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 firstSheet="3" activeTab="11"/>
  </bookViews>
  <sheets>
    <sheet name="conditional formating" sheetId="1" r:id="rId1"/>
    <sheet name="vlookup" sheetId="2" r:id="rId2"/>
    <sheet name="index match" sheetId="3" r:id="rId3"/>
    <sheet name="salesData" sheetId="4" r:id="rId4"/>
    <sheet name="VlooKUP2" sheetId="5" r:id="rId5"/>
    <sheet name="Index_match" sheetId="6" r:id="rId6"/>
    <sheet name="table join" sheetId="7" r:id="rId7"/>
    <sheet name="Manufacturer" sheetId="8" r:id="rId8"/>
    <sheet name="Location" sheetId="9" r:id="rId9"/>
    <sheet name="Sales" sheetId="10" r:id="rId10"/>
    <sheet name="Product" sheetId="11" r:id="rId11"/>
    <sheet name="Consolidated Table" sheetId="12" r:id="rId12"/>
  </sheets>
  <calcPr calcId="144525"/>
</workbook>
</file>

<file path=xl/sharedStrings.xml><?xml version="1.0" encoding="utf-8"?>
<sst xmlns="http://schemas.openxmlformats.org/spreadsheetml/2006/main" count="15642" uniqueCount="4189">
  <si>
    <t>Math</t>
  </si>
  <si>
    <t>Science</t>
  </si>
  <si>
    <t>Lang</t>
  </si>
  <si>
    <t>English</t>
  </si>
  <si>
    <t>Social</t>
  </si>
  <si>
    <t>Question 1</t>
  </si>
  <si>
    <t>To the given data apply conditional formatting, if marks greater than 35 highlight it.</t>
  </si>
  <si>
    <t>Total</t>
  </si>
  <si>
    <t>Question 2</t>
  </si>
  <si>
    <t>From the given data calculate the total for every students marks and highlight the top 3 scores by applying Top/Bottom rule in it.</t>
  </si>
  <si>
    <t>Question 3</t>
  </si>
  <si>
    <t>Average</t>
  </si>
  <si>
    <t>Find the average from the total marks and apply color scales in it</t>
  </si>
  <si>
    <t>Customer</t>
  </si>
  <si>
    <t>Customer ID</t>
  </si>
  <si>
    <t>Company</t>
  </si>
  <si>
    <t>Country</t>
  </si>
  <si>
    <t>Gary Miller</t>
  </si>
  <si>
    <t>WenCaL US</t>
  </si>
  <si>
    <t>USA</t>
  </si>
  <si>
    <t>James Willard</t>
  </si>
  <si>
    <t>Blend</t>
  </si>
  <si>
    <t>From the given data find the customer ID for the customers named “Kim West” and “Paul Hill”</t>
  </si>
  <si>
    <t>Richard Elliot</t>
  </si>
  <si>
    <t>Voltage</t>
  </si>
  <si>
    <t>Robert Spear</t>
  </si>
  <si>
    <t>Inkly</t>
  </si>
  <si>
    <t>Roger Mun</t>
  </si>
  <si>
    <t>Sleops</t>
  </si>
  <si>
    <t>Paul Garza</t>
  </si>
  <si>
    <t>Kind Ape</t>
  </si>
  <si>
    <t>Kim West</t>
  </si>
  <si>
    <t>Robert Marquez</t>
  </si>
  <si>
    <t>Pet Feed</t>
  </si>
  <si>
    <t>Natalie Porter</t>
  </si>
  <si>
    <t>Right App Learning</t>
  </si>
  <si>
    <t>Right App Play</t>
  </si>
  <si>
    <t>Paul Hill</t>
  </si>
  <si>
    <t>Stevie Bridge</t>
  </si>
  <si>
    <t>Hackrr</t>
  </si>
  <si>
    <t>Crystal Doyle</t>
  </si>
  <si>
    <t>Silvrr</t>
  </si>
  <si>
    <t>Switzerland</t>
  </si>
  <si>
    <t>Robert Musser</t>
  </si>
  <si>
    <t>Dasring</t>
  </si>
  <si>
    <t>Austria</t>
  </si>
  <si>
    <t>Daniel Garrett</t>
  </si>
  <si>
    <t>Rehire</t>
  </si>
  <si>
    <t>Ann Withers</t>
  </si>
  <si>
    <t>Didactic</t>
  </si>
  <si>
    <t>Fightrr</t>
  </si>
  <si>
    <t>Corinna Schmidt</t>
  </si>
  <si>
    <t>Kryptis</t>
  </si>
  <si>
    <t>Ewan Thompson</t>
  </si>
  <si>
    <t>Perino</t>
  </si>
  <si>
    <t>UK</t>
  </si>
  <si>
    <t>Walter Miller</t>
  </si>
  <si>
    <t>Twistrr Clothes</t>
  </si>
  <si>
    <t>Paul Wells</t>
  </si>
  <si>
    <t>Hackrr Europe</t>
  </si>
  <si>
    <t>Betina Bauer</t>
  </si>
  <si>
    <t>Pes</t>
  </si>
  <si>
    <t>Daniela Schreiber</t>
  </si>
  <si>
    <t>Baden Paper</t>
  </si>
  <si>
    <t>Germany</t>
  </si>
  <si>
    <t>Dan Ziegler</t>
  </si>
  <si>
    <t>Baden Packaging</t>
  </si>
  <si>
    <t>Peter Ramsy</t>
  </si>
  <si>
    <t>deRamblr</t>
  </si>
  <si>
    <t>Wolfgang Ramjac</t>
  </si>
  <si>
    <t>Arcade</t>
  </si>
  <si>
    <t>Robert Richardson</t>
  </si>
  <si>
    <t>WenCaL UK</t>
  </si>
  <si>
    <t>Brigitte Bond</t>
  </si>
  <si>
    <t>Twistrr Productivity</t>
  </si>
  <si>
    <t>Robert Blume</t>
  </si>
  <si>
    <t>Twistrr Games</t>
  </si>
  <si>
    <t>Mike Saban</t>
  </si>
  <si>
    <t>Twistrr Utility</t>
  </si>
  <si>
    <t>Maria Tot</t>
  </si>
  <si>
    <t>Twistrr Kids</t>
  </si>
  <si>
    <t>Division</t>
  </si>
  <si>
    <t>Apps</t>
  </si>
  <si>
    <t>Revenue</t>
  </si>
  <si>
    <t>Profit</t>
  </si>
  <si>
    <t>Game</t>
  </si>
  <si>
    <t xml:space="preserve">With the given data automate the process of knowing profit of each app. </t>
  </si>
  <si>
    <t>Headings</t>
  </si>
  <si>
    <t>hint use list data validation and index match</t>
  </si>
  <si>
    <t>Value</t>
  </si>
  <si>
    <t>Optional</t>
  </si>
  <si>
    <t>Productivity</t>
  </si>
  <si>
    <t>WenCaL</t>
  </si>
  <si>
    <t>Accord</t>
  </si>
  <si>
    <t>Dropdown</t>
  </si>
  <si>
    <t>Utility</t>
  </si>
  <si>
    <t>Misty Wash</t>
  </si>
  <si>
    <t>Twenty20</t>
  </si>
  <si>
    <t>from the given data, get the profit and revenue both in a single drop down cell using 2 MATCH function inside an INDEX function.</t>
  </si>
  <si>
    <t xml:space="preserve">hint: create a dropdown  for the app, also ceate a single dropdown list for profit and revenue. </t>
  </si>
  <si>
    <t>Using two match function write a query to pupolate either the record for revenue or profit depending on what the user wants to view at a time</t>
  </si>
  <si>
    <t>app list:</t>
  </si>
  <si>
    <t>Flavor</t>
  </si>
  <si>
    <t>Small</t>
  </si>
  <si>
    <t>Medium</t>
  </si>
  <si>
    <t>Large</t>
  </si>
  <si>
    <t>From the given data create a billing system which will be like selecting flavour and size and it should return the price respected to them.</t>
  </si>
  <si>
    <t>Caffe Latte</t>
  </si>
  <si>
    <t>Cappuccino</t>
  </si>
  <si>
    <t>Caramel Macchiato</t>
  </si>
  <si>
    <t>Flavor:</t>
  </si>
  <si>
    <t>Caffe Americano</t>
  </si>
  <si>
    <t>Caffe Mocha</t>
  </si>
  <si>
    <t>Size:</t>
  </si>
  <si>
    <t>White Chocolate Mocha</t>
  </si>
  <si>
    <t>Price</t>
  </si>
  <si>
    <t>Cinnamon Dolce Latte</t>
  </si>
  <si>
    <t>Distributor ID</t>
  </si>
  <si>
    <t>Distributor Name</t>
  </si>
  <si>
    <t>Product Code</t>
  </si>
  <si>
    <t>Sales Channel</t>
  </si>
  <si>
    <t>Date Sold</t>
  </si>
  <si>
    <t>Month Sold</t>
  </si>
  <si>
    <t>Quantity</t>
  </si>
  <si>
    <t>Unit Price</t>
  </si>
  <si>
    <t>Zahir Fields</t>
  </si>
  <si>
    <t>Canada</t>
  </si>
  <si>
    <t>SUPA105</t>
  </si>
  <si>
    <t>Direct</t>
  </si>
  <si>
    <t>Yael Carter</t>
  </si>
  <si>
    <t>Malaysia</t>
  </si>
  <si>
    <t>PURA250</t>
  </si>
  <si>
    <t>Xerxes Smith</t>
  </si>
  <si>
    <t>Panama</t>
  </si>
  <si>
    <t>DETA200</t>
  </si>
  <si>
    <t>Online</t>
  </si>
  <si>
    <t>Winifred Cantu</t>
  </si>
  <si>
    <t>Kazakhstan</t>
  </si>
  <si>
    <t>Wanda Garza</t>
  </si>
  <si>
    <t>Kyrgyzstan</t>
  </si>
  <si>
    <t>SUPA103</t>
  </si>
  <si>
    <t>Retail</t>
  </si>
  <si>
    <t>Victoria Solis</t>
  </si>
  <si>
    <t>Palau</t>
  </si>
  <si>
    <t>Vance Campos</t>
  </si>
  <si>
    <t>Syrian Arab Republic</t>
  </si>
  <si>
    <t>PURA100</t>
  </si>
  <si>
    <t>Ursula Mcconnell</t>
  </si>
  <si>
    <t>Hungary</t>
  </si>
  <si>
    <t>DETA800</t>
  </si>
  <si>
    <t>Uriel Benton</t>
  </si>
  <si>
    <t>South Africa</t>
  </si>
  <si>
    <t>SUPA104</t>
  </si>
  <si>
    <t>Thomas Barnes</t>
  </si>
  <si>
    <t>Mayotte</t>
  </si>
  <si>
    <t>PURA200</t>
  </si>
  <si>
    <t>Tad Mack</t>
  </si>
  <si>
    <t>Iceland</t>
  </si>
  <si>
    <t>Silas Battle</t>
  </si>
  <si>
    <t>Niue</t>
  </si>
  <si>
    <t>Shea Cortez</t>
  </si>
  <si>
    <t>India</t>
  </si>
  <si>
    <t>Sawyer Stokes</t>
  </si>
  <si>
    <t>Malta</t>
  </si>
  <si>
    <t>Samuel Ayala</t>
  </si>
  <si>
    <t>Brazil</t>
  </si>
  <si>
    <t>Ryder Conner</t>
  </si>
  <si>
    <t>Virgin Islands, British</t>
  </si>
  <si>
    <t>Robert Juarez</t>
  </si>
  <si>
    <t>Svalbard and Jan Mayen</t>
  </si>
  <si>
    <t>Roary Dixon</t>
  </si>
  <si>
    <t>Saudi Arabia</t>
  </si>
  <si>
    <t>Rhona Clarke</t>
  </si>
  <si>
    <t>Zimbabwe</t>
  </si>
  <si>
    <t>Renee Padilla</t>
  </si>
  <si>
    <t>Yemen</t>
  </si>
  <si>
    <t>Rama Goodwin</t>
  </si>
  <si>
    <t>Tunisia</t>
  </si>
  <si>
    <t>Phillip Perkins</t>
  </si>
  <si>
    <t>Nigeria</t>
  </si>
  <si>
    <t>PURA500</t>
  </si>
  <si>
    <t>Petra Mckenzie</t>
  </si>
  <si>
    <t>Morocco</t>
  </si>
  <si>
    <t>SUPA102</t>
  </si>
  <si>
    <t>Paul Duke</t>
  </si>
  <si>
    <t>Puerto Rico</t>
  </si>
  <si>
    <t>Oprah Ellis</t>
  </si>
  <si>
    <t>Dominican Republic</t>
  </si>
  <si>
    <t>DETA100</t>
  </si>
  <si>
    <t>Nyssa Quinn</t>
  </si>
  <si>
    <t>Cocos (Keeling) Islands</t>
  </si>
  <si>
    <t>Noel Key</t>
  </si>
  <si>
    <t>Gambia</t>
  </si>
  <si>
    <t>Noble Warner</t>
  </si>
  <si>
    <t>Burkina Faso</t>
  </si>
  <si>
    <t>Noble Gilbert</t>
  </si>
  <si>
    <t>United States</t>
  </si>
  <si>
    <t>Nell Maddox</t>
  </si>
  <si>
    <t>Azerbaijan</t>
  </si>
  <si>
    <t>Mercedes Humphrey</t>
  </si>
  <si>
    <t>Turkey</t>
  </si>
  <si>
    <t>Melinda Cobb</t>
  </si>
  <si>
    <t>Uruguay</t>
  </si>
  <si>
    <t>Maxwell Parker</t>
  </si>
  <si>
    <t>Falkland Islands (Malvinas)</t>
  </si>
  <si>
    <t>Maxine Gentry</t>
  </si>
  <si>
    <t>Maite Henson</t>
  </si>
  <si>
    <t>Bangladesh</t>
  </si>
  <si>
    <t>Liberty Mcbride</t>
  </si>
  <si>
    <t>Fiji</t>
  </si>
  <si>
    <t>Levi Douglas</t>
  </si>
  <si>
    <t>Tanzania, United Republic of</t>
  </si>
  <si>
    <t>Leonard Cardenas</t>
  </si>
  <si>
    <t>Madagascar</t>
  </si>
  <si>
    <t>Latifah Wall</t>
  </si>
  <si>
    <t>Guadeloupe</t>
  </si>
  <si>
    <t>Lani Sweet</t>
  </si>
  <si>
    <t>Vanuatu</t>
  </si>
  <si>
    <t>Lance Little</t>
  </si>
  <si>
    <t>Croatia</t>
  </si>
  <si>
    <t>Lael Gould</t>
  </si>
  <si>
    <t>El Salvador</t>
  </si>
  <si>
    <t>Kenyon Joyce</t>
  </si>
  <si>
    <t>Keaton Wolfe</t>
  </si>
  <si>
    <t>French Southern Territories</t>
  </si>
  <si>
    <t>Kay Buckley</t>
  </si>
  <si>
    <t>Katelyn Joseph</t>
  </si>
  <si>
    <t>Slovenia</t>
  </si>
  <si>
    <t>Joy Vazquez</t>
  </si>
  <si>
    <t>Korea</t>
  </si>
  <si>
    <t>Josiah Yates</t>
  </si>
  <si>
    <t>Joel Rivers</t>
  </si>
  <si>
    <t>Australia</t>
  </si>
  <si>
    <t>Jerry Alvarado</t>
  </si>
  <si>
    <t>Korea, Republic of</t>
  </si>
  <si>
    <t>Jelani Odonnell</t>
  </si>
  <si>
    <t>Albania</t>
  </si>
  <si>
    <t>Jared Sandoval</t>
  </si>
  <si>
    <t>Botswana</t>
  </si>
  <si>
    <t>Jane Hernandez</t>
  </si>
  <si>
    <t>Macedonia</t>
  </si>
  <si>
    <t>James Spencer</t>
  </si>
  <si>
    <t>Ivory Chang</t>
  </si>
  <si>
    <t>Tonga</t>
  </si>
  <si>
    <t>Ivor Mclaughlin</t>
  </si>
  <si>
    <t>United States Minor Outlying Islands</t>
  </si>
  <si>
    <t>Isadora Mcclure</t>
  </si>
  <si>
    <t>Indonesia</t>
  </si>
  <si>
    <t>Isaac Wolf</t>
  </si>
  <si>
    <t>Isaac Cooper</t>
  </si>
  <si>
    <t>Netherlands Antilles</t>
  </si>
  <si>
    <t>Ingrid Bush</t>
  </si>
  <si>
    <t>Montserrat</t>
  </si>
  <si>
    <t>India Gilbert</t>
  </si>
  <si>
    <t>Denmark</t>
  </si>
  <si>
    <t>Imogene Bradshaw</t>
  </si>
  <si>
    <t>Niger</t>
  </si>
  <si>
    <t>Ima Cummings</t>
  </si>
  <si>
    <t>Philippines</t>
  </si>
  <si>
    <t>Iliana Porter</t>
  </si>
  <si>
    <t>Poland</t>
  </si>
  <si>
    <t>Hiroko Acevedo</t>
  </si>
  <si>
    <t>Burundi</t>
  </si>
  <si>
    <t>Hayes Rollins</t>
  </si>
  <si>
    <t>Nepal</t>
  </si>
  <si>
    <t>Gwendolyn Walton</t>
  </si>
  <si>
    <t>Cuba</t>
  </si>
  <si>
    <t>Gwendolyn Mccarty</t>
  </si>
  <si>
    <t>Guinevere Key</t>
  </si>
  <si>
    <t>Colombia</t>
  </si>
  <si>
    <t>Germaine Kidd</t>
  </si>
  <si>
    <t>George Best</t>
  </si>
  <si>
    <t>Western Sahara</t>
  </si>
  <si>
    <t>Forrest Macdonald</t>
  </si>
  <si>
    <t>New Caledonia</t>
  </si>
  <si>
    <t>Fletcher Jimenez</t>
  </si>
  <si>
    <t>Chad</t>
  </si>
  <si>
    <t>Ethan Gregory</t>
  </si>
  <si>
    <t>Tuvalu</t>
  </si>
  <si>
    <t>Emerson Beard</t>
  </si>
  <si>
    <t>Eleanor Hopper</t>
  </si>
  <si>
    <t>Ebony Mercer</t>
  </si>
  <si>
    <t>Cape Verde</t>
  </si>
  <si>
    <t>Doris Williams</t>
  </si>
  <si>
    <t>Trinidad and Tobago</t>
  </si>
  <si>
    <t>Devin Abbott</t>
  </si>
  <si>
    <t>France</t>
  </si>
  <si>
    <t>Desirae Perkins</t>
  </si>
  <si>
    <t>Chile</t>
  </si>
  <si>
    <t>Deanna Santana</t>
  </si>
  <si>
    <t>Solomon Islands</t>
  </si>
  <si>
    <t>Deacon Craig</t>
  </si>
  <si>
    <t>Mongolia</t>
  </si>
  <si>
    <t>Dara Cunningham</t>
  </si>
  <si>
    <t>Saint Helena</t>
  </si>
  <si>
    <t>Cyrus Whitley</t>
  </si>
  <si>
    <t>Colette Sargent</t>
  </si>
  <si>
    <t>Norfolk Island</t>
  </si>
  <si>
    <t>Colby Knapp</t>
  </si>
  <si>
    <t>Pakistan</t>
  </si>
  <si>
    <t>Clark Weaver</t>
  </si>
  <si>
    <t>Clark Orr</t>
  </si>
  <si>
    <t>Celeste Pugh</t>
  </si>
  <si>
    <t>Gabon</t>
  </si>
  <si>
    <t>Buckminster Hopkins</t>
  </si>
  <si>
    <t>Sierra Leone</t>
  </si>
  <si>
    <t>Brynne Mcgowan</t>
  </si>
  <si>
    <t>Finland</t>
  </si>
  <si>
    <t>Brittany Burris</t>
  </si>
  <si>
    <t>Benedict Byrd</t>
  </si>
  <si>
    <t>Mauritania</t>
  </si>
  <si>
    <t>Bell Prince</t>
  </si>
  <si>
    <t>Guinea</t>
  </si>
  <si>
    <t>Basil Vang</t>
  </si>
  <si>
    <t>Moldova</t>
  </si>
  <si>
    <t>Barrett Mckinney</t>
  </si>
  <si>
    <t>Athena Fitzpatrick</t>
  </si>
  <si>
    <t>Reunion</t>
  </si>
  <si>
    <t>Asher Weber</t>
  </si>
  <si>
    <t>Arsenio Knowles</t>
  </si>
  <si>
    <t>Aretha Patton</t>
  </si>
  <si>
    <t>Bouvet Island</t>
  </si>
  <si>
    <t>Aphrodite Brennan</t>
  </si>
  <si>
    <t>Malawi</t>
  </si>
  <si>
    <t>Anjolie Hicks</t>
  </si>
  <si>
    <t>Turks and Caicos Islands</t>
  </si>
  <si>
    <t>Anika Tillman</t>
  </si>
  <si>
    <t>Angela Wise</t>
  </si>
  <si>
    <t>Amir Alexander</t>
  </si>
  <si>
    <t>Liberia</t>
  </si>
  <si>
    <t>Amery Frazier</t>
  </si>
  <si>
    <t>Georgia</t>
  </si>
  <si>
    <t>Adria Kaufman</t>
  </si>
  <si>
    <t>Problem 1a</t>
  </si>
  <si>
    <t>Nest V-lookup with Iferror and pull the Name associated with the Distributor ID. If error, dsplay 'Not Found'</t>
  </si>
  <si>
    <t>Name</t>
  </si>
  <si>
    <t>Total Revenue</t>
  </si>
  <si>
    <t>Problem 1b</t>
  </si>
  <si>
    <t>Use the Sales Data Set to pull the Unit Price for each Distributor ID.</t>
  </si>
  <si>
    <t>Average Unit Price</t>
  </si>
  <si>
    <t>Your team has been given a list of transactions that require additional follow up.</t>
  </si>
  <si>
    <t>Identify the associated distributors below using Index Match:</t>
  </si>
  <si>
    <t>Using the Sales Data Set tab, lets pull the sales channel, Quantity and reveue for each Distributor ID</t>
  </si>
  <si>
    <t>Problem 2a</t>
  </si>
  <si>
    <t>Nest Index-Match with Iferror and pull the Country, Name and Revenue associated with the Distributor ID.</t>
  </si>
  <si>
    <t>Problem 2b</t>
  </si>
  <si>
    <t>using the Manfacturer, Location, Sales and Product data given, form  consolidated table.</t>
  </si>
  <si>
    <t xml:space="preserve"> </t>
  </si>
  <si>
    <t>ManufacturerID</t>
  </si>
  <si>
    <t>Manufacturer Name</t>
  </si>
  <si>
    <t>Abbas</t>
  </si>
  <si>
    <t>Aliqui</t>
  </si>
  <si>
    <t>Barba</t>
  </si>
  <si>
    <t>Currus</t>
  </si>
  <si>
    <t>Fama</t>
  </si>
  <si>
    <t>Leo</t>
  </si>
  <si>
    <t>VanArsdel</t>
  </si>
  <si>
    <t>Natura</t>
  </si>
  <si>
    <t>Palma</t>
  </si>
  <si>
    <t>Pirum</t>
  </si>
  <si>
    <t>Pomum</t>
  </si>
  <si>
    <t>Quibus</t>
  </si>
  <si>
    <t>Salvus</t>
  </si>
  <si>
    <t>Victoria</t>
  </si>
  <si>
    <t>Zip</t>
  </si>
  <si>
    <t>State</t>
  </si>
  <si>
    <t>A0A</t>
  </si>
  <si>
    <t>Newfoundland and Labrador</t>
  </si>
  <si>
    <t>A0B</t>
  </si>
  <si>
    <t>A0C</t>
  </si>
  <si>
    <t>A0E</t>
  </si>
  <si>
    <t>A0G</t>
  </si>
  <si>
    <t>A0H</t>
  </si>
  <si>
    <t>A0J</t>
  </si>
  <si>
    <t>A0K</t>
  </si>
  <si>
    <t>A0L</t>
  </si>
  <si>
    <t>A0M</t>
  </si>
  <si>
    <t>A0N</t>
  </si>
  <si>
    <t>A0P</t>
  </si>
  <si>
    <t>A0R</t>
  </si>
  <si>
    <t>A1A</t>
  </si>
  <si>
    <t>A1B</t>
  </si>
  <si>
    <t>A1C</t>
  </si>
  <si>
    <t>A1E</t>
  </si>
  <si>
    <t>A1G</t>
  </si>
  <si>
    <t>A1H</t>
  </si>
  <si>
    <t>A1K</t>
  </si>
  <si>
    <t>A1L</t>
  </si>
  <si>
    <t>A1M</t>
  </si>
  <si>
    <t>A1N</t>
  </si>
  <si>
    <t>A1S</t>
  </si>
  <si>
    <t>A1V</t>
  </si>
  <si>
    <t>A1W</t>
  </si>
  <si>
    <t>A1X</t>
  </si>
  <si>
    <t>A1Y</t>
  </si>
  <si>
    <t>A2A</t>
  </si>
  <si>
    <t>A2B</t>
  </si>
  <si>
    <t>A2H</t>
  </si>
  <si>
    <t>A2N</t>
  </si>
  <si>
    <t>A2V</t>
  </si>
  <si>
    <t>A5A</t>
  </si>
  <si>
    <t>A8A</t>
  </si>
  <si>
    <t>B0C</t>
  </si>
  <si>
    <t>Nova Scotia</t>
  </si>
  <si>
    <t>B0E</t>
  </si>
  <si>
    <t>B0H</t>
  </si>
  <si>
    <t>B0J</t>
  </si>
  <si>
    <t>B0K</t>
  </si>
  <si>
    <t>B0L</t>
  </si>
  <si>
    <t>B0M</t>
  </si>
  <si>
    <t>B0N</t>
  </si>
  <si>
    <t>B0P</t>
  </si>
  <si>
    <t>B0R</t>
  </si>
  <si>
    <t>B0S</t>
  </si>
  <si>
    <t>B0T</t>
  </si>
  <si>
    <t>B0V</t>
  </si>
  <si>
    <t>B0W</t>
  </si>
  <si>
    <t>B1A</t>
  </si>
  <si>
    <t>B1B</t>
  </si>
  <si>
    <t>B1C</t>
  </si>
  <si>
    <t>B1E</t>
  </si>
  <si>
    <t>B1G</t>
  </si>
  <si>
    <t>B1H</t>
  </si>
  <si>
    <t>B1J</t>
  </si>
  <si>
    <t>B1K</t>
  </si>
  <si>
    <t>B1L</t>
  </si>
  <si>
    <t>B1M</t>
  </si>
  <si>
    <t>B1N</t>
  </si>
  <si>
    <t>B1P</t>
  </si>
  <si>
    <t>B1R</t>
  </si>
  <si>
    <t>B1S</t>
  </si>
  <si>
    <t>B1T</t>
  </si>
  <si>
    <t>B1V</t>
  </si>
  <si>
    <t>B1W</t>
  </si>
  <si>
    <t>B1X</t>
  </si>
  <si>
    <t>B1Y</t>
  </si>
  <si>
    <t>B2A</t>
  </si>
  <si>
    <t>B2C</t>
  </si>
  <si>
    <t>B2E</t>
  </si>
  <si>
    <t>B2G</t>
  </si>
  <si>
    <t>B2H</t>
  </si>
  <si>
    <t>B2J</t>
  </si>
  <si>
    <t>B2N</t>
  </si>
  <si>
    <t>B2R</t>
  </si>
  <si>
    <t>B2S</t>
  </si>
  <si>
    <t>B2T</t>
  </si>
  <si>
    <t>B2V</t>
  </si>
  <si>
    <t>B2W</t>
  </si>
  <si>
    <t>B2X</t>
  </si>
  <si>
    <t>B2Y</t>
  </si>
  <si>
    <t>B2Z</t>
  </si>
  <si>
    <t>B3A</t>
  </si>
  <si>
    <t>B3B</t>
  </si>
  <si>
    <t>B3E</t>
  </si>
  <si>
    <t>B3G</t>
  </si>
  <si>
    <t>B3H</t>
  </si>
  <si>
    <t>B3J</t>
  </si>
  <si>
    <t>B3K</t>
  </si>
  <si>
    <t>B3L</t>
  </si>
  <si>
    <t>B3M</t>
  </si>
  <si>
    <t>B3N</t>
  </si>
  <si>
    <t>B3P</t>
  </si>
  <si>
    <t>B3R</t>
  </si>
  <si>
    <t>B3S</t>
  </si>
  <si>
    <t>B3T</t>
  </si>
  <si>
    <t>B3V</t>
  </si>
  <si>
    <t>B3Z</t>
  </si>
  <si>
    <t>B4A</t>
  </si>
  <si>
    <t>B4B</t>
  </si>
  <si>
    <t>B4C</t>
  </si>
  <si>
    <t>B4E</t>
  </si>
  <si>
    <t>B4G</t>
  </si>
  <si>
    <t>B4H</t>
  </si>
  <si>
    <t>B4N</t>
  </si>
  <si>
    <t>B4P</t>
  </si>
  <si>
    <t>B4R</t>
  </si>
  <si>
    <t>B4V</t>
  </si>
  <si>
    <t>B5A</t>
  </si>
  <si>
    <t>B9A</t>
  </si>
  <si>
    <t>C0A</t>
  </si>
  <si>
    <t>Prince Edward Island</t>
  </si>
  <si>
    <t>C0B</t>
  </si>
  <si>
    <t>C1A</t>
  </si>
  <si>
    <t>C1B</t>
  </si>
  <si>
    <t>C1C</t>
  </si>
  <si>
    <t>C1E</t>
  </si>
  <si>
    <t>C1N</t>
  </si>
  <si>
    <t>E1A</t>
  </si>
  <si>
    <t>New Brunswick</t>
  </si>
  <si>
    <t>E1B</t>
  </si>
  <si>
    <t>E1C</t>
  </si>
  <si>
    <t>E1E</t>
  </si>
  <si>
    <t>E1G</t>
  </si>
  <si>
    <t>E1H</t>
  </si>
  <si>
    <t>E1J</t>
  </si>
  <si>
    <t>E1N</t>
  </si>
  <si>
    <t>E1V</t>
  </si>
  <si>
    <t>E1W</t>
  </si>
  <si>
    <t>E1X</t>
  </si>
  <si>
    <t>E2A</t>
  </si>
  <si>
    <t>E2E</t>
  </si>
  <si>
    <t>E2G</t>
  </si>
  <si>
    <t>E2H</t>
  </si>
  <si>
    <t>E2J</t>
  </si>
  <si>
    <t>E2K</t>
  </si>
  <si>
    <t>E2L</t>
  </si>
  <si>
    <t>E2M</t>
  </si>
  <si>
    <t>E2N</t>
  </si>
  <si>
    <t>E2P</t>
  </si>
  <si>
    <t>E2R</t>
  </si>
  <si>
    <t>E2S</t>
  </si>
  <si>
    <t>E2V</t>
  </si>
  <si>
    <t>E3A</t>
  </si>
  <si>
    <t>E3B</t>
  </si>
  <si>
    <t>E3C</t>
  </si>
  <si>
    <t>E3E</t>
  </si>
  <si>
    <t>E3L</t>
  </si>
  <si>
    <t>E3N</t>
  </si>
  <si>
    <t>E3V</t>
  </si>
  <si>
    <t>E3Y</t>
  </si>
  <si>
    <t>E3Z</t>
  </si>
  <si>
    <t>E4A</t>
  </si>
  <si>
    <t>E4B</t>
  </si>
  <si>
    <t>E4C</t>
  </si>
  <si>
    <t>E4E</t>
  </si>
  <si>
    <t>E4G</t>
  </si>
  <si>
    <t>E4H</t>
  </si>
  <si>
    <t>E4J</t>
  </si>
  <si>
    <t>E4K</t>
  </si>
  <si>
    <t>E4L</t>
  </si>
  <si>
    <t>E4M</t>
  </si>
  <si>
    <t>E4N</t>
  </si>
  <si>
    <t>E4P</t>
  </si>
  <si>
    <t>E4R</t>
  </si>
  <si>
    <t>E4S</t>
  </si>
  <si>
    <t>E4T</t>
  </si>
  <si>
    <t>E4V</t>
  </si>
  <si>
    <t>E4W</t>
  </si>
  <si>
    <t>E4X</t>
  </si>
  <si>
    <t>E4Y</t>
  </si>
  <si>
    <t>E4Z</t>
  </si>
  <si>
    <t>E5A</t>
  </si>
  <si>
    <t>E5B</t>
  </si>
  <si>
    <t>E5C</t>
  </si>
  <si>
    <t>E5E</t>
  </si>
  <si>
    <t>E5G</t>
  </si>
  <si>
    <t>E5H</t>
  </si>
  <si>
    <t>E5J</t>
  </si>
  <si>
    <t>E5K</t>
  </si>
  <si>
    <t>E5L</t>
  </si>
  <si>
    <t>E5M</t>
  </si>
  <si>
    <t>E5N</t>
  </si>
  <si>
    <t>E5P</t>
  </si>
  <si>
    <t>E5R</t>
  </si>
  <si>
    <t>E5S</t>
  </si>
  <si>
    <t>E5T</t>
  </si>
  <si>
    <t>E5V</t>
  </si>
  <si>
    <t>E6A</t>
  </si>
  <si>
    <t>E6B</t>
  </si>
  <si>
    <t>E6C</t>
  </si>
  <si>
    <t>E6E</t>
  </si>
  <si>
    <t>E6G</t>
  </si>
  <si>
    <t>E6H</t>
  </si>
  <si>
    <t>E6J</t>
  </si>
  <si>
    <t>E6K</t>
  </si>
  <si>
    <t>E6L</t>
  </si>
  <si>
    <t>E7A</t>
  </si>
  <si>
    <t>E7B</t>
  </si>
  <si>
    <t>E7C</t>
  </si>
  <si>
    <t>E7E</t>
  </si>
  <si>
    <t>E7G</t>
  </si>
  <si>
    <t>E7H</t>
  </si>
  <si>
    <t>E7J</t>
  </si>
  <si>
    <t>E7K</t>
  </si>
  <si>
    <t>E7L</t>
  </si>
  <si>
    <t>E7M</t>
  </si>
  <si>
    <t>E7N</t>
  </si>
  <si>
    <t>E7P</t>
  </si>
  <si>
    <t>E8A</t>
  </si>
  <si>
    <t>E8B</t>
  </si>
  <si>
    <t>E8C</t>
  </si>
  <si>
    <t>E8E</t>
  </si>
  <si>
    <t>E8G</t>
  </si>
  <si>
    <t>E8J</t>
  </si>
  <si>
    <t>E8K</t>
  </si>
  <si>
    <t>E8L</t>
  </si>
  <si>
    <t>E8M</t>
  </si>
  <si>
    <t>E8N</t>
  </si>
  <si>
    <t>E8P</t>
  </si>
  <si>
    <t>E8R</t>
  </si>
  <si>
    <t>E8S</t>
  </si>
  <si>
    <t>E8T</t>
  </si>
  <si>
    <t>E9A</t>
  </si>
  <si>
    <t>E9B</t>
  </si>
  <si>
    <t>E9C</t>
  </si>
  <si>
    <t>E9E</t>
  </si>
  <si>
    <t>E9G</t>
  </si>
  <si>
    <t>E9H</t>
  </si>
  <si>
    <t>G0A</t>
  </si>
  <si>
    <t>Quebec</t>
  </si>
  <si>
    <t>G0B</t>
  </si>
  <si>
    <t>G0C</t>
  </si>
  <si>
    <t>G0E</t>
  </si>
  <si>
    <t>G0G</t>
  </si>
  <si>
    <t>G0H</t>
  </si>
  <si>
    <t>G0J</t>
  </si>
  <si>
    <t>G0K</t>
  </si>
  <si>
    <t>G0L</t>
  </si>
  <si>
    <t>G0M</t>
  </si>
  <si>
    <t>G0N</t>
  </si>
  <si>
    <t>G0P</t>
  </si>
  <si>
    <t>G0R</t>
  </si>
  <si>
    <t>G0S</t>
  </si>
  <si>
    <t>G0T</t>
  </si>
  <si>
    <t>G0V</t>
  </si>
  <si>
    <t>G0W</t>
  </si>
  <si>
    <t>G0X</t>
  </si>
  <si>
    <t>G0Y</t>
  </si>
  <si>
    <t>G0Z</t>
  </si>
  <si>
    <t>G1A</t>
  </si>
  <si>
    <t>G1B</t>
  </si>
  <si>
    <t>G1C</t>
  </si>
  <si>
    <t>G1E</t>
  </si>
  <si>
    <t>G1G</t>
  </si>
  <si>
    <t>G1H</t>
  </si>
  <si>
    <t>G1J</t>
  </si>
  <si>
    <t>G1K</t>
  </si>
  <si>
    <t>G1L</t>
  </si>
  <si>
    <t>G1M</t>
  </si>
  <si>
    <t>G1N</t>
  </si>
  <si>
    <t>G1P</t>
  </si>
  <si>
    <t>G1R</t>
  </si>
  <si>
    <t>G1S</t>
  </si>
  <si>
    <t>G1T</t>
  </si>
  <si>
    <t>G1V</t>
  </si>
  <si>
    <t>G1W</t>
  </si>
  <si>
    <t>G1X</t>
  </si>
  <si>
    <t>G1Y</t>
  </si>
  <si>
    <t>G2A</t>
  </si>
  <si>
    <t>G2B</t>
  </si>
  <si>
    <t>G2C</t>
  </si>
  <si>
    <t>G2E</t>
  </si>
  <si>
    <t>G2G</t>
  </si>
  <si>
    <t>G2J</t>
  </si>
  <si>
    <t>G2K</t>
  </si>
  <si>
    <t>G2L</t>
  </si>
  <si>
    <t>G2M</t>
  </si>
  <si>
    <t>G2N</t>
  </si>
  <si>
    <t>G3A</t>
  </si>
  <si>
    <t>G3E</t>
  </si>
  <si>
    <t>G3G</t>
  </si>
  <si>
    <t>G3H</t>
  </si>
  <si>
    <t>G3J</t>
  </si>
  <si>
    <t>G3K</t>
  </si>
  <si>
    <t>G3L</t>
  </si>
  <si>
    <t>G3M</t>
  </si>
  <si>
    <t>G3Z</t>
  </si>
  <si>
    <t>G4A</t>
  </si>
  <si>
    <t>G4R</t>
  </si>
  <si>
    <t>G4S</t>
  </si>
  <si>
    <t>G4T</t>
  </si>
  <si>
    <t>G4V</t>
  </si>
  <si>
    <t>G4W</t>
  </si>
  <si>
    <t>G4X</t>
  </si>
  <si>
    <t>G4Z</t>
  </si>
  <si>
    <t>G5A</t>
  </si>
  <si>
    <t>G5B</t>
  </si>
  <si>
    <t>G5C</t>
  </si>
  <si>
    <t>G5H</t>
  </si>
  <si>
    <t>G5J</t>
  </si>
  <si>
    <t>G5L</t>
  </si>
  <si>
    <t>G5M</t>
  </si>
  <si>
    <t>G5N</t>
  </si>
  <si>
    <t>G5R</t>
  </si>
  <si>
    <t>G5T</t>
  </si>
  <si>
    <t>G5V</t>
  </si>
  <si>
    <t>G5X</t>
  </si>
  <si>
    <t>G5Y</t>
  </si>
  <si>
    <t>G5Z</t>
  </si>
  <si>
    <t>G6A</t>
  </si>
  <si>
    <t>G6B</t>
  </si>
  <si>
    <t>G6C</t>
  </si>
  <si>
    <t>G6E</t>
  </si>
  <si>
    <t>G6G</t>
  </si>
  <si>
    <t>G6H</t>
  </si>
  <si>
    <t>G6J</t>
  </si>
  <si>
    <t>G6K</t>
  </si>
  <si>
    <t>G6L</t>
  </si>
  <si>
    <t>G6P</t>
  </si>
  <si>
    <t>G6R</t>
  </si>
  <si>
    <t>G6S</t>
  </si>
  <si>
    <t>G6T</t>
  </si>
  <si>
    <t>G6V</t>
  </si>
  <si>
    <t>G6W</t>
  </si>
  <si>
    <t>G6X</t>
  </si>
  <si>
    <t>G6Z</t>
  </si>
  <si>
    <t>G7A</t>
  </si>
  <si>
    <t>G7B</t>
  </si>
  <si>
    <t>G7G</t>
  </si>
  <si>
    <t>G7H</t>
  </si>
  <si>
    <t>G7J</t>
  </si>
  <si>
    <t>G7K</t>
  </si>
  <si>
    <t>G7N</t>
  </si>
  <si>
    <t>G7P</t>
  </si>
  <si>
    <t>G7S</t>
  </si>
  <si>
    <t>G7T</t>
  </si>
  <si>
    <t>G7X</t>
  </si>
  <si>
    <t>G7Y</t>
  </si>
  <si>
    <t>G7Z</t>
  </si>
  <si>
    <t>G8A</t>
  </si>
  <si>
    <t>G8B</t>
  </si>
  <si>
    <t>G8C</t>
  </si>
  <si>
    <t>G8E</t>
  </si>
  <si>
    <t>G8G</t>
  </si>
  <si>
    <t>G8H</t>
  </si>
  <si>
    <t>G8J</t>
  </si>
  <si>
    <t>G8K</t>
  </si>
  <si>
    <t>G8L</t>
  </si>
  <si>
    <t>G8M</t>
  </si>
  <si>
    <t>G8N</t>
  </si>
  <si>
    <t>G8P</t>
  </si>
  <si>
    <t>G8T</t>
  </si>
  <si>
    <t>G8V</t>
  </si>
  <si>
    <t>G8W</t>
  </si>
  <si>
    <t>G8Y</t>
  </si>
  <si>
    <t>G8Z</t>
  </si>
  <si>
    <t>G9A</t>
  </si>
  <si>
    <t>G9B</t>
  </si>
  <si>
    <t>G9C</t>
  </si>
  <si>
    <t>G9H</t>
  </si>
  <si>
    <t>G9N</t>
  </si>
  <si>
    <t>G9P</t>
  </si>
  <si>
    <t>G9R</t>
  </si>
  <si>
    <t>G9T</t>
  </si>
  <si>
    <t>G9X</t>
  </si>
  <si>
    <t>H0H</t>
  </si>
  <si>
    <t>H0M</t>
  </si>
  <si>
    <t>H1A</t>
  </si>
  <si>
    <t>H1B</t>
  </si>
  <si>
    <t>H1C</t>
  </si>
  <si>
    <t>H1E</t>
  </si>
  <si>
    <t>H1G</t>
  </si>
  <si>
    <t>H1H</t>
  </si>
  <si>
    <t>H1J</t>
  </si>
  <si>
    <t>H1K</t>
  </si>
  <si>
    <t>H1L</t>
  </si>
  <si>
    <t>H1M</t>
  </si>
  <si>
    <t>H1N</t>
  </si>
  <si>
    <t>H1P</t>
  </si>
  <si>
    <t>H1R</t>
  </si>
  <si>
    <t>H1S</t>
  </si>
  <si>
    <t>H1T</t>
  </si>
  <si>
    <t>H1V</t>
  </si>
  <si>
    <t>H1W</t>
  </si>
  <si>
    <t>H1X</t>
  </si>
  <si>
    <t>H1Y</t>
  </si>
  <si>
    <t>H1Z</t>
  </si>
  <si>
    <t>H2A</t>
  </si>
  <si>
    <t>H2B</t>
  </si>
  <si>
    <t>H2C</t>
  </si>
  <si>
    <t>H2E</t>
  </si>
  <si>
    <t>H2G</t>
  </si>
  <si>
    <t>H2H</t>
  </si>
  <si>
    <t>H2J</t>
  </si>
  <si>
    <t>H2K</t>
  </si>
  <si>
    <t>H2L</t>
  </si>
  <si>
    <t>H2M</t>
  </si>
  <si>
    <t>H2N</t>
  </si>
  <si>
    <t>H2P</t>
  </si>
  <si>
    <t>H2R</t>
  </si>
  <si>
    <t>H2S</t>
  </si>
  <si>
    <t>H2T</t>
  </si>
  <si>
    <t>H2V</t>
  </si>
  <si>
    <t>H2W</t>
  </si>
  <si>
    <t>H2X</t>
  </si>
  <si>
    <t>H2Y</t>
  </si>
  <si>
    <t>H2Z</t>
  </si>
  <si>
    <t>H3A</t>
  </si>
  <si>
    <t>H3B</t>
  </si>
  <si>
    <t>H3C</t>
  </si>
  <si>
    <t>H3E</t>
  </si>
  <si>
    <t>H3G</t>
  </si>
  <si>
    <t>H3H</t>
  </si>
  <si>
    <t>H3J</t>
  </si>
  <si>
    <t>H3K</t>
  </si>
  <si>
    <t>H3L</t>
  </si>
  <si>
    <t>H3M</t>
  </si>
  <si>
    <t>H3N</t>
  </si>
  <si>
    <t>H3P</t>
  </si>
  <si>
    <t>H3R</t>
  </si>
  <si>
    <t>H3S</t>
  </si>
  <si>
    <t>H3T</t>
  </si>
  <si>
    <t>H3V</t>
  </si>
  <si>
    <t>H3W</t>
  </si>
  <si>
    <t>H3X</t>
  </si>
  <si>
    <t>H3Y</t>
  </si>
  <si>
    <t>H3Z</t>
  </si>
  <si>
    <t>H4A</t>
  </si>
  <si>
    <t>H4B</t>
  </si>
  <si>
    <t>H4C</t>
  </si>
  <si>
    <t>H4E</t>
  </si>
  <si>
    <t>H4G</t>
  </si>
  <si>
    <t>H4H</t>
  </si>
  <si>
    <t>H4J</t>
  </si>
  <si>
    <t>H4K</t>
  </si>
  <si>
    <t>H4L</t>
  </si>
  <si>
    <t>H4M</t>
  </si>
  <si>
    <t>H4N</t>
  </si>
  <si>
    <t>H4P</t>
  </si>
  <si>
    <t>H4R</t>
  </si>
  <si>
    <t>H4S</t>
  </si>
  <si>
    <t>H4T</t>
  </si>
  <si>
    <t>H4V</t>
  </si>
  <si>
    <t>H4W</t>
  </si>
  <si>
    <t>H4X</t>
  </si>
  <si>
    <t>H4Y</t>
  </si>
  <si>
    <t>H4Z</t>
  </si>
  <si>
    <t>H5A</t>
  </si>
  <si>
    <t>H5B</t>
  </si>
  <si>
    <t>H7A</t>
  </si>
  <si>
    <t>H7B</t>
  </si>
  <si>
    <t>H7C</t>
  </si>
  <si>
    <t>H7E</t>
  </si>
  <si>
    <t>H7G</t>
  </si>
  <si>
    <t>H7H</t>
  </si>
  <si>
    <t>H7J</t>
  </si>
  <si>
    <t>H7K</t>
  </si>
  <si>
    <t>H7L</t>
  </si>
  <si>
    <t>H7M</t>
  </si>
  <si>
    <t>H7N</t>
  </si>
  <si>
    <t>H7P</t>
  </si>
  <si>
    <t>H7R</t>
  </si>
  <si>
    <t>H7S</t>
  </si>
  <si>
    <t>H7T</t>
  </si>
  <si>
    <t>H7V</t>
  </si>
  <si>
    <t>H7W</t>
  </si>
  <si>
    <t>H7X</t>
  </si>
  <si>
    <t>H7Y</t>
  </si>
  <si>
    <t>H8N</t>
  </si>
  <si>
    <t>H8P</t>
  </si>
  <si>
    <t>H8R</t>
  </si>
  <si>
    <t>H8S</t>
  </si>
  <si>
    <t>H8T</t>
  </si>
  <si>
    <t>H8Y</t>
  </si>
  <si>
    <t>H8Z</t>
  </si>
  <si>
    <t>H9A</t>
  </si>
  <si>
    <t>H9B</t>
  </si>
  <si>
    <t>H9C</t>
  </si>
  <si>
    <t>H9E</t>
  </si>
  <si>
    <t>H9G</t>
  </si>
  <si>
    <t>H9H</t>
  </si>
  <si>
    <t>H9J</t>
  </si>
  <si>
    <t>H9K</t>
  </si>
  <si>
    <t>H9P</t>
  </si>
  <si>
    <t>H9R</t>
  </si>
  <si>
    <t>H9S</t>
  </si>
  <si>
    <t>H9W</t>
  </si>
  <si>
    <t>H9X</t>
  </si>
  <si>
    <t>J0A</t>
  </si>
  <si>
    <t>J0B</t>
  </si>
  <si>
    <t>J0C</t>
  </si>
  <si>
    <t>J0E</t>
  </si>
  <si>
    <t>J0G</t>
  </si>
  <si>
    <t>J0H</t>
  </si>
  <si>
    <t>J0J</t>
  </si>
  <si>
    <t>J0K</t>
  </si>
  <si>
    <t>J0L</t>
  </si>
  <si>
    <t>J0M</t>
  </si>
  <si>
    <t>J0N</t>
  </si>
  <si>
    <t>J0P</t>
  </si>
  <si>
    <t>J0R</t>
  </si>
  <si>
    <t>J0S</t>
  </si>
  <si>
    <t>J0T</t>
  </si>
  <si>
    <t>J0V</t>
  </si>
  <si>
    <t>J0W</t>
  </si>
  <si>
    <t>J0X</t>
  </si>
  <si>
    <t>J0Y</t>
  </si>
  <si>
    <t>J0Z</t>
  </si>
  <si>
    <t>J1A</t>
  </si>
  <si>
    <t>J1E</t>
  </si>
  <si>
    <t>J1G</t>
  </si>
  <si>
    <t>J1H</t>
  </si>
  <si>
    <t>J1J</t>
  </si>
  <si>
    <t>J1K</t>
  </si>
  <si>
    <t>J1L</t>
  </si>
  <si>
    <t>J1M</t>
  </si>
  <si>
    <t>J1N</t>
  </si>
  <si>
    <t>J1S</t>
  </si>
  <si>
    <t>J1T</t>
  </si>
  <si>
    <t>J1X</t>
  </si>
  <si>
    <t>J1Z</t>
  </si>
  <si>
    <t>J2A</t>
  </si>
  <si>
    <t>J2B</t>
  </si>
  <si>
    <t>J2C</t>
  </si>
  <si>
    <t>J2E</t>
  </si>
  <si>
    <t>J2G</t>
  </si>
  <si>
    <t>J2H</t>
  </si>
  <si>
    <t>J2J</t>
  </si>
  <si>
    <t>J2K</t>
  </si>
  <si>
    <t>J2L</t>
  </si>
  <si>
    <t>J2N</t>
  </si>
  <si>
    <t>J2R</t>
  </si>
  <si>
    <t>J2S</t>
  </si>
  <si>
    <t>J2T</t>
  </si>
  <si>
    <t>J2W</t>
  </si>
  <si>
    <t>J2X</t>
  </si>
  <si>
    <t>J2Y</t>
  </si>
  <si>
    <t>J3A</t>
  </si>
  <si>
    <t>J3B</t>
  </si>
  <si>
    <t>J3E</t>
  </si>
  <si>
    <t>J3G</t>
  </si>
  <si>
    <t>J3H</t>
  </si>
  <si>
    <t>J3L</t>
  </si>
  <si>
    <t>J3M</t>
  </si>
  <si>
    <t>J3N</t>
  </si>
  <si>
    <t>J3P</t>
  </si>
  <si>
    <t>J3R</t>
  </si>
  <si>
    <t>J3T</t>
  </si>
  <si>
    <t>J3V</t>
  </si>
  <si>
    <t>J3X</t>
  </si>
  <si>
    <t>J3Y</t>
  </si>
  <si>
    <t>J3Z</t>
  </si>
  <si>
    <t>J4B</t>
  </si>
  <si>
    <t>J4G</t>
  </si>
  <si>
    <t>J4H</t>
  </si>
  <si>
    <t>J4J</t>
  </si>
  <si>
    <t>J4K</t>
  </si>
  <si>
    <t>J4L</t>
  </si>
  <si>
    <t>J4M</t>
  </si>
  <si>
    <t>J4N</t>
  </si>
  <si>
    <t>J4P</t>
  </si>
  <si>
    <t>J4R</t>
  </si>
  <si>
    <t>J4S</t>
  </si>
  <si>
    <t>J4T</t>
  </si>
  <si>
    <t>J4V</t>
  </si>
  <si>
    <t>J4W</t>
  </si>
  <si>
    <t>J4X</t>
  </si>
  <si>
    <t>J4Y</t>
  </si>
  <si>
    <t>J4Z</t>
  </si>
  <si>
    <t>J5A</t>
  </si>
  <si>
    <t>J5B</t>
  </si>
  <si>
    <t>J5J</t>
  </si>
  <si>
    <t>J5K</t>
  </si>
  <si>
    <t>J5L</t>
  </si>
  <si>
    <t>J5M</t>
  </si>
  <si>
    <t>J5R</t>
  </si>
  <si>
    <t>J5T</t>
  </si>
  <si>
    <t>J5V</t>
  </si>
  <si>
    <t>J5W</t>
  </si>
  <si>
    <t>J5X</t>
  </si>
  <si>
    <t>J5Y</t>
  </si>
  <si>
    <t>J5Z</t>
  </si>
  <si>
    <t>J6A</t>
  </si>
  <si>
    <t>J6E</t>
  </si>
  <si>
    <t>J6J</t>
  </si>
  <si>
    <t>J6K</t>
  </si>
  <si>
    <t>J6N</t>
  </si>
  <si>
    <t>J6R</t>
  </si>
  <si>
    <t>J6S</t>
  </si>
  <si>
    <t>J6T</t>
  </si>
  <si>
    <t>J6V</t>
  </si>
  <si>
    <t>J6W</t>
  </si>
  <si>
    <t>J6X</t>
  </si>
  <si>
    <t>J6Y</t>
  </si>
  <si>
    <t>J6Z</t>
  </si>
  <si>
    <t>J7A</t>
  </si>
  <si>
    <t>J7B</t>
  </si>
  <si>
    <t>J7C</t>
  </si>
  <si>
    <t>J7E</t>
  </si>
  <si>
    <t>J7G</t>
  </si>
  <si>
    <t>J7H</t>
  </si>
  <si>
    <t>J7J</t>
  </si>
  <si>
    <t>J7K</t>
  </si>
  <si>
    <t>J7L</t>
  </si>
  <si>
    <t>J7M</t>
  </si>
  <si>
    <t>J7N</t>
  </si>
  <si>
    <t>J7P</t>
  </si>
  <si>
    <t>J7R</t>
  </si>
  <si>
    <t>J7T</t>
  </si>
  <si>
    <t>J7V</t>
  </si>
  <si>
    <t>J7X</t>
  </si>
  <si>
    <t>J7Y</t>
  </si>
  <si>
    <t>J7Z</t>
  </si>
  <si>
    <t>J8A</t>
  </si>
  <si>
    <t>J8B</t>
  </si>
  <si>
    <t>J8C</t>
  </si>
  <si>
    <t>J8E</t>
  </si>
  <si>
    <t>J8G</t>
  </si>
  <si>
    <t>J8H</t>
  </si>
  <si>
    <t>J8L</t>
  </si>
  <si>
    <t>J8M</t>
  </si>
  <si>
    <t>J8N</t>
  </si>
  <si>
    <t>J8P</t>
  </si>
  <si>
    <t>J8R</t>
  </si>
  <si>
    <t>J8T</t>
  </si>
  <si>
    <t>J8V</t>
  </si>
  <si>
    <t>J8X</t>
  </si>
  <si>
    <t>J8Y</t>
  </si>
  <si>
    <t>J8Z</t>
  </si>
  <si>
    <t>J9A</t>
  </si>
  <si>
    <t>J9B</t>
  </si>
  <si>
    <t>J9E</t>
  </si>
  <si>
    <t>J9H</t>
  </si>
  <si>
    <t>J9J</t>
  </si>
  <si>
    <t>J9L</t>
  </si>
  <si>
    <t>J9P</t>
  </si>
  <si>
    <t>J9T</t>
  </si>
  <si>
    <t>J9V</t>
  </si>
  <si>
    <t>J9X</t>
  </si>
  <si>
    <t>J9Y</t>
  </si>
  <si>
    <t>J9Z</t>
  </si>
  <si>
    <t>K0A</t>
  </si>
  <si>
    <t>Ontario</t>
  </si>
  <si>
    <t>K0B</t>
  </si>
  <si>
    <t>K0C</t>
  </si>
  <si>
    <t>K0E</t>
  </si>
  <si>
    <t>K0G</t>
  </si>
  <si>
    <t>K0H</t>
  </si>
  <si>
    <t>K0J</t>
  </si>
  <si>
    <t>K0K</t>
  </si>
  <si>
    <t>K0L</t>
  </si>
  <si>
    <t>K0M</t>
  </si>
  <si>
    <t>K1A</t>
  </si>
  <si>
    <t>K1B</t>
  </si>
  <si>
    <t>K1C</t>
  </si>
  <si>
    <t>K1E</t>
  </si>
  <si>
    <t>K1G</t>
  </si>
  <si>
    <t>K1H</t>
  </si>
  <si>
    <t>K1J</t>
  </si>
  <si>
    <t>K1K</t>
  </si>
  <si>
    <t>K1L</t>
  </si>
  <si>
    <t>K1M</t>
  </si>
  <si>
    <t>K1N</t>
  </si>
  <si>
    <t>K1P</t>
  </si>
  <si>
    <t>K1R</t>
  </si>
  <si>
    <t>K1S</t>
  </si>
  <si>
    <t>K1T</t>
  </si>
  <si>
    <t>K1V</t>
  </si>
  <si>
    <t>K1W</t>
  </si>
  <si>
    <t>K1X</t>
  </si>
  <si>
    <t>K1Y</t>
  </si>
  <si>
    <t>K1Z</t>
  </si>
  <si>
    <t>K2A</t>
  </si>
  <si>
    <t>K2B</t>
  </si>
  <si>
    <t>K2C</t>
  </si>
  <si>
    <t>K2E</t>
  </si>
  <si>
    <t>K2G</t>
  </si>
  <si>
    <t>K2H</t>
  </si>
  <si>
    <t>K2J</t>
  </si>
  <si>
    <t>K2K</t>
  </si>
  <si>
    <t>K2L</t>
  </si>
  <si>
    <t>K2M</t>
  </si>
  <si>
    <t>K2P</t>
  </si>
  <si>
    <t>K2R</t>
  </si>
  <si>
    <t>K2S</t>
  </si>
  <si>
    <t>K2T</t>
  </si>
  <si>
    <t>K2V</t>
  </si>
  <si>
    <t>K2W</t>
  </si>
  <si>
    <t>K4A</t>
  </si>
  <si>
    <t>K4B</t>
  </si>
  <si>
    <t>K4C</t>
  </si>
  <si>
    <t>K4K</t>
  </si>
  <si>
    <t>K4M</t>
  </si>
  <si>
    <t>K4P</t>
  </si>
  <si>
    <t>K4R</t>
  </si>
  <si>
    <t>K6A</t>
  </si>
  <si>
    <t>K6H</t>
  </si>
  <si>
    <t>K6J</t>
  </si>
  <si>
    <t>K6K</t>
  </si>
  <si>
    <t>K6T</t>
  </si>
  <si>
    <t>K6V</t>
  </si>
  <si>
    <t>K7A</t>
  </si>
  <si>
    <t>K7C</t>
  </si>
  <si>
    <t>K7G</t>
  </si>
  <si>
    <t>K7H</t>
  </si>
  <si>
    <t>K7K</t>
  </si>
  <si>
    <t>K7L</t>
  </si>
  <si>
    <t>K7M</t>
  </si>
  <si>
    <t>K7N</t>
  </si>
  <si>
    <t>K7P</t>
  </si>
  <si>
    <t>K7R</t>
  </si>
  <si>
    <t>K7S</t>
  </si>
  <si>
    <t>K7V</t>
  </si>
  <si>
    <t>K8A</t>
  </si>
  <si>
    <t>K8B</t>
  </si>
  <si>
    <t>K8H</t>
  </si>
  <si>
    <t>K8N</t>
  </si>
  <si>
    <t>K8P</t>
  </si>
  <si>
    <t>K8R</t>
  </si>
  <si>
    <t>K8V</t>
  </si>
  <si>
    <t>K9A</t>
  </si>
  <si>
    <t>K9H</t>
  </si>
  <si>
    <t>K9J</t>
  </si>
  <si>
    <t>K9K</t>
  </si>
  <si>
    <t>K9L</t>
  </si>
  <si>
    <t>K9V</t>
  </si>
  <si>
    <t>L0A</t>
  </si>
  <si>
    <t>L0B</t>
  </si>
  <si>
    <t>L0C</t>
  </si>
  <si>
    <t>L0E</t>
  </si>
  <si>
    <t>L0G</t>
  </si>
  <si>
    <t>L0H</t>
  </si>
  <si>
    <t>L0J</t>
  </si>
  <si>
    <t>L0K</t>
  </si>
  <si>
    <t>L0L</t>
  </si>
  <si>
    <t>L0M</t>
  </si>
  <si>
    <t>L0N</t>
  </si>
  <si>
    <t>L0P</t>
  </si>
  <si>
    <t>L0R</t>
  </si>
  <si>
    <t>L0S</t>
  </si>
  <si>
    <t>L1A</t>
  </si>
  <si>
    <t>L1B</t>
  </si>
  <si>
    <t>L1C</t>
  </si>
  <si>
    <t>L1E</t>
  </si>
  <si>
    <t>L1G</t>
  </si>
  <si>
    <t>L1H</t>
  </si>
  <si>
    <t>L1J</t>
  </si>
  <si>
    <t>L1K</t>
  </si>
  <si>
    <t>L1L</t>
  </si>
  <si>
    <t>L1M</t>
  </si>
  <si>
    <t>L1N</t>
  </si>
  <si>
    <t>L1P</t>
  </si>
  <si>
    <t>L1R</t>
  </si>
  <si>
    <t>L1S</t>
  </si>
  <si>
    <t>L1T</t>
  </si>
  <si>
    <t>L1V</t>
  </si>
  <si>
    <t>L1W</t>
  </si>
  <si>
    <t>L1X</t>
  </si>
  <si>
    <t>L1Y</t>
  </si>
  <si>
    <t>L1Z</t>
  </si>
  <si>
    <t>L2A</t>
  </si>
  <si>
    <t>L2E</t>
  </si>
  <si>
    <t>L2G</t>
  </si>
  <si>
    <t>L2H</t>
  </si>
  <si>
    <t>L2J</t>
  </si>
  <si>
    <t>L2M</t>
  </si>
  <si>
    <t>L2N</t>
  </si>
  <si>
    <t>L2P</t>
  </si>
  <si>
    <t>L2R</t>
  </si>
  <si>
    <t>L2S</t>
  </si>
  <si>
    <t>L2T</t>
  </si>
  <si>
    <t>L2V</t>
  </si>
  <si>
    <t>L2W</t>
  </si>
  <si>
    <t>L3B</t>
  </si>
  <si>
    <t>L3C</t>
  </si>
  <si>
    <t>L3K</t>
  </si>
  <si>
    <t>L3M</t>
  </si>
  <si>
    <t>L3P</t>
  </si>
  <si>
    <t>L3R</t>
  </si>
  <si>
    <t>L3S</t>
  </si>
  <si>
    <t>L3T</t>
  </si>
  <si>
    <t>L3V</t>
  </si>
  <si>
    <t>L3X</t>
  </si>
  <si>
    <t>L3Y</t>
  </si>
  <si>
    <t>L3Z</t>
  </si>
  <si>
    <t>L4A</t>
  </si>
  <si>
    <t>L4B</t>
  </si>
  <si>
    <t>L4C</t>
  </si>
  <si>
    <t>L4E</t>
  </si>
  <si>
    <t>L4G</t>
  </si>
  <si>
    <t>L4H</t>
  </si>
  <si>
    <t>L4J</t>
  </si>
  <si>
    <t>L4K</t>
  </si>
  <si>
    <t>L4L</t>
  </si>
  <si>
    <t>L4M</t>
  </si>
  <si>
    <t>L4N</t>
  </si>
  <si>
    <t>L4P</t>
  </si>
  <si>
    <t>L4R</t>
  </si>
  <si>
    <t>L4S</t>
  </si>
  <si>
    <t>L4T</t>
  </si>
  <si>
    <t>L4V</t>
  </si>
  <si>
    <t>L4W</t>
  </si>
  <si>
    <t>L4X</t>
  </si>
  <si>
    <t>L4Y</t>
  </si>
  <si>
    <t>L4Z</t>
  </si>
  <si>
    <t>L5A</t>
  </si>
  <si>
    <t>L5B</t>
  </si>
  <si>
    <t>L5C</t>
  </si>
  <si>
    <t>L5E</t>
  </si>
  <si>
    <t>L5G</t>
  </si>
  <si>
    <t>L5H</t>
  </si>
  <si>
    <t>L5J</t>
  </si>
  <si>
    <t>L5K</t>
  </si>
  <si>
    <t>L5L</t>
  </si>
  <si>
    <t>L5M</t>
  </si>
  <si>
    <t>L5N</t>
  </si>
  <si>
    <t>L5P</t>
  </si>
  <si>
    <t>L5R</t>
  </si>
  <si>
    <t>L5S</t>
  </si>
  <si>
    <t>L5T</t>
  </si>
  <si>
    <t>L5V</t>
  </si>
  <si>
    <t>L5W</t>
  </si>
  <si>
    <t>L6A</t>
  </si>
  <si>
    <t>L6B</t>
  </si>
  <si>
    <t>L6C</t>
  </si>
  <si>
    <t>L6E</t>
  </si>
  <si>
    <t>L6G</t>
  </si>
  <si>
    <t>L6H</t>
  </si>
  <si>
    <t>L6J</t>
  </si>
  <si>
    <t>L6K</t>
  </si>
  <si>
    <t>L6L</t>
  </si>
  <si>
    <t>L6M</t>
  </si>
  <si>
    <t>L6P</t>
  </si>
  <si>
    <t>L6R</t>
  </si>
  <si>
    <t>L6S</t>
  </si>
  <si>
    <t>L6T</t>
  </si>
  <si>
    <t>L6V</t>
  </si>
  <si>
    <t>L6W</t>
  </si>
  <si>
    <t>L6X</t>
  </si>
  <si>
    <t>L6Y</t>
  </si>
  <si>
    <t>L6Z</t>
  </si>
  <si>
    <t>L7A</t>
  </si>
  <si>
    <t>L7B</t>
  </si>
  <si>
    <t>L7C</t>
  </si>
  <si>
    <t>L7E</t>
  </si>
  <si>
    <t>L7G</t>
  </si>
  <si>
    <t>L7J</t>
  </si>
  <si>
    <t>L7L</t>
  </si>
  <si>
    <t>L7M</t>
  </si>
  <si>
    <t>L7N</t>
  </si>
  <si>
    <t>L7P</t>
  </si>
  <si>
    <t>L7R</t>
  </si>
  <si>
    <t>L7S</t>
  </si>
  <si>
    <t>L7T</t>
  </si>
  <si>
    <t>L8E</t>
  </si>
  <si>
    <t>L8G</t>
  </si>
  <si>
    <t>L8H</t>
  </si>
  <si>
    <t>L8J</t>
  </si>
  <si>
    <t>L8K</t>
  </si>
  <si>
    <t>L8L</t>
  </si>
  <si>
    <t>L8M</t>
  </si>
  <si>
    <t>L8N</t>
  </si>
  <si>
    <t>L8P</t>
  </si>
  <si>
    <t>L8R</t>
  </si>
  <si>
    <t>L8S</t>
  </si>
  <si>
    <t>L8T</t>
  </si>
  <si>
    <t>L8V</t>
  </si>
  <si>
    <t>L8W</t>
  </si>
  <si>
    <t>L9A</t>
  </si>
  <si>
    <t>L9B</t>
  </si>
  <si>
    <t>L9C</t>
  </si>
  <si>
    <t>L9G</t>
  </si>
  <si>
    <t>L9H</t>
  </si>
  <si>
    <t>L9K</t>
  </si>
  <si>
    <t>L9L</t>
  </si>
  <si>
    <t>L9M</t>
  </si>
  <si>
    <t>L9N</t>
  </si>
  <si>
    <t>L9P</t>
  </si>
  <si>
    <t>L9R</t>
  </si>
  <si>
    <t>L9S</t>
  </si>
  <si>
    <t>L9T</t>
  </si>
  <si>
    <t>L9V</t>
  </si>
  <si>
    <t>L9W</t>
  </si>
  <si>
    <t>L9Y</t>
  </si>
  <si>
    <t>L9Z</t>
  </si>
  <si>
    <t>M1B</t>
  </si>
  <si>
    <t>M1C</t>
  </si>
  <si>
    <t>M1E</t>
  </si>
  <si>
    <t>M1G</t>
  </si>
  <si>
    <t>M1H</t>
  </si>
  <si>
    <t>M1J</t>
  </si>
  <si>
    <t>M1K</t>
  </si>
  <si>
    <t>M1L</t>
  </si>
  <si>
    <t>M1M</t>
  </si>
  <si>
    <t>M1N</t>
  </si>
  <si>
    <t>M1P</t>
  </si>
  <si>
    <t>M1R</t>
  </si>
  <si>
    <t>M1S</t>
  </si>
  <si>
    <t>M1T</t>
  </si>
  <si>
    <t>M1V</t>
  </si>
  <si>
    <t>M1W</t>
  </si>
  <si>
    <t>M1X</t>
  </si>
  <si>
    <t>M2H</t>
  </si>
  <si>
    <t>M2J</t>
  </si>
  <si>
    <t>M2K</t>
  </si>
  <si>
    <t>M2L</t>
  </si>
  <si>
    <t>M2M</t>
  </si>
  <si>
    <t>M2N</t>
  </si>
  <si>
    <t>M2P</t>
  </si>
  <si>
    <t>M2R</t>
  </si>
  <si>
    <t>M3A</t>
  </si>
  <si>
    <t>M3B</t>
  </si>
  <si>
    <t>M3C</t>
  </si>
  <si>
    <t>M3H</t>
  </si>
  <si>
    <t>M3J</t>
  </si>
  <si>
    <t>M3K</t>
  </si>
  <si>
    <t>M3L</t>
  </si>
  <si>
    <t>M3M</t>
  </si>
  <si>
    <t>M3N</t>
  </si>
  <si>
    <t>M4A</t>
  </si>
  <si>
    <t>M4B</t>
  </si>
  <si>
    <t>M4C</t>
  </si>
  <si>
    <t>M4E</t>
  </si>
  <si>
    <t>M4G</t>
  </si>
  <si>
    <t>M4H</t>
  </si>
  <si>
    <t>M4J</t>
  </si>
  <si>
    <t>M4K</t>
  </si>
  <si>
    <t>M4L</t>
  </si>
  <si>
    <t>M4M</t>
  </si>
  <si>
    <t>M4N</t>
  </si>
  <si>
    <t>M4P</t>
  </si>
  <si>
    <t>M4R</t>
  </si>
  <si>
    <t>M4S</t>
  </si>
  <si>
    <t>M4T</t>
  </si>
  <si>
    <t>M4V</t>
  </si>
  <si>
    <t>M4W</t>
  </si>
  <si>
    <t>M4X</t>
  </si>
  <si>
    <t>M4Y</t>
  </si>
  <si>
    <t>M5A</t>
  </si>
  <si>
    <t>M5B</t>
  </si>
  <si>
    <t>M5C</t>
  </si>
  <si>
    <t>M5E</t>
  </si>
  <si>
    <t>M5G</t>
  </si>
  <si>
    <t>M5H</t>
  </si>
  <si>
    <t>M5J</t>
  </si>
  <si>
    <t>M5K</t>
  </si>
  <si>
    <t>M5L</t>
  </si>
  <si>
    <t>M5M</t>
  </si>
  <si>
    <t>M5N</t>
  </si>
  <si>
    <t>M5P</t>
  </si>
  <si>
    <t>M5R</t>
  </si>
  <si>
    <t>M5S</t>
  </si>
  <si>
    <t>M5T</t>
  </si>
  <si>
    <t>M5V</t>
  </si>
  <si>
    <t>M5W</t>
  </si>
  <si>
    <t>M5X</t>
  </si>
  <si>
    <t>M6A</t>
  </si>
  <si>
    <t>M6B</t>
  </si>
  <si>
    <t>M6C</t>
  </si>
  <si>
    <t>M6E</t>
  </si>
  <si>
    <t>M6G</t>
  </si>
  <si>
    <t>M6H</t>
  </si>
  <si>
    <t>M6J</t>
  </si>
  <si>
    <t>M6K</t>
  </si>
  <si>
    <t>M6L</t>
  </si>
  <si>
    <t>M6M</t>
  </si>
  <si>
    <t>M6N</t>
  </si>
  <si>
    <t>M6P</t>
  </si>
  <si>
    <t>M6R</t>
  </si>
  <si>
    <t>M6S</t>
  </si>
  <si>
    <t>M7A</t>
  </si>
  <si>
    <t>M7Y</t>
  </si>
  <si>
    <t>M8V</t>
  </si>
  <si>
    <t>M8W</t>
  </si>
  <si>
    <t>M8X</t>
  </si>
  <si>
    <t>M8Y</t>
  </si>
  <si>
    <t>M8Z</t>
  </si>
  <si>
    <t>M9A</t>
  </si>
  <si>
    <t>M9B</t>
  </si>
  <si>
    <t>M9C</t>
  </si>
  <si>
    <t>M9L</t>
  </si>
  <si>
    <t>M9M</t>
  </si>
  <si>
    <t>M9N</t>
  </si>
  <si>
    <t>M9P</t>
  </si>
  <si>
    <t>M9R</t>
  </si>
  <si>
    <t>M9V</t>
  </si>
  <si>
    <t>M9W</t>
  </si>
  <si>
    <t>N0A</t>
  </si>
  <si>
    <t>N0B</t>
  </si>
  <si>
    <t>N0C</t>
  </si>
  <si>
    <t>N0E</t>
  </si>
  <si>
    <t>N0G</t>
  </si>
  <si>
    <t>N0H</t>
  </si>
  <si>
    <t>N0J</t>
  </si>
  <si>
    <t>N0K</t>
  </si>
  <si>
    <t>N0L</t>
  </si>
  <si>
    <t>N0M</t>
  </si>
  <si>
    <t>N0N</t>
  </si>
  <si>
    <t>N0P</t>
  </si>
  <si>
    <t>N0R</t>
  </si>
  <si>
    <t>N1A</t>
  </si>
  <si>
    <t>N1C</t>
  </si>
  <si>
    <t>N1E</t>
  </si>
  <si>
    <t>N1G</t>
  </si>
  <si>
    <t>N1H</t>
  </si>
  <si>
    <t>N1K</t>
  </si>
  <si>
    <t>N1L</t>
  </si>
  <si>
    <t>N1M</t>
  </si>
  <si>
    <t>N1P</t>
  </si>
  <si>
    <t>N1R</t>
  </si>
  <si>
    <t>N1S</t>
  </si>
  <si>
    <t>N1T</t>
  </si>
  <si>
    <t>N2A</t>
  </si>
  <si>
    <t>N2B</t>
  </si>
  <si>
    <t>N2C</t>
  </si>
  <si>
    <t>N2E</t>
  </si>
  <si>
    <t>N2G</t>
  </si>
  <si>
    <t>N2H</t>
  </si>
  <si>
    <t>N2J</t>
  </si>
  <si>
    <t>N2K</t>
  </si>
  <si>
    <t>N2L</t>
  </si>
  <si>
    <t>N2M</t>
  </si>
  <si>
    <t>N2N</t>
  </si>
  <si>
    <t>N2P</t>
  </si>
  <si>
    <t>N2R</t>
  </si>
  <si>
    <t>N2T</t>
  </si>
  <si>
    <t>N2V</t>
  </si>
  <si>
    <t>N2Z</t>
  </si>
  <si>
    <t>N3A</t>
  </si>
  <si>
    <t>N3B</t>
  </si>
  <si>
    <t>N3C</t>
  </si>
  <si>
    <t>N3E</t>
  </si>
  <si>
    <t>N3H</t>
  </si>
  <si>
    <t>N3L</t>
  </si>
  <si>
    <t>N3P</t>
  </si>
  <si>
    <t>N3R</t>
  </si>
  <si>
    <t>N3S</t>
  </si>
  <si>
    <t>N3T</t>
  </si>
  <si>
    <t>N3V</t>
  </si>
  <si>
    <t>N3W</t>
  </si>
  <si>
    <t>N3Y</t>
  </si>
  <si>
    <t>N4B</t>
  </si>
  <si>
    <t>N4G</t>
  </si>
  <si>
    <t>N4K</t>
  </si>
  <si>
    <t>N4L</t>
  </si>
  <si>
    <t>N4N</t>
  </si>
  <si>
    <t>N4S</t>
  </si>
  <si>
    <t>N4T</t>
  </si>
  <si>
    <t>N4V</t>
  </si>
  <si>
    <t>N4W</t>
  </si>
  <si>
    <t>N4X</t>
  </si>
  <si>
    <t>N4Z</t>
  </si>
  <si>
    <t>N5A</t>
  </si>
  <si>
    <t>N5C</t>
  </si>
  <si>
    <t>N5H</t>
  </si>
  <si>
    <t>N5L</t>
  </si>
  <si>
    <t>N5P</t>
  </si>
  <si>
    <t>N5R</t>
  </si>
  <si>
    <t>N5V</t>
  </si>
  <si>
    <t>N5W</t>
  </si>
  <si>
    <t>N5X</t>
  </si>
  <si>
    <t>N5Y</t>
  </si>
  <si>
    <t>N5Z</t>
  </si>
  <si>
    <t>N6A</t>
  </si>
  <si>
    <t>N6B</t>
  </si>
  <si>
    <t>N6C</t>
  </si>
  <si>
    <t>N6E</t>
  </si>
  <si>
    <t>N6G</t>
  </si>
  <si>
    <t>N6H</t>
  </si>
  <si>
    <t>N6J</t>
  </si>
  <si>
    <t>N6K</t>
  </si>
  <si>
    <t>N6L</t>
  </si>
  <si>
    <t>N6M</t>
  </si>
  <si>
    <t>N6N</t>
  </si>
  <si>
    <t>N6P</t>
  </si>
  <si>
    <t>N7A</t>
  </si>
  <si>
    <t>N7G</t>
  </si>
  <si>
    <t>N7L</t>
  </si>
  <si>
    <t>N7M</t>
  </si>
  <si>
    <t>N7S</t>
  </si>
  <si>
    <t>N7T</t>
  </si>
  <si>
    <t>N7V</t>
  </si>
  <si>
    <t>N7W</t>
  </si>
  <si>
    <t>N7X</t>
  </si>
  <si>
    <t>N8A</t>
  </si>
  <si>
    <t>N8H</t>
  </si>
  <si>
    <t>N8M</t>
  </si>
  <si>
    <t>N8N</t>
  </si>
  <si>
    <t>N8P</t>
  </si>
  <si>
    <t>N8R</t>
  </si>
  <si>
    <t>N8S</t>
  </si>
  <si>
    <t>N8T</t>
  </si>
  <si>
    <t>N8V</t>
  </si>
  <si>
    <t>N8W</t>
  </si>
  <si>
    <t>N8X</t>
  </si>
  <si>
    <t>N8Y</t>
  </si>
  <si>
    <t>N9A</t>
  </si>
  <si>
    <t>N9B</t>
  </si>
  <si>
    <t>N9C</t>
  </si>
  <si>
    <t>N9E</t>
  </si>
  <si>
    <t>N9G</t>
  </si>
  <si>
    <t>N9H</t>
  </si>
  <si>
    <t>N9J</t>
  </si>
  <si>
    <t>N9K</t>
  </si>
  <si>
    <t>N9V</t>
  </si>
  <si>
    <t>N9Y</t>
  </si>
  <si>
    <t>P0A</t>
  </si>
  <si>
    <t>P0B</t>
  </si>
  <si>
    <t>P0C</t>
  </si>
  <si>
    <t>P0E</t>
  </si>
  <si>
    <t>P0G</t>
  </si>
  <si>
    <t>P0H</t>
  </si>
  <si>
    <t>P0J</t>
  </si>
  <si>
    <t>P0K</t>
  </si>
  <si>
    <t>P0L</t>
  </si>
  <si>
    <t>P0M</t>
  </si>
  <si>
    <t>P0N</t>
  </si>
  <si>
    <t>P0P</t>
  </si>
  <si>
    <t>P0R</t>
  </si>
  <si>
    <t>P0S</t>
  </si>
  <si>
    <t>P0T</t>
  </si>
  <si>
    <t>P0V</t>
  </si>
  <si>
    <t>P0W</t>
  </si>
  <si>
    <t>P0X</t>
  </si>
  <si>
    <t>P0Y</t>
  </si>
  <si>
    <t>P1A</t>
  </si>
  <si>
    <t>P1B</t>
  </si>
  <si>
    <t>P1C</t>
  </si>
  <si>
    <t>P1H</t>
  </si>
  <si>
    <t>P1L</t>
  </si>
  <si>
    <t>P1P</t>
  </si>
  <si>
    <t>P2A</t>
  </si>
  <si>
    <t>P2B</t>
  </si>
  <si>
    <t>P2N</t>
  </si>
  <si>
    <t>P3A</t>
  </si>
  <si>
    <t>P3B</t>
  </si>
  <si>
    <t>P3C</t>
  </si>
  <si>
    <t>P3E</t>
  </si>
  <si>
    <t>P3G</t>
  </si>
  <si>
    <t>P3L</t>
  </si>
  <si>
    <t>P3N</t>
  </si>
  <si>
    <t>P3P</t>
  </si>
  <si>
    <t>P3Y</t>
  </si>
  <si>
    <t>P4N</t>
  </si>
  <si>
    <t>P4P</t>
  </si>
  <si>
    <t>P4R</t>
  </si>
  <si>
    <t>P5A</t>
  </si>
  <si>
    <t>P5E</t>
  </si>
  <si>
    <t>P5N</t>
  </si>
  <si>
    <t>P6A</t>
  </si>
  <si>
    <t>P6B</t>
  </si>
  <si>
    <t>P6C</t>
  </si>
  <si>
    <t>P7A</t>
  </si>
  <si>
    <t>P7B</t>
  </si>
  <si>
    <t>P7C</t>
  </si>
  <si>
    <t>P7E</t>
  </si>
  <si>
    <t>P7G</t>
  </si>
  <si>
    <t>P7J</t>
  </si>
  <si>
    <t>P7K</t>
  </si>
  <si>
    <t>P8N</t>
  </si>
  <si>
    <t>P8T</t>
  </si>
  <si>
    <t>P9A</t>
  </si>
  <si>
    <t>P9N</t>
  </si>
  <si>
    <t>R0A</t>
  </si>
  <si>
    <t>Manitoba</t>
  </si>
  <si>
    <t>R0B</t>
  </si>
  <si>
    <t>R0C</t>
  </si>
  <si>
    <t>R0E</t>
  </si>
  <si>
    <t>R0G</t>
  </si>
  <si>
    <t>R0H</t>
  </si>
  <si>
    <t>R0J</t>
  </si>
  <si>
    <t>R0K</t>
  </si>
  <si>
    <t>R0L</t>
  </si>
  <si>
    <t>R0M</t>
  </si>
  <si>
    <t>R1A</t>
  </si>
  <si>
    <t>R1B</t>
  </si>
  <si>
    <t>R1N</t>
  </si>
  <si>
    <t>R2C</t>
  </si>
  <si>
    <t>R2E</t>
  </si>
  <si>
    <t>R2G</t>
  </si>
  <si>
    <t>R2H</t>
  </si>
  <si>
    <t>R2J</t>
  </si>
  <si>
    <t>R2K</t>
  </si>
  <si>
    <t>R2L</t>
  </si>
  <si>
    <t>R2M</t>
  </si>
  <si>
    <t>R2N</t>
  </si>
  <si>
    <t>R2P</t>
  </si>
  <si>
    <t>R2R</t>
  </si>
  <si>
    <t>R2V</t>
  </si>
  <si>
    <t>R2W</t>
  </si>
  <si>
    <t>R2X</t>
  </si>
  <si>
    <t>R2Y</t>
  </si>
  <si>
    <t>R3A</t>
  </si>
  <si>
    <t>R3B</t>
  </si>
  <si>
    <t>R3C</t>
  </si>
  <si>
    <t>R3E</t>
  </si>
  <si>
    <t>R3G</t>
  </si>
  <si>
    <t>R3H</t>
  </si>
  <si>
    <t>R3J</t>
  </si>
  <si>
    <t>R3K</t>
  </si>
  <si>
    <t>R3L</t>
  </si>
  <si>
    <t>R3M</t>
  </si>
  <si>
    <t>R3N</t>
  </si>
  <si>
    <t>R3P</t>
  </si>
  <si>
    <t>R3R</t>
  </si>
  <si>
    <t>R3S</t>
  </si>
  <si>
    <t>R3T</t>
  </si>
  <si>
    <t>R3V</t>
  </si>
  <si>
    <t>R3W</t>
  </si>
  <si>
    <t>R3X</t>
  </si>
  <si>
    <t>R3Y</t>
  </si>
  <si>
    <t>R4A</t>
  </si>
  <si>
    <t>R4H</t>
  </si>
  <si>
    <t>R4J</t>
  </si>
  <si>
    <t>R4K</t>
  </si>
  <si>
    <t>R4L</t>
  </si>
  <si>
    <t>R5A</t>
  </si>
  <si>
    <t>R5G</t>
  </si>
  <si>
    <t>R5H</t>
  </si>
  <si>
    <t>R6M</t>
  </si>
  <si>
    <t>R6W</t>
  </si>
  <si>
    <t>R7A</t>
  </si>
  <si>
    <t>R7B</t>
  </si>
  <si>
    <t>R7C</t>
  </si>
  <si>
    <t>R7N</t>
  </si>
  <si>
    <t>R8A</t>
  </si>
  <si>
    <t>R8N</t>
  </si>
  <si>
    <t>R9A</t>
  </si>
  <si>
    <t>S0A</t>
  </si>
  <si>
    <t>Saskatchewan</t>
  </si>
  <si>
    <t>S0C</t>
  </si>
  <si>
    <t>S0E</t>
  </si>
  <si>
    <t>S0G</t>
  </si>
  <si>
    <t>S0H</t>
  </si>
  <si>
    <t>S0J</t>
  </si>
  <si>
    <t>S0K</t>
  </si>
  <si>
    <t>S0L</t>
  </si>
  <si>
    <t>S0M</t>
  </si>
  <si>
    <t>S0N</t>
  </si>
  <si>
    <t>S0P</t>
  </si>
  <si>
    <t>S2V</t>
  </si>
  <si>
    <t>S3N</t>
  </si>
  <si>
    <t>S4A</t>
  </si>
  <si>
    <t>S4H</t>
  </si>
  <si>
    <t>S4L</t>
  </si>
  <si>
    <t>S4N</t>
  </si>
  <si>
    <t>S4P</t>
  </si>
  <si>
    <t>S4R</t>
  </si>
  <si>
    <t>S4S</t>
  </si>
  <si>
    <t>S4T</t>
  </si>
  <si>
    <t>S4V</t>
  </si>
  <si>
    <t>S4W</t>
  </si>
  <si>
    <t>S4X</t>
  </si>
  <si>
    <t>S4Y</t>
  </si>
  <si>
    <t>S4Z</t>
  </si>
  <si>
    <t>S6H</t>
  </si>
  <si>
    <t>S6J</t>
  </si>
  <si>
    <t>S6K</t>
  </si>
  <si>
    <t>S6V</t>
  </si>
  <si>
    <t>S6W</t>
  </si>
  <si>
    <t>S6X</t>
  </si>
  <si>
    <t>S7H</t>
  </si>
  <si>
    <t>S7J</t>
  </si>
  <si>
    <t>S7K</t>
  </si>
  <si>
    <t>S7L</t>
  </si>
  <si>
    <t>S7M</t>
  </si>
  <si>
    <t>S7N</t>
  </si>
  <si>
    <t>S7P</t>
  </si>
  <si>
    <t>S7R</t>
  </si>
  <si>
    <t>S7S</t>
  </si>
  <si>
    <t>S7T</t>
  </si>
  <si>
    <t>S7V</t>
  </si>
  <si>
    <t>S9A</t>
  </si>
  <si>
    <t>S9H</t>
  </si>
  <si>
    <t>S9V</t>
  </si>
  <si>
    <t>S9X</t>
  </si>
  <si>
    <t>T0A</t>
  </si>
  <si>
    <t>Alberta</t>
  </si>
  <si>
    <t>T0B</t>
  </si>
  <si>
    <t>T0C</t>
  </si>
  <si>
    <t>T0E</t>
  </si>
  <si>
    <t>T0G</t>
  </si>
  <si>
    <t>T0H</t>
  </si>
  <si>
    <t>T0J</t>
  </si>
  <si>
    <t>T0K</t>
  </si>
  <si>
    <t>T0L</t>
  </si>
  <si>
    <t>T0M</t>
  </si>
  <si>
    <t>T0P</t>
  </si>
  <si>
    <t>T0V</t>
  </si>
  <si>
    <t>T1A</t>
  </si>
  <si>
    <t>T1B</t>
  </si>
  <si>
    <t>T1C</t>
  </si>
  <si>
    <t>T1G</t>
  </si>
  <si>
    <t>T1H</t>
  </si>
  <si>
    <t>T1J</t>
  </si>
  <si>
    <t>T1K</t>
  </si>
  <si>
    <t>T1L</t>
  </si>
  <si>
    <t>T1M</t>
  </si>
  <si>
    <t>T1P</t>
  </si>
  <si>
    <t>T1R</t>
  </si>
  <si>
    <t>T1S</t>
  </si>
  <si>
    <t>T1V</t>
  </si>
  <si>
    <t>T1W</t>
  </si>
  <si>
    <t>T1X</t>
  </si>
  <si>
    <t>T1Y</t>
  </si>
  <si>
    <t>T2A</t>
  </si>
  <si>
    <t>T2B</t>
  </si>
  <si>
    <t>T2C</t>
  </si>
  <si>
    <t>T2E</t>
  </si>
  <si>
    <t>T2G</t>
  </si>
  <si>
    <t>T2H</t>
  </si>
  <si>
    <t>T2J</t>
  </si>
  <si>
    <t>T2K</t>
  </si>
  <si>
    <t>T2L</t>
  </si>
  <si>
    <t>T2M</t>
  </si>
  <si>
    <t>T2N</t>
  </si>
  <si>
    <t>T2P</t>
  </si>
  <si>
    <t>T2R</t>
  </si>
  <si>
    <t>T2S</t>
  </si>
  <si>
    <t>T2T</t>
  </si>
  <si>
    <t>T2V</t>
  </si>
  <si>
    <t>T2W</t>
  </si>
  <si>
    <t>T2X</t>
  </si>
  <si>
    <t>T2Y</t>
  </si>
  <si>
    <t>T2Z</t>
  </si>
  <si>
    <t>T3A</t>
  </si>
  <si>
    <t>T3B</t>
  </si>
  <si>
    <t>T3C</t>
  </si>
  <si>
    <t>T3E</t>
  </si>
  <si>
    <t>T3G</t>
  </si>
  <si>
    <t>T3H</t>
  </si>
  <si>
    <t>T3J</t>
  </si>
  <si>
    <t>T3K</t>
  </si>
  <si>
    <t>T3L</t>
  </si>
  <si>
    <t>T3M</t>
  </si>
  <si>
    <t>T3N</t>
  </si>
  <si>
    <t>T3P</t>
  </si>
  <si>
    <t>T3R</t>
  </si>
  <si>
    <t>T3Z</t>
  </si>
  <si>
    <t>T4A</t>
  </si>
  <si>
    <t>T4B</t>
  </si>
  <si>
    <t>T4C</t>
  </si>
  <si>
    <t>T4E</t>
  </si>
  <si>
    <t>T4G</t>
  </si>
  <si>
    <t>T4H</t>
  </si>
  <si>
    <t>T4J</t>
  </si>
  <si>
    <t>T4L</t>
  </si>
  <si>
    <t>T4N</t>
  </si>
  <si>
    <t>T4P</t>
  </si>
  <si>
    <t>T4R</t>
  </si>
  <si>
    <t>T4S</t>
  </si>
  <si>
    <t>T4T</t>
  </si>
  <si>
    <t>T4V</t>
  </si>
  <si>
    <t>T4X</t>
  </si>
  <si>
    <t>T5A</t>
  </si>
  <si>
    <t>T5B</t>
  </si>
  <si>
    <t>T5C</t>
  </si>
  <si>
    <t>T5E</t>
  </si>
  <si>
    <t>T5G</t>
  </si>
  <si>
    <t>T5H</t>
  </si>
  <si>
    <t>T5J</t>
  </si>
  <si>
    <t>T5K</t>
  </si>
  <si>
    <t>T5L</t>
  </si>
  <si>
    <t>T5M</t>
  </si>
  <si>
    <t>T5N</t>
  </si>
  <si>
    <t>T5P</t>
  </si>
  <si>
    <t>T5R</t>
  </si>
  <si>
    <t>T5S</t>
  </si>
  <si>
    <t>T5T</t>
  </si>
  <si>
    <t>T5V</t>
  </si>
  <si>
    <t>T5W</t>
  </si>
  <si>
    <t>T5X</t>
  </si>
  <si>
    <t>T5Y</t>
  </si>
  <si>
    <t>T5Z</t>
  </si>
  <si>
    <t>T6A</t>
  </si>
  <si>
    <t>T6B</t>
  </si>
  <si>
    <t>T6C</t>
  </si>
  <si>
    <t>T6E</t>
  </si>
  <si>
    <t>T6G</t>
  </si>
  <si>
    <t>T6H</t>
  </si>
  <si>
    <t>T6J</t>
  </si>
  <si>
    <t>T6K</t>
  </si>
  <si>
    <t>T6L</t>
  </si>
  <si>
    <t>T6M</t>
  </si>
  <si>
    <t>T6N</t>
  </si>
  <si>
    <t>T6P</t>
  </si>
  <si>
    <t>T6R</t>
  </si>
  <si>
    <t>T6S</t>
  </si>
  <si>
    <t>T6T</t>
  </si>
  <si>
    <t>T6V</t>
  </si>
  <si>
    <t>T6W</t>
  </si>
  <si>
    <t>T6X</t>
  </si>
  <si>
    <t>T7A</t>
  </si>
  <si>
    <t>T7E</t>
  </si>
  <si>
    <t>T7N</t>
  </si>
  <si>
    <t>T7P</t>
  </si>
  <si>
    <t>T7S</t>
  </si>
  <si>
    <t>T7V</t>
  </si>
  <si>
    <t>T7X</t>
  </si>
  <si>
    <t>T7Y</t>
  </si>
  <si>
    <t>T7Z</t>
  </si>
  <si>
    <t>T8A</t>
  </si>
  <si>
    <t>T8B</t>
  </si>
  <si>
    <t>T8C</t>
  </si>
  <si>
    <t>T8E</t>
  </si>
  <si>
    <t>T8G</t>
  </si>
  <si>
    <t>T8H</t>
  </si>
  <si>
    <t>T8L</t>
  </si>
  <si>
    <t>T8N</t>
  </si>
  <si>
    <t>T8R</t>
  </si>
  <si>
    <t>T8S</t>
  </si>
  <si>
    <t>T8V</t>
  </si>
  <si>
    <t>T8W</t>
  </si>
  <si>
    <t>T8X</t>
  </si>
  <si>
    <t>T9A</t>
  </si>
  <si>
    <t>T9C</t>
  </si>
  <si>
    <t>T9E</t>
  </si>
  <si>
    <t>T9G</t>
  </si>
  <si>
    <t>T9H</t>
  </si>
  <si>
    <t>T9J</t>
  </si>
  <si>
    <t>T9K</t>
  </si>
  <si>
    <t>T9M</t>
  </si>
  <si>
    <t>T9N</t>
  </si>
  <si>
    <t>T9S</t>
  </si>
  <si>
    <t>T9V</t>
  </si>
  <si>
    <t>T9W</t>
  </si>
  <si>
    <t>T9X</t>
  </si>
  <si>
    <t>V0A</t>
  </si>
  <si>
    <t>British Columbia</t>
  </si>
  <si>
    <t>V0B</t>
  </si>
  <si>
    <t>V0C</t>
  </si>
  <si>
    <t>V0E</t>
  </si>
  <si>
    <t>V0G</t>
  </si>
  <si>
    <t>V0H</t>
  </si>
  <si>
    <t>V0J</t>
  </si>
  <si>
    <t>V0K</t>
  </si>
  <si>
    <t>V0L</t>
  </si>
  <si>
    <t>V0M</t>
  </si>
  <si>
    <t>V0N</t>
  </si>
  <si>
    <t>V0P</t>
  </si>
  <si>
    <t>V0R</t>
  </si>
  <si>
    <t>V0S</t>
  </si>
  <si>
    <t>V0T</t>
  </si>
  <si>
    <t>V0V</t>
  </si>
  <si>
    <t>V0W</t>
  </si>
  <si>
    <t>V0X</t>
  </si>
  <si>
    <t>V1A</t>
  </si>
  <si>
    <t>V1B</t>
  </si>
  <si>
    <t>V1C</t>
  </si>
  <si>
    <t>V1E</t>
  </si>
  <si>
    <t>V1G</t>
  </si>
  <si>
    <t>V1H</t>
  </si>
  <si>
    <t>V1J</t>
  </si>
  <si>
    <t>V1K</t>
  </si>
  <si>
    <t>V1L</t>
  </si>
  <si>
    <t>V1M</t>
  </si>
  <si>
    <t>V1N</t>
  </si>
  <si>
    <t>V1P</t>
  </si>
  <si>
    <t>V1R</t>
  </si>
  <si>
    <t>V1S</t>
  </si>
  <si>
    <t>V1T</t>
  </si>
  <si>
    <t>V1V</t>
  </si>
  <si>
    <t>V1W</t>
  </si>
  <si>
    <t>V1X</t>
  </si>
  <si>
    <t>V1Y</t>
  </si>
  <si>
    <t>V1Z</t>
  </si>
  <si>
    <t>V2A</t>
  </si>
  <si>
    <t>V2B</t>
  </si>
  <si>
    <t>V2C</t>
  </si>
  <si>
    <t>V2E</t>
  </si>
  <si>
    <t>V2G</t>
  </si>
  <si>
    <t>V2H</t>
  </si>
  <si>
    <t>V2J</t>
  </si>
  <si>
    <t>V2K</t>
  </si>
  <si>
    <t>V2L</t>
  </si>
  <si>
    <t>V2M</t>
  </si>
  <si>
    <t>V2N</t>
  </si>
  <si>
    <t>V2P</t>
  </si>
  <si>
    <t>V2R</t>
  </si>
  <si>
    <t>V2S</t>
  </si>
  <si>
    <t>V2T</t>
  </si>
  <si>
    <t>V2V</t>
  </si>
  <si>
    <t>V2W</t>
  </si>
  <si>
    <t>V2X</t>
  </si>
  <si>
    <t>V2Y</t>
  </si>
  <si>
    <t>V2Z</t>
  </si>
  <si>
    <t>V3A</t>
  </si>
  <si>
    <t>V3B</t>
  </si>
  <si>
    <t>V3C</t>
  </si>
  <si>
    <t>V3E</t>
  </si>
  <si>
    <t>V3G</t>
  </si>
  <si>
    <t>V3H</t>
  </si>
  <si>
    <t>V3J</t>
  </si>
  <si>
    <t>V3K</t>
  </si>
  <si>
    <t>V3L</t>
  </si>
  <si>
    <t>V3M</t>
  </si>
  <si>
    <t>V3N</t>
  </si>
  <si>
    <t>V3R</t>
  </si>
  <si>
    <t>V3S</t>
  </si>
  <si>
    <t>V3T</t>
  </si>
  <si>
    <t>V3V</t>
  </si>
  <si>
    <t>V3W</t>
  </si>
  <si>
    <t>V3X</t>
  </si>
  <si>
    <t>V3Y</t>
  </si>
  <si>
    <t>V4A</t>
  </si>
  <si>
    <t>V4B</t>
  </si>
  <si>
    <t>V4C</t>
  </si>
  <si>
    <t>V4E</t>
  </si>
  <si>
    <t>V4G</t>
  </si>
  <si>
    <t>V4K</t>
  </si>
  <si>
    <t>V4L</t>
  </si>
  <si>
    <t>V4M</t>
  </si>
  <si>
    <t>V4N</t>
  </si>
  <si>
    <t>V4P</t>
  </si>
  <si>
    <t>V4R</t>
  </si>
  <si>
    <t>V4S</t>
  </si>
  <si>
    <t>V4T</t>
  </si>
  <si>
    <t>V4V</t>
  </si>
  <si>
    <t>V4W</t>
  </si>
  <si>
    <t>V4X</t>
  </si>
  <si>
    <t>V4Z</t>
  </si>
  <si>
    <t>V5A</t>
  </si>
  <si>
    <t>V5B</t>
  </si>
  <si>
    <t>V5C</t>
  </si>
  <si>
    <t>V5E</t>
  </si>
  <si>
    <t>V5G</t>
  </si>
  <si>
    <t>V5H</t>
  </si>
  <si>
    <t>V5J</t>
  </si>
  <si>
    <t>V5K</t>
  </si>
  <si>
    <t>V5L</t>
  </si>
  <si>
    <t>V5M</t>
  </si>
  <si>
    <t>V5N</t>
  </si>
  <si>
    <t>V5P</t>
  </si>
  <si>
    <t>V5R</t>
  </si>
  <si>
    <t>V5S</t>
  </si>
  <si>
    <t>V5T</t>
  </si>
  <si>
    <t>V5V</t>
  </si>
  <si>
    <t>V5W</t>
  </si>
  <si>
    <t>V5X</t>
  </si>
  <si>
    <t>V5Y</t>
  </si>
  <si>
    <t>V5Z</t>
  </si>
  <si>
    <t>V6A</t>
  </si>
  <si>
    <t>V6B</t>
  </si>
  <si>
    <t>V6C</t>
  </si>
  <si>
    <t>V6E</t>
  </si>
  <si>
    <t>V6G</t>
  </si>
  <si>
    <t>V6H</t>
  </si>
  <si>
    <t>V6J</t>
  </si>
  <si>
    <t>V6K</t>
  </si>
  <si>
    <t>V6L</t>
  </si>
  <si>
    <t>V6M</t>
  </si>
  <si>
    <t>V6N</t>
  </si>
  <si>
    <t>V6P</t>
  </si>
  <si>
    <t>V6R</t>
  </si>
  <si>
    <t>V6S</t>
  </si>
  <si>
    <t>V6T</t>
  </si>
  <si>
    <t>V6V</t>
  </si>
  <si>
    <t>V6W</t>
  </si>
  <si>
    <t>V6X</t>
  </si>
  <si>
    <t>V6Y</t>
  </si>
  <si>
    <t>V6Z</t>
  </si>
  <si>
    <t>V7A</t>
  </si>
  <si>
    <t>V7B</t>
  </si>
  <si>
    <t>V7C</t>
  </si>
  <si>
    <t>V7E</t>
  </si>
  <si>
    <t>V7G</t>
  </si>
  <si>
    <t>V7H</t>
  </si>
  <si>
    <t>V7J</t>
  </si>
  <si>
    <t>V7K</t>
  </si>
  <si>
    <t>V7L</t>
  </si>
  <si>
    <t>V7M</t>
  </si>
  <si>
    <t>V7N</t>
  </si>
  <si>
    <t>V7P</t>
  </si>
  <si>
    <t>V7R</t>
  </si>
  <si>
    <t>V7S</t>
  </si>
  <si>
    <t>V7T</t>
  </si>
  <si>
    <t>V7V</t>
  </si>
  <si>
    <t>V7W</t>
  </si>
  <si>
    <t>V7X</t>
  </si>
  <si>
    <t>V7Y</t>
  </si>
  <si>
    <t>V8A</t>
  </si>
  <si>
    <t>V8B</t>
  </si>
  <si>
    <t>V8C</t>
  </si>
  <si>
    <t>V8G</t>
  </si>
  <si>
    <t>V8J</t>
  </si>
  <si>
    <t>V8K</t>
  </si>
  <si>
    <t>V8L</t>
  </si>
  <si>
    <t>V8M</t>
  </si>
  <si>
    <t>V8N</t>
  </si>
  <si>
    <t>V8P</t>
  </si>
  <si>
    <t>V8R</t>
  </si>
  <si>
    <t>V8S</t>
  </si>
  <si>
    <t>V8T</t>
  </si>
  <si>
    <t>V8V</t>
  </si>
  <si>
    <t>V8W</t>
  </si>
  <si>
    <t>V8X</t>
  </si>
  <si>
    <t>V8Y</t>
  </si>
  <si>
    <t>V8Z</t>
  </si>
  <si>
    <t>V9A</t>
  </si>
  <si>
    <t>V9B</t>
  </si>
  <si>
    <t>V9C</t>
  </si>
  <si>
    <t>V9E</t>
  </si>
  <si>
    <t>V9G</t>
  </si>
  <si>
    <t>V9H</t>
  </si>
  <si>
    <t>V9J</t>
  </si>
  <si>
    <t>V9K</t>
  </si>
  <si>
    <t>V9L</t>
  </si>
  <si>
    <t>V9M</t>
  </si>
  <si>
    <t>V9N</t>
  </si>
  <si>
    <t>V9P</t>
  </si>
  <si>
    <t>V9R</t>
  </si>
  <si>
    <t>V9S</t>
  </si>
  <si>
    <t>V9T</t>
  </si>
  <si>
    <t>V9V</t>
  </si>
  <si>
    <t>V9W</t>
  </si>
  <si>
    <t>V9X</t>
  </si>
  <si>
    <t>V9Y</t>
  </si>
  <si>
    <t>X0A</t>
  </si>
  <si>
    <t>Nunavut Territory</t>
  </si>
  <si>
    <t>X0B</t>
  </si>
  <si>
    <t>X0C</t>
  </si>
  <si>
    <t>X0E</t>
  </si>
  <si>
    <t>Northwest Territory</t>
  </si>
  <si>
    <t>X0G</t>
  </si>
  <si>
    <t>X1A</t>
  </si>
  <si>
    <t>Y0A</t>
  </si>
  <si>
    <t>Yukon</t>
  </si>
  <si>
    <t>Y0B</t>
  </si>
  <si>
    <t>Y1A</t>
  </si>
  <si>
    <t>ProductID</t>
  </si>
  <si>
    <t>Date</t>
  </si>
  <si>
    <t>Units</t>
  </si>
  <si>
    <t>Product Name</t>
  </si>
  <si>
    <t>Category</t>
  </si>
  <si>
    <t>Segment</t>
  </si>
  <si>
    <t>Abbas MA-01</t>
  </si>
  <si>
    <t>Mix</t>
  </si>
  <si>
    <t>All Season</t>
  </si>
  <si>
    <t>Abbas MA-02</t>
  </si>
  <si>
    <t>Abbas MA-03</t>
  </si>
  <si>
    <t>Abbas MA-04</t>
  </si>
  <si>
    <t>Abbas MA-05</t>
  </si>
  <si>
    <t>Abbas MA-06</t>
  </si>
  <si>
    <t>Abbas MA-07</t>
  </si>
  <si>
    <t>Abbas MA-08</t>
  </si>
  <si>
    <t>Abbas MA-09</t>
  </si>
  <si>
    <t>Abbas MA-10</t>
  </si>
  <si>
    <t>Abbas MA-11</t>
  </si>
  <si>
    <t>Abbas MA-12</t>
  </si>
  <si>
    <t>Abbas MA-13</t>
  </si>
  <si>
    <t>Abbas MA-14</t>
  </si>
  <si>
    <t>Abbas MA-15</t>
  </si>
  <si>
    <t>Abbas MA-16</t>
  </si>
  <si>
    <t>Abbas MA-17</t>
  </si>
  <si>
    <t>Abbas MA-18</t>
  </si>
  <si>
    <t>Abbas MA-19</t>
  </si>
  <si>
    <t>Abbas MA-20</t>
  </si>
  <si>
    <t>Abbas MA-21</t>
  </si>
  <si>
    <t>Abbas MA-22</t>
  </si>
  <si>
    <t>Abbas MA-23</t>
  </si>
  <si>
    <t>Abbas MA-24</t>
  </si>
  <si>
    <t>Abbas MA-25</t>
  </si>
  <si>
    <t>Abbas MA-26</t>
  </si>
  <si>
    <t>Abbas MA-27</t>
  </si>
  <si>
    <t>Abbas MA-28</t>
  </si>
  <si>
    <t>Abbas MA-29</t>
  </si>
  <si>
    <t>Abbas MA-30</t>
  </si>
  <si>
    <t>Abbas MA-31</t>
  </si>
  <si>
    <t>Abbas MA-32</t>
  </si>
  <si>
    <t>Abbas MA-33</t>
  </si>
  <si>
    <t>Abbas MA-34</t>
  </si>
  <si>
    <t>Abbas MA-35</t>
  </si>
  <si>
    <t>Abbas MA-36</t>
  </si>
  <si>
    <t>Abbas MA-37</t>
  </si>
  <si>
    <t>Abbas MA-38</t>
  </si>
  <si>
    <t>Abbas MA-39</t>
  </si>
  <si>
    <t>Abbas MA-40</t>
  </si>
  <si>
    <t>Abbas MA-41</t>
  </si>
  <si>
    <t>Abbas MA-42</t>
  </si>
  <si>
    <t>Abbas MA-43</t>
  </si>
  <si>
    <t>Abbas MA-44</t>
  </si>
  <si>
    <t>Abbas MA-45</t>
  </si>
  <si>
    <t>Abbas RP-01</t>
  </si>
  <si>
    <t>Rural</t>
  </si>
  <si>
    <t>Abbas RP-02</t>
  </si>
  <si>
    <t>Abbas RP-03</t>
  </si>
  <si>
    <t>Abbas RP-04</t>
  </si>
  <si>
    <t>Abbas RP-05</t>
  </si>
  <si>
    <t>Abbas RP-06</t>
  </si>
  <si>
    <t>Abbas RP-07</t>
  </si>
  <si>
    <t>Abbas RP-08</t>
  </si>
  <si>
    <t>Abbas RP-09</t>
  </si>
  <si>
    <t>Abbas RP-10</t>
  </si>
  <si>
    <t>Abbas RP-11</t>
  </si>
  <si>
    <t>Abbas RP-12</t>
  </si>
  <si>
    <t>Abbas RP-13</t>
  </si>
  <si>
    <t>Abbas RP-14</t>
  </si>
  <si>
    <t>Abbas RP-15</t>
  </si>
  <si>
    <t>Abbas RP-16</t>
  </si>
  <si>
    <t>Abbas RP-17</t>
  </si>
  <si>
    <t>Abbas RP-18</t>
  </si>
  <si>
    <t>Abbas RP-19</t>
  </si>
  <si>
    <t>Abbas RP-20</t>
  </si>
  <si>
    <t>Abbas RP-21</t>
  </si>
  <si>
    <t>Abbas RP-22</t>
  </si>
  <si>
    <t>Abbas RS-01</t>
  </si>
  <si>
    <t>Select</t>
  </si>
  <si>
    <t>Abbas RS-02</t>
  </si>
  <si>
    <t>Abbas RS-03</t>
  </si>
  <si>
    <t>Abbas RS-04</t>
  </si>
  <si>
    <t>Abbas RS-05</t>
  </si>
  <si>
    <t>Abbas RS-06</t>
  </si>
  <si>
    <t>Abbas UM-01</t>
  </si>
  <si>
    <t>Urban</t>
  </si>
  <si>
    <t>Moderation</t>
  </si>
  <si>
    <t>Abbas UM-02</t>
  </si>
  <si>
    <t>Abbas UM-03</t>
  </si>
  <si>
    <t>Abbas UM-04</t>
  </si>
  <si>
    <t>Abbas UM-05</t>
  </si>
  <si>
    <t>Abbas UM-06</t>
  </si>
  <si>
    <t>Abbas UM-07</t>
  </si>
  <si>
    <t>Abbas UM-08</t>
  </si>
  <si>
    <t>Abbas UM-09</t>
  </si>
  <si>
    <t>Abbas UM-10</t>
  </si>
  <si>
    <t>Abbas UM-11</t>
  </si>
  <si>
    <t>Abbas UM-12</t>
  </si>
  <si>
    <t>Abbas UM-13</t>
  </si>
  <si>
    <t>Abbas UM-14</t>
  </si>
  <si>
    <t>Abbas UM-15</t>
  </si>
  <si>
    <t>Abbas UM-16</t>
  </si>
  <si>
    <t>Abbas UM-17</t>
  </si>
  <si>
    <t>Abbas UM-18</t>
  </si>
  <si>
    <t>Abbas UM-19</t>
  </si>
  <si>
    <t>Abbas UM-20</t>
  </si>
  <si>
    <t>Abbas UM-21</t>
  </si>
  <si>
    <t>Abbas UM-22</t>
  </si>
  <si>
    <t>Abbas UM-23</t>
  </si>
  <si>
    <t>Abbas UM-24</t>
  </si>
  <si>
    <t>Abbas UM-25</t>
  </si>
  <si>
    <t>Abbas UM-26</t>
  </si>
  <si>
    <t>Abbas UM-27</t>
  </si>
  <si>
    <t>Abbas UM-28</t>
  </si>
  <si>
    <t>Abbas UM-29</t>
  </si>
  <si>
    <t>Abbas UM-30</t>
  </si>
  <si>
    <t>Abbas UM-31</t>
  </si>
  <si>
    <t>Abbas UM-32</t>
  </si>
  <si>
    <t>Abbas UM-33</t>
  </si>
  <si>
    <t>Abbas UM-34</t>
  </si>
  <si>
    <t>Abbas UM-35</t>
  </si>
  <si>
    <t>Abbas UM-36</t>
  </si>
  <si>
    <t>Abbas UM-37</t>
  </si>
  <si>
    <t>Abbas UM-38</t>
  </si>
  <si>
    <t>Abbas UM-39</t>
  </si>
  <si>
    <t>Abbas UM-40</t>
  </si>
  <si>
    <t>Abbas UM-41</t>
  </si>
  <si>
    <t>Abbas UM-42</t>
  </si>
  <si>
    <t>Abbas UM-43</t>
  </si>
  <si>
    <t>Abbas UM-44</t>
  </si>
  <si>
    <t>Abbas UM-45</t>
  </si>
  <si>
    <t>Abbas UM-46</t>
  </si>
  <si>
    <t>Abbas UM-47</t>
  </si>
  <si>
    <t>Abbas UM-48</t>
  </si>
  <si>
    <t>Abbas UM-49</t>
  </si>
  <si>
    <t>Abbas UM-50</t>
  </si>
  <si>
    <t>Abbas UM-51</t>
  </si>
  <si>
    <t>Abbas UM-52</t>
  </si>
  <si>
    <t>Abbas UM-53</t>
  </si>
  <si>
    <t>Abbas UM-54</t>
  </si>
  <si>
    <t>Abbas UM-55</t>
  </si>
  <si>
    <t>Abbas UM-56</t>
  </si>
  <si>
    <t>Abbas UR-01</t>
  </si>
  <si>
    <t>Regular</t>
  </si>
  <si>
    <t>Abbas UR-02</t>
  </si>
  <si>
    <t>Abbas UR-03</t>
  </si>
  <si>
    <t>Abbas UR-04</t>
  </si>
  <si>
    <t>Abbas UR-05</t>
  </si>
  <si>
    <t>Abbas UR-06</t>
  </si>
  <si>
    <t>Abbas UR-07</t>
  </si>
  <si>
    <t>Abbas UR-08</t>
  </si>
  <si>
    <t>Abbas UR-09</t>
  </si>
  <si>
    <t>Abbas UR-10</t>
  </si>
  <si>
    <t>Abbas UR-11</t>
  </si>
  <si>
    <t>Abbas UR-12</t>
  </si>
  <si>
    <t>Abbas UR-13</t>
  </si>
  <si>
    <t>Abbas UR-14</t>
  </si>
  <si>
    <t>Abbas UR-15</t>
  </si>
  <si>
    <t>Abbas UR-16</t>
  </si>
  <si>
    <t>Abbas UR-17</t>
  </si>
  <si>
    <t>Abbas UR-18</t>
  </si>
  <si>
    <t>Abbas UR-19</t>
  </si>
  <si>
    <t>Abbas UR-20</t>
  </si>
  <si>
    <t>Abbas UR-21</t>
  </si>
  <si>
    <t>Abbas UR-22</t>
  </si>
  <si>
    <t>Abbas UR-23</t>
  </si>
  <si>
    <t>Abbas UR-24</t>
  </si>
  <si>
    <t>Abbas UR-25</t>
  </si>
  <si>
    <t>Abbas UR-26</t>
  </si>
  <si>
    <t>Abbas UR-27</t>
  </si>
  <si>
    <t>Abbas UR-28</t>
  </si>
  <si>
    <t>Abbas UR-29</t>
  </si>
  <si>
    <t>Abbas UR-30</t>
  </si>
  <si>
    <t>Abbas UR-31</t>
  </si>
  <si>
    <t>Abbas UR-32</t>
  </si>
  <si>
    <t>Abbas UR-33</t>
  </si>
  <si>
    <t>Abbas UR-34</t>
  </si>
  <si>
    <t>Abbas UR-35</t>
  </si>
  <si>
    <t>Abbas UR-36</t>
  </si>
  <si>
    <t>Abbas UR-37</t>
  </si>
  <si>
    <t>Abbas UR-38</t>
  </si>
  <si>
    <t>Abbas UR-39</t>
  </si>
  <si>
    <t>Abbas UR-40</t>
  </si>
  <si>
    <t>Abbas UR-41</t>
  </si>
  <si>
    <t>Abbas UR-42</t>
  </si>
  <si>
    <t>Abbas UR-43</t>
  </si>
  <si>
    <t>Abbas UE-01</t>
  </si>
  <si>
    <t>Extreme</t>
  </si>
  <si>
    <t>Abbas UE-02</t>
  </si>
  <si>
    <t>Abbas UE-03</t>
  </si>
  <si>
    <t>Abbas UE-04</t>
  </si>
  <si>
    <t>Abbas UE-05</t>
  </si>
  <si>
    <t>Abbas UE-06</t>
  </si>
  <si>
    <t>Abbas UE-07</t>
  </si>
  <si>
    <t>Abbas UE-08</t>
  </si>
  <si>
    <t>Abbas UE-09</t>
  </si>
  <si>
    <t>Abbas UE-10</t>
  </si>
  <si>
    <t>Abbas UE-11</t>
  </si>
  <si>
    <t>Abbas UE-12</t>
  </si>
  <si>
    <t>Abbas UE-13</t>
  </si>
  <si>
    <t>Abbas UE-14</t>
  </si>
  <si>
    <t>Abbas UE-15</t>
  </si>
  <si>
    <t>Abbas UE-16</t>
  </si>
  <si>
    <t>Abbas UC-01</t>
  </si>
  <si>
    <t>Convenience</t>
  </si>
  <si>
    <t>Abbas UC-02</t>
  </si>
  <si>
    <t>Abbas UC-03</t>
  </si>
  <si>
    <t>Abbas UC-04</t>
  </si>
  <si>
    <t>Abbas UC-05</t>
  </si>
  <si>
    <t>Abbas UC-06</t>
  </si>
  <si>
    <t>Abbas UC-07</t>
  </si>
  <si>
    <t>Abbas UC-08</t>
  </si>
  <si>
    <t>Abbas YY-01</t>
  </si>
  <si>
    <t>Youth</t>
  </si>
  <si>
    <t>Abbas YY-02</t>
  </si>
  <si>
    <t>Barba UM-01</t>
  </si>
  <si>
    <t>Barba UM-02</t>
  </si>
  <si>
    <t>Barba UM-03</t>
  </si>
  <si>
    <t>Barba UM-04</t>
  </si>
  <si>
    <t>Barba UM-05</t>
  </si>
  <si>
    <t>Barba UM-06</t>
  </si>
  <si>
    <t>Barba UM-07</t>
  </si>
  <si>
    <t>Barba UM-08</t>
  </si>
  <si>
    <t>Barba UM-09</t>
  </si>
  <si>
    <t>Barba UM-10</t>
  </si>
  <si>
    <t>Barba UM-11</t>
  </si>
  <si>
    <t>Barba UM-12</t>
  </si>
  <si>
    <t>Fama MA-01</t>
  </si>
  <si>
    <t>Fama MA-02</t>
  </si>
  <si>
    <t>Fama RP-01</t>
  </si>
  <si>
    <t>Fama RP-02</t>
  </si>
  <si>
    <t>Fama RP-03</t>
  </si>
  <si>
    <t>Fama RP-04</t>
  </si>
  <si>
    <t>Fama RP-05</t>
  </si>
  <si>
    <t>Fama RP-06</t>
  </si>
  <si>
    <t>Fama RP-07</t>
  </si>
  <si>
    <t>Fama RP-08</t>
  </si>
  <si>
    <t>Fama RP-09</t>
  </si>
  <si>
    <t>Fama RP-10</t>
  </si>
  <si>
    <t>Fama UM-01</t>
  </si>
  <si>
    <t>Fama UM-02</t>
  </si>
  <si>
    <t>Fama UM-03</t>
  </si>
  <si>
    <t>Fama UM-04</t>
  </si>
  <si>
    <t>Fama UM-05</t>
  </si>
  <si>
    <t>Fama UM-06</t>
  </si>
  <si>
    <t>Fama UR-01</t>
  </si>
  <si>
    <t>Fama UR-02</t>
  </si>
  <si>
    <t>Fama UR-03</t>
  </si>
  <si>
    <t>Fama UR-04</t>
  </si>
  <si>
    <t>Fama UR-05</t>
  </si>
  <si>
    <t>Fama UR-06</t>
  </si>
  <si>
    <t>Fama UR-07</t>
  </si>
  <si>
    <t>Fama UR-08</t>
  </si>
  <si>
    <t>Fama UR-09</t>
  </si>
  <si>
    <t>Fama UR-10</t>
  </si>
  <si>
    <t>Fama UR-11</t>
  </si>
  <si>
    <t>Fama UR-12</t>
  </si>
  <si>
    <t>Fama UR-13</t>
  </si>
  <si>
    <t>Fama UR-14</t>
  </si>
  <si>
    <t>Fama UR-15</t>
  </si>
  <si>
    <t>Fama UR-16</t>
  </si>
  <si>
    <t>Fama UR-17</t>
  </si>
  <si>
    <t>Fama UR-18</t>
  </si>
  <si>
    <t>Fama UR-19</t>
  </si>
  <si>
    <t>Fama UR-20</t>
  </si>
  <si>
    <t>Fama UR-21</t>
  </si>
  <si>
    <t>Fama UR-22</t>
  </si>
  <si>
    <t>Fama UR-23</t>
  </si>
  <si>
    <t>Fama UR-24</t>
  </si>
  <si>
    <t>Fama UR-25</t>
  </si>
  <si>
    <t>Fama UR-26</t>
  </si>
  <si>
    <t>Fama UR-27</t>
  </si>
  <si>
    <t>Fama UR-28</t>
  </si>
  <si>
    <t>Fama UR-29</t>
  </si>
  <si>
    <t>Fama UR-30</t>
  </si>
  <si>
    <t>Fama UR-31</t>
  </si>
  <si>
    <t>Fama UR-32</t>
  </si>
  <si>
    <t>Fama UR-33</t>
  </si>
  <si>
    <t>Fama UR-34</t>
  </si>
  <si>
    <t>Fama UR-35</t>
  </si>
  <si>
    <t>Fama UR-36</t>
  </si>
  <si>
    <t>Fama UR-37</t>
  </si>
  <si>
    <t>Fama UR-38</t>
  </si>
  <si>
    <t>Fama UR-39</t>
  </si>
  <si>
    <t>Fama UR-40</t>
  </si>
  <si>
    <t>Fama UR-41</t>
  </si>
  <si>
    <t>Fama UR-42</t>
  </si>
  <si>
    <t>Fama UR-43</t>
  </si>
  <si>
    <t>Fama UR-44</t>
  </si>
  <si>
    <t>Fama UR-45</t>
  </si>
  <si>
    <t>Fama UR-46</t>
  </si>
  <si>
    <t>Fama UR-47</t>
  </si>
  <si>
    <t>Fama UR-48</t>
  </si>
  <si>
    <t>Fama UR-49</t>
  </si>
  <si>
    <t>Fama UR-50</t>
  </si>
  <si>
    <t>Fama UR-51</t>
  </si>
  <si>
    <t>Fama UE-01</t>
  </si>
  <si>
    <t>Fama UE-02</t>
  </si>
  <si>
    <t>Fama UE-03</t>
  </si>
  <si>
    <t>Fama UE-04</t>
  </si>
  <si>
    <t>Fama UE-05</t>
  </si>
  <si>
    <t>Fama UE-06</t>
  </si>
  <si>
    <t>Fama UE-07</t>
  </si>
  <si>
    <t>Fama UE-08</t>
  </si>
  <si>
    <t>Fama UE-09</t>
  </si>
  <si>
    <t>Fama UE-10</t>
  </si>
  <si>
    <t>Fama UE-11</t>
  </si>
  <si>
    <t>Fama UE-12</t>
  </si>
  <si>
    <t>Fama UE-13</t>
  </si>
  <si>
    <t>Fama UE-14</t>
  </si>
  <si>
    <t>Fama UE-15</t>
  </si>
  <si>
    <t>Fama UE-16</t>
  </si>
  <si>
    <t>Fama UE-17</t>
  </si>
  <si>
    <t>Fama UE-18</t>
  </si>
  <si>
    <t>Fama UE-19</t>
  </si>
  <si>
    <t>Fama UE-20</t>
  </si>
  <si>
    <t>Fama UE-21</t>
  </si>
  <si>
    <t>Fama UE-22</t>
  </si>
  <si>
    <t>Fama UE-23</t>
  </si>
  <si>
    <t>Fama UE-24</t>
  </si>
  <si>
    <t>Fama UE-25</t>
  </si>
  <si>
    <t>Fama UE-26</t>
  </si>
  <si>
    <t>Fama UE-27</t>
  </si>
  <si>
    <t>Fama UE-28</t>
  </si>
  <si>
    <t>Fama UE-29</t>
  </si>
  <si>
    <t>Fama UE-30</t>
  </si>
  <si>
    <t>Fama UE-31</t>
  </si>
  <si>
    <t>Fama UE-32</t>
  </si>
  <si>
    <t>Fama UE-33</t>
  </si>
  <si>
    <t>Fama UE-34</t>
  </si>
  <si>
    <t>Fama UE-35</t>
  </si>
  <si>
    <t>Fama UE-36</t>
  </si>
  <si>
    <t>Fama UE-37</t>
  </si>
  <si>
    <t>Fama UE-38</t>
  </si>
  <si>
    <t>Fama UE-39</t>
  </si>
  <si>
    <t>Fama UE-40</t>
  </si>
  <si>
    <t>Fama UE-41</t>
  </si>
  <si>
    <t>Fama UE-42</t>
  </si>
  <si>
    <t>Fama UE-43</t>
  </si>
  <si>
    <t>Fama UE-44</t>
  </si>
  <si>
    <t>Fama UE-45</t>
  </si>
  <si>
    <t>Fama UE-46</t>
  </si>
  <si>
    <t>Fama UE-47</t>
  </si>
  <si>
    <t>Fama UE-48</t>
  </si>
  <si>
    <t>Fama UE-49</t>
  </si>
  <si>
    <t>Fama UE-50</t>
  </si>
  <si>
    <t>Fama UE-51</t>
  </si>
  <si>
    <t>Fama UE-52</t>
  </si>
  <si>
    <t>Fama UE-53</t>
  </si>
  <si>
    <t>Fama UE-54</t>
  </si>
  <si>
    <t>Fama UE-55</t>
  </si>
  <si>
    <t>Fama UE-56</t>
  </si>
  <si>
    <t>Fama UE-57</t>
  </si>
  <si>
    <t>Fama UE-58</t>
  </si>
  <si>
    <t>Fama UE-59</t>
  </si>
  <si>
    <t>Fama UE-60</t>
  </si>
  <si>
    <t>Fama UE-61</t>
  </si>
  <si>
    <t>Fama UE-62</t>
  </si>
  <si>
    <t>Fama UE-63</t>
  </si>
  <si>
    <t>Fama UE-64</t>
  </si>
  <si>
    <t>Fama UE-65</t>
  </si>
  <si>
    <t>Fama UE-66</t>
  </si>
  <si>
    <t>Fama UE-67</t>
  </si>
  <si>
    <t>Fama UE-68</t>
  </si>
  <si>
    <t>Fama UE-69</t>
  </si>
  <si>
    <t>Fama UE-70</t>
  </si>
  <si>
    <t>Fama UE-71</t>
  </si>
  <si>
    <t>Fama UE-72</t>
  </si>
  <si>
    <t>Fama UE-73</t>
  </si>
  <si>
    <t>Fama UE-74</t>
  </si>
  <si>
    <t>Fama UE-75</t>
  </si>
  <si>
    <t>Fama UE-76</t>
  </si>
  <si>
    <t>Fama UE-77</t>
  </si>
  <si>
    <t>Fama UE-78</t>
  </si>
  <si>
    <t>Fama UE-79</t>
  </si>
  <si>
    <t>Fama UE-80</t>
  </si>
  <si>
    <t>Fama UE-81</t>
  </si>
  <si>
    <t>Fama UE-82</t>
  </si>
  <si>
    <t>Fama UE-83</t>
  </si>
  <si>
    <t>Fama UE-84</t>
  </si>
  <si>
    <t>Fama UE-85</t>
  </si>
  <si>
    <t>Fama UE-86</t>
  </si>
  <si>
    <t>Fama UE-87</t>
  </si>
  <si>
    <t>Fama UE-88</t>
  </si>
  <si>
    <t>Fama UE-89</t>
  </si>
  <si>
    <t>Fama UE-90</t>
  </si>
  <si>
    <t>Fama UE-91</t>
  </si>
  <si>
    <t>Fama UE-92</t>
  </si>
  <si>
    <t>Fama UE-93</t>
  </si>
  <si>
    <t>Fama UE-94</t>
  </si>
  <si>
    <t>Fama UE-95</t>
  </si>
  <si>
    <t>Fama UE-96</t>
  </si>
  <si>
    <t>Fama UE-97</t>
  </si>
  <si>
    <t>Fama UE-98</t>
  </si>
  <si>
    <t>Fama UE-99</t>
  </si>
  <si>
    <t>Fama UE-00</t>
  </si>
  <si>
    <t>Fama UC-01</t>
  </si>
  <si>
    <t>Fama UC-02</t>
  </si>
  <si>
    <t>Fama UC-03</t>
  </si>
  <si>
    <t>Fama UC-04</t>
  </si>
  <si>
    <t>Fama UC-05</t>
  </si>
  <si>
    <t>Maximus RP-01</t>
  </si>
  <si>
    <t>Maximus RP-02</t>
  </si>
  <si>
    <t>Maximus RS-01</t>
  </si>
  <si>
    <t>Maximus RS-02</t>
  </si>
  <si>
    <t>Maximus UM-01</t>
  </si>
  <si>
    <t>Maximus UM-02</t>
  </si>
  <si>
    <t>Maximus UM-03</t>
  </si>
  <si>
    <t>Maximus UM-04</t>
  </si>
  <si>
    <t>Maximus UM-05</t>
  </si>
  <si>
    <t>Maximus UM-06</t>
  </si>
  <si>
    <t>Maximus UM-07</t>
  </si>
  <si>
    <t>Maximus UM-08</t>
  </si>
  <si>
    <t>Maximus UM-09</t>
  </si>
  <si>
    <t>Maximus UM-10</t>
  </si>
  <si>
    <t>Maximus UM-11</t>
  </si>
  <si>
    <t>Maximus UM-12</t>
  </si>
  <si>
    <t>Maximus UM-13</t>
  </si>
  <si>
    <t>Maximus UM-14</t>
  </si>
  <si>
    <t>Maximus UM-15</t>
  </si>
  <si>
    <t>Maximus UM-16</t>
  </si>
  <si>
    <t>Maximus UM-17</t>
  </si>
  <si>
    <t>Maximus UM-18</t>
  </si>
  <si>
    <t>Maximus UM-19</t>
  </si>
  <si>
    <t>Maximus UM-20</t>
  </si>
  <si>
    <t>Maximus UM-21</t>
  </si>
  <si>
    <t>Maximus UM-22</t>
  </si>
  <si>
    <t>Maximus UM-23</t>
  </si>
  <si>
    <t>Maximus UM-24</t>
  </si>
  <si>
    <t>Maximus UM-25</t>
  </si>
  <si>
    <t>Maximus UM-26</t>
  </si>
  <si>
    <t>Maximus UM-27</t>
  </si>
  <si>
    <t>Maximus UM-28</t>
  </si>
  <si>
    <t>Maximus UM-29</t>
  </si>
  <si>
    <t>Maximus UM-30</t>
  </si>
  <si>
    <t>Maximus UM-31</t>
  </si>
  <si>
    <t>Maximus UM-32</t>
  </si>
  <si>
    <t>Maximus UM-33</t>
  </si>
  <si>
    <t>Maximus UM-34</t>
  </si>
  <si>
    <t>Maximus UM-35</t>
  </si>
  <si>
    <t>Maximus UM-36</t>
  </si>
  <si>
    <t>Maximus UM-37</t>
  </si>
  <si>
    <t>Maximus UM-38</t>
  </si>
  <si>
    <t>Maximus UM-39</t>
  </si>
  <si>
    <t>Maximus UM-40</t>
  </si>
  <si>
    <t>Maximus UM-41</t>
  </si>
  <si>
    <t>Maximus UM-42</t>
  </si>
  <si>
    <t>Maximus UM-43</t>
  </si>
  <si>
    <t>Maximus UM-44</t>
  </si>
  <si>
    <t>Maximus UM-45</t>
  </si>
  <si>
    <t>Maximus UM-46</t>
  </si>
  <si>
    <t>Maximus UM-47</t>
  </si>
  <si>
    <t>Maximus UM-48</t>
  </si>
  <si>
    <t>Maximus UM-49</t>
  </si>
  <si>
    <t>Maximus UM-50</t>
  </si>
  <si>
    <t>Maximus UM-51</t>
  </si>
  <si>
    <t>Maximus UM-52</t>
  </si>
  <si>
    <t>Maximus UM-53</t>
  </si>
  <si>
    <t>Maximus UM-54</t>
  </si>
  <si>
    <t>Maximus UM-55</t>
  </si>
  <si>
    <t>Maximus UM-56</t>
  </si>
  <si>
    <t>Maximus UM-57</t>
  </si>
  <si>
    <t>Maximus UM-58</t>
  </si>
  <si>
    <t>Maximus UM-59</t>
  </si>
  <si>
    <t>Maximus UM-60</t>
  </si>
  <si>
    <t>Maximus UM-61</t>
  </si>
  <si>
    <t>Maximus UM-62</t>
  </si>
  <si>
    <t>Maximus UM-63</t>
  </si>
  <si>
    <t>Maximus UM-64</t>
  </si>
  <si>
    <t>Maximus UM-65</t>
  </si>
  <si>
    <t>Maximus UM-66</t>
  </si>
  <si>
    <t>Maximus UM-67</t>
  </si>
  <si>
    <t>Maximus UM-68</t>
  </si>
  <si>
    <t>Maximus UM-69</t>
  </si>
  <si>
    <t>Maximus UM-70</t>
  </si>
  <si>
    <t>Maximus UM-71</t>
  </si>
  <si>
    <t>Maximus UM-72</t>
  </si>
  <si>
    <t>Maximus UM-73</t>
  </si>
  <si>
    <t>Maximus UM-74</t>
  </si>
  <si>
    <t>Maximus UM-75</t>
  </si>
  <si>
    <t>Maximus UM-76</t>
  </si>
  <si>
    <t>Maximus UM-77</t>
  </si>
  <si>
    <t>Maximus UM-78</t>
  </si>
  <si>
    <t>Maximus UM-79</t>
  </si>
  <si>
    <t>Maximus UM-80</t>
  </si>
  <si>
    <t>Maximus UM-81</t>
  </si>
  <si>
    <t>Maximus UM-82</t>
  </si>
  <si>
    <t>Maximus UM-83</t>
  </si>
  <si>
    <t>Maximus UM-84</t>
  </si>
  <si>
    <t>Maximus UM-85</t>
  </si>
  <si>
    <t>Maximus UM-86</t>
  </si>
  <si>
    <t>Maximus UM-87</t>
  </si>
  <si>
    <t>Maximus UM-88</t>
  </si>
  <si>
    <t>Maximus UM-89</t>
  </si>
  <si>
    <t>Maximus UM-90</t>
  </si>
  <si>
    <t>Maximus UM-91</t>
  </si>
  <si>
    <t>Maximus UM-92</t>
  </si>
  <si>
    <t>Maximus UM-93</t>
  </si>
  <si>
    <t>Maximus UM-94</t>
  </si>
  <si>
    <t>Maximus UM-95</t>
  </si>
  <si>
    <t>Maximus UM-96</t>
  </si>
  <si>
    <t>Maximus UM-97</t>
  </si>
  <si>
    <t>Maximus UM-98</t>
  </si>
  <si>
    <t>Maximus UM-99</t>
  </si>
  <si>
    <t>Maximus UM-00</t>
  </si>
  <si>
    <t>Maximus UR-01</t>
  </si>
  <si>
    <t>Maximus UE-01</t>
  </si>
  <si>
    <t>Maximus UE-02</t>
  </si>
  <si>
    <t>Maximus UE-03</t>
  </si>
  <si>
    <t>Maximus UE-04</t>
  </si>
  <si>
    <t>Maximus UE-05</t>
  </si>
  <si>
    <t>Maximus UE-06</t>
  </si>
  <si>
    <t>Maximus UE-07</t>
  </si>
  <si>
    <t>Maximus UE-08</t>
  </si>
  <si>
    <t>Maximus UE-09</t>
  </si>
  <si>
    <t>Maximus UE-10</t>
  </si>
  <si>
    <t>Maximus UE-11</t>
  </si>
  <si>
    <t>Maximus UE-12</t>
  </si>
  <si>
    <t>Maximus UE-13</t>
  </si>
  <si>
    <t>Maximus UE-14</t>
  </si>
  <si>
    <t>Maximus UE-15</t>
  </si>
  <si>
    <t>Maximus UE-16</t>
  </si>
  <si>
    <t>Maximus UE-17</t>
  </si>
  <si>
    <t>Maximus UE-18</t>
  </si>
  <si>
    <t>Maximus UE-19</t>
  </si>
  <si>
    <t>Maximus UE-20</t>
  </si>
  <si>
    <t>Maximus UE-21</t>
  </si>
  <si>
    <t>Maximus UE-22</t>
  </si>
  <si>
    <t>Maximus UE-23</t>
  </si>
  <si>
    <t>Maximus UC-01</t>
  </si>
  <si>
    <t>Maximus UC-02</t>
  </si>
  <si>
    <t>Maximus UC-03</t>
  </si>
  <si>
    <t>Maximus UC-04</t>
  </si>
  <si>
    <t>Maximus UC-05</t>
  </si>
  <si>
    <t>Maximus UC-06</t>
  </si>
  <si>
    <t>Maximus UC-07</t>
  </si>
  <si>
    <t>Maximus UC-08</t>
  </si>
  <si>
    <t>Maximus UC-09</t>
  </si>
  <si>
    <t>Maximus UC-10</t>
  </si>
  <si>
    <t>Maximus UC-11</t>
  </si>
  <si>
    <t>Maximus UC-12</t>
  </si>
  <si>
    <t>Maximus UC-13</t>
  </si>
  <si>
    <t>Maximus UC-14</t>
  </si>
  <si>
    <t>Maximus UC-15</t>
  </si>
  <si>
    <t>Maximus UC-16</t>
  </si>
  <si>
    <t>Maximus UC-17</t>
  </si>
  <si>
    <t>Maximus UC-18</t>
  </si>
  <si>
    <t>Maximus UC-19</t>
  </si>
  <si>
    <t>Maximus UC-20</t>
  </si>
  <si>
    <t>Maximus UC-21</t>
  </si>
  <si>
    <t>Maximus UC-22</t>
  </si>
  <si>
    <t>Maximus UC-23</t>
  </si>
  <si>
    <t>Maximus UC-24</t>
  </si>
  <si>
    <t>Maximus UC-25</t>
  </si>
  <si>
    <t>Maximus UC-26</t>
  </si>
  <si>
    <t>Maximus UC-27</t>
  </si>
  <si>
    <t>Maximus UC-28</t>
  </si>
  <si>
    <t>Maximus UC-29</t>
  </si>
  <si>
    <t>Maximus UC-30</t>
  </si>
  <si>
    <t>Maximus UC-31</t>
  </si>
  <si>
    <t>Maximus UC-32</t>
  </si>
  <si>
    <t>Maximus UC-33</t>
  </si>
  <si>
    <t>Maximus UC-34</t>
  </si>
  <si>
    <t>Maximus UC-35</t>
  </si>
  <si>
    <t>Maximus UC-36</t>
  </si>
  <si>
    <t>Maximus UC-37</t>
  </si>
  <si>
    <t>Maximus UC-38</t>
  </si>
  <si>
    <t>Maximus UC-39</t>
  </si>
  <si>
    <t>Maximus UC-40</t>
  </si>
  <si>
    <t>Maximus UC-41</t>
  </si>
  <si>
    <t>Maximus UC-42</t>
  </si>
  <si>
    <t>Maximus UC-43</t>
  </si>
  <si>
    <t>Maximus UC-44</t>
  </si>
  <si>
    <t>Maximus UC-45</t>
  </si>
  <si>
    <t>Maximus UC-46</t>
  </si>
  <si>
    <t>Maximus UC-47</t>
  </si>
  <si>
    <t>Maximus UC-48</t>
  </si>
  <si>
    <t>Maximus UC-49</t>
  </si>
  <si>
    <t>Maximus UC-50</t>
  </si>
  <si>
    <t>Maximus UC-51</t>
  </si>
  <si>
    <t>Maximus UC-52</t>
  </si>
  <si>
    <t>Maximus UC-53</t>
  </si>
  <si>
    <t>Maximus UC-54</t>
  </si>
  <si>
    <t>Maximus UC-55</t>
  </si>
  <si>
    <t>Maximus UC-56</t>
  </si>
  <si>
    <t>Maximus UC-57</t>
  </si>
  <si>
    <t>Maximus UC-58</t>
  </si>
  <si>
    <t>Maximus UC-59</t>
  </si>
  <si>
    <t>Maximus UC-60</t>
  </si>
  <si>
    <t>Maximus UC-61</t>
  </si>
  <si>
    <t>Maximus UC-62</t>
  </si>
  <si>
    <t>Maximus UC-63</t>
  </si>
  <si>
    <t>Maximus UC-64</t>
  </si>
  <si>
    <t>Maximus UC-65</t>
  </si>
  <si>
    <t>Maximus UC-66</t>
  </si>
  <si>
    <t>Maximus UC-67</t>
  </si>
  <si>
    <t>Maximus UC-68</t>
  </si>
  <si>
    <t>Maximus UC-69</t>
  </si>
  <si>
    <t>Maximus UC-70</t>
  </si>
  <si>
    <t>Maximus UC-71</t>
  </si>
  <si>
    <t>Maximus UC-72</t>
  </si>
  <si>
    <t>Maximus UC-73</t>
  </si>
  <si>
    <t>Maximus UC-74</t>
  </si>
  <si>
    <t>Maximus UC-75</t>
  </si>
  <si>
    <t>Maximus UC-76</t>
  </si>
  <si>
    <t>Maximus UC-77</t>
  </si>
  <si>
    <t>Maximus UC-78</t>
  </si>
  <si>
    <t>Maximus UC-79</t>
  </si>
  <si>
    <t>Maximus UC-80</t>
  </si>
  <si>
    <t>Maximus UC-81</t>
  </si>
  <si>
    <t>Maximus UC-82</t>
  </si>
  <si>
    <t>Maximus UC-83</t>
  </si>
  <si>
    <t>Maximus UC-84</t>
  </si>
  <si>
    <t>Maximus UC-85</t>
  </si>
  <si>
    <t>Maximus UC-86</t>
  </si>
  <si>
    <t>Maximus UC-87</t>
  </si>
  <si>
    <t>Maximus UC-88</t>
  </si>
  <si>
    <t>Maximus UC-89</t>
  </si>
  <si>
    <t>Maximus UC-90</t>
  </si>
  <si>
    <t>Maximus UC-91</t>
  </si>
  <si>
    <t>Maximus UC-92</t>
  </si>
  <si>
    <t>Maximus UC-93</t>
  </si>
  <si>
    <t>Maximus UC-94</t>
  </si>
  <si>
    <t>Maximus UC-95</t>
  </si>
  <si>
    <t>Maximus UC-96</t>
  </si>
  <si>
    <t>Maximus UC-97</t>
  </si>
  <si>
    <t>Maximus UC-98</t>
  </si>
  <si>
    <t>Maximus UC-99</t>
  </si>
  <si>
    <t>Maximus UC-00</t>
  </si>
  <si>
    <t>Natura MA-01</t>
  </si>
  <si>
    <t>Natura MA-02</t>
  </si>
  <si>
    <t>Natura MA-03</t>
  </si>
  <si>
    <t>Natura MA-04</t>
  </si>
  <si>
    <t>Natura MA-05</t>
  </si>
  <si>
    <t>Natura MA-06</t>
  </si>
  <si>
    <t>Natura MA-07</t>
  </si>
  <si>
    <t>Natura MA-08</t>
  </si>
  <si>
    <t>Natura MA-09</t>
  </si>
  <si>
    <t>Natura MA-10</t>
  </si>
  <si>
    <t>Natura MA-11</t>
  </si>
  <si>
    <t>Natura MA-12</t>
  </si>
  <si>
    <t>Natura MA-13</t>
  </si>
  <si>
    <t>Natura MA-14</t>
  </si>
  <si>
    <t>Natura MA-15</t>
  </si>
  <si>
    <t>Natura MA-16</t>
  </si>
  <si>
    <t>Natura MA-17</t>
  </si>
  <si>
    <t>Natura MA-18</t>
  </si>
  <si>
    <t>Natura MA-19</t>
  </si>
  <si>
    <t>Natura RP-01</t>
  </si>
  <si>
    <t>Natura RP-02</t>
  </si>
  <si>
    <t>Natura RP-03</t>
  </si>
  <si>
    <t>Natura RP-04</t>
  </si>
  <si>
    <t>Natura RP-05</t>
  </si>
  <si>
    <t>Natura RP-06</t>
  </si>
  <si>
    <t>Natura RP-07</t>
  </si>
  <si>
    <t>Natura RP-08</t>
  </si>
  <si>
    <t>Natura RP-09</t>
  </si>
  <si>
    <t>Natura RP-10</t>
  </si>
  <si>
    <t>Natura RP-11</t>
  </si>
  <si>
    <t>Natura RP-12</t>
  </si>
  <si>
    <t>Natura RP-13</t>
  </si>
  <si>
    <t>Natura RP-14</t>
  </si>
  <si>
    <t>Natura RP-15</t>
  </si>
  <si>
    <t>Natura RP-16</t>
  </si>
  <si>
    <t>Natura RP-17</t>
  </si>
  <si>
    <t>Natura RP-18</t>
  </si>
  <si>
    <t>Natura RP-19</t>
  </si>
  <si>
    <t>Natura RP-20</t>
  </si>
  <si>
    <t>Natura RP-21</t>
  </si>
  <si>
    <t>Natura RP-22</t>
  </si>
  <si>
    <t>Natura RP-23</t>
  </si>
  <si>
    <t>Natura RP-24</t>
  </si>
  <si>
    <t>Natura RP-25</t>
  </si>
  <si>
    <t>Natura RP-26</t>
  </si>
  <si>
    <t>Natura RP-27</t>
  </si>
  <si>
    <t>Natura RP-28</t>
  </si>
  <si>
    <t>Natura RP-29</t>
  </si>
  <si>
    <t>Natura RP-30</t>
  </si>
  <si>
    <t>Natura RP-31</t>
  </si>
  <si>
    <t>Natura RP-32</t>
  </si>
  <si>
    <t>Natura RP-33</t>
  </si>
  <si>
    <t>Natura RP-34</t>
  </si>
  <si>
    <t>Natura RP-35</t>
  </si>
  <si>
    <t>Natura RP-36</t>
  </si>
  <si>
    <t>Natura RP-37</t>
  </si>
  <si>
    <t>Natura RP-38</t>
  </si>
  <si>
    <t>Natura RP-39</t>
  </si>
  <si>
    <t>Natura RP-40</t>
  </si>
  <si>
    <t>Natura RP-41</t>
  </si>
  <si>
    <t>Natura RP-42</t>
  </si>
  <si>
    <t>Natura RP-43</t>
  </si>
  <si>
    <t>Natura RP-44</t>
  </si>
  <si>
    <t>Natura RP-45</t>
  </si>
  <si>
    <t>Natura RP-46</t>
  </si>
  <si>
    <t>Natura RP-47</t>
  </si>
  <si>
    <t>Natura RP-48</t>
  </si>
  <si>
    <t>Natura RP-49</t>
  </si>
  <si>
    <t>Natura RP-50</t>
  </si>
  <si>
    <t>Natura RP-51</t>
  </si>
  <si>
    <t>Natura RP-52</t>
  </si>
  <si>
    <t>Natura RP-53</t>
  </si>
  <si>
    <t>Natura RP-54</t>
  </si>
  <si>
    <t>Natura RP-55</t>
  </si>
  <si>
    <t>Natura RP-56</t>
  </si>
  <si>
    <t>Natura RP-57</t>
  </si>
  <si>
    <t>Natura RP-58</t>
  </si>
  <si>
    <t>Natura RP-59</t>
  </si>
  <si>
    <t>Natura RP-60</t>
  </si>
  <si>
    <t>Natura RP-61</t>
  </si>
  <si>
    <t>Natura RP-62</t>
  </si>
  <si>
    <t>Natura RP-63</t>
  </si>
  <si>
    <t>Natura RP-64</t>
  </si>
  <si>
    <t>Natura RP-65</t>
  </si>
  <si>
    <t>Natura RP-66</t>
  </si>
  <si>
    <t>Natura RP-67</t>
  </si>
  <si>
    <t>Natura RP-68</t>
  </si>
  <si>
    <t>Natura RP-69</t>
  </si>
  <si>
    <t>Natura RP-70</t>
  </si>
  <si>
    <t>Natura RP-71</t>
  </si>
  <si>
    <t>Natura RP-72</t>
  </si>
  <si>
    <t>Natura RP-73</t>
  </si>
  <si>
    <t>Natura RP-74</t>
  </si>
  <si>
    <t>Natura RP-75</t>
  </si>
  <si>
    <t>Natura RP-76</t>
  </si>
  <si>
    <t>Natura RP-77</t>
  </si>
  <si>
    <t>Natura RP-78</t>
  </si>
  <si>
    <t>Natura RP-79</t>
  </si>
  <si>
    <t>Natura RP-80</t>
  </si>
  <si>
    <t>Natura RP-81</t>
  </si>
  <si>
    <t>Natura RP-82</t>
  </si>
  <si>
    <t>Natura RP-83</t>
  </si>
  <si>
    <t>Natura RP-84</t>
  </si>
  <si>
    <t>Natura RS-01</t>
  </si>
  <si>
    <t>Natura RS-02</t>
  </si>
  <si>
    <t>Natura RS-03</t>
  </si>
  <si>
    <t>Natura RS-04</t>
  </si>
  <si>
    <t>Natura RS-05</t>
  </si>
  <si>
    <t>Natura RS-06</t>
  </si>
  <si>
    <t>Natura RS-07</t>
  </si>
  <si>
    <t>Natura RS-08</t>
  </si>
  <si>
    <t>Natura RS-09</t>
  </si>
  <si>
    <t>Natura RS-10</t>
  </si>
  <si>
    <t>Natura RS-11</t>
  </si>
  <si>
    <t>Natura RS-12</t>
  </si>
  <si>
    <t>Natura RS-13</t>
  </si>
  <si>
    <t>Natura RS-14</t>
  </si>
  <si>
    <t>Natura RS-15</t>
  </si>
  <si>
    <t>Natura RS-16</t>
  </si>
  <si>
    <t>Natura RS-17</t>
  </si>
  <si>
    <t>Natura RS-18</t>
  </si>
  <si>
    <t>Natura RS-19</t>
  </si>
  <si>
    <t>Natura RS-20</t>
  </si>
  <si>
    <t>Natura UM-01</t>
  </si>
  <si>
    <t>Natura UM-02</t>
  </si>
  <si>
    <t>Natura UM-03</t>
  </si>
  <si>
    <t>Natura UM-04</t>
  </si>
  <si>
    <t>Natura UM-05</t>
  </si>
  <si>
    <t>Natura UM-06</t>
  </si>
  <si>
    <t>Natura UM-07</t>
  </si>
  <si>
    <t>Natura UM-08</t>
  </si>
  <si>
    <t>Natura UM-09</t>
  </si>
  <si>
    <t>Natura UM-10</t>
  </si>
  <si>
    <t>Natura UM-11</t>
  </si>
  <si>
    <t>Natura UM-12</t>
  </si>
  <si>
    <t>Natura UM-13</t>
  </si>
  <si>
    <t>Natura UM-14</t>
  </si>
  <si>
    <t>Natura UM-15</t>
  </si>
  <si>
    <t>Natura UM-16</t>
  </si>
  <si>
    <t>Natura UM-17</t>
  </si>
  <si>
    <t>Natura UM-18</t>
  </si>
  <si>
    <t>Natura UM-19</t>
  </si>
  <si>
    <t>Natura UM-20</t>
  </si>
  <si>
    <t>Natura UM-21</t>
  </si>
  <si>
    <t>Natura UM-22</t>
  </si>
  <si>
    <t>Natura UM-23</t>
  </si>
  <si>
    <t>Natura UM-24</t>
  </si>
  <si>
    <t>Natura UM-25</t>
  </si>
  <si>
    <t>Natura UM-26</t>
  </si>
  <si>
    <t>Natura UM-27</t>
  </si>
  <si>
    <t>Natura UM-28</t>
  </si>
  <si>
    <t>Natura UM-29</t>
  </si>
  <si>
    <t>Natura UM-30</t>
  </si>
  <si>
    <t>Natura UM-31</t>
  </si>
  <si>
    <t>Natura UM-32</t>
  </si>
  <si>
    <t>Natura UM-33</t>
  </si>
  <si>
    <t>Natura UM-34</t>
  </si>
  <si>
    <t>Natura UM-35</t>
  </si>
  <si>
    <t>Natura UM-36</t>
  </si>
  <si>
    <t>Natura UM-37</t>
  </si>
  <si>
    <t>Natura UM-38</t>
  </si>
  <si>
    <t>Natura UR-01</t>
  </si>
  <si>
    <t>Natura UR-02</t>
  </si>
  <si>
    <t>Natura UR-03</t>
  </si>
  <si>
    <t>Natura UR-04</t>
  </si>
  <si>
    <t>Natura UR-05</t>
  </si>
  <si>
    <t>Natura UR-06</t>
  </si>
  <si>
    <t>Natura UR-07</t>
  </si>
  <si>
    <t>Natura UR-08</t>
  </si>
  <si>
    <t>Natura UR-09</t>
  </si>
  <si>
    <t>Natura UR-10</t>
  </si>
  <si>
    <t>Natura UR-11</t>
  </si>
  <si>
    <t>Natura UR-12</t>
  </si>
  <si>
    <t>Natura UR-13</t>
  </si>
  <si>
    <t>Natura UR-14</t>
  </si>
  <si>
    <t>Natura UR-15</t>
  </si>
  <si>
    <t>Natura UR-16</t>
  </si>
  <si>
    <t>Natura UR-17</t>
  </si>
  <si>
    <t>Natura UR-18</t>
  </si>
  <si>
    <t>Natura UR-19</t>
  </si>
  <si>
    <t>Natura UR-20</t>
  </si>
  <si>
    <t>Natura UR-21</t>
  </si>
  <si>
    <t>Natura UR-22</t>
  </si>
  <si>
    <t>Natura UR-23</t>
  </si>
  <si>
    <t>Natura UR-24</t>
  </si>
  <si>
    <t>Natura UR-25</t>
  </si>
  <si>
    <t>Natura UR-26</t>
  </si>
  <si>
    <t>Natura UR-27</t>
  </si>
  <si>
    <t>Natura UR-28</t>
  </si>
  <si>
    <t>Natura UR-29</t>
  </si>
  <si>
    <t>Natura UR-30</t>
  </si>
  <si>
    <t>Natura UR-31</t>
  </si>
  <si>
    <t>Natura UR-32</t>
  </si>
  <si>
    <t>Natura UR-33</t>
  </si>
  <si>
    <t>Natura UR-34</t>
  </si>
  <si>
    <t>Natura UR-35</t>
  </si>
  <si>
    <t>Natura UR-36</t>
  </si>
  <si>
    <t>Natura UR-37</t>
  </si>
  <si>
    <t>Natura UE-01</t>
  </si>
  <si>
    <t>Natura UE-02</t>
  </si>
  <si>
    <t>Natura UE-03</t>
  </si>
  <si>
    <t>Natura UE-04</t>
  </si>
  <si>
    <t>Natura UE-05</t>
  </si>
  <si>
    <t>Natura UE-06</t>
  </si>
  <si>
    <t>Natura UE-07</t>
  </si>
  <si>
    <t>Natura UE-08</t>
  </si>
  <si>
    <t>Natura UE-09</t>
  </si>
  <si>
    <t>Natura UE-10</t>
  </si>
  <si>
    <t>Natura UE-11</t>
  </si>
  <si>
    <t>Natura UE-12</t>
  </si>
  <si>
    <t>Natura UE-13</t>
  </si>
  <si>
    <t>Natura UE-14</t>
  </si>
  <si>
    <t>Natura UE-15</t>
  </si>
  <si>
    <t>Natura UE-16</t>
  </si>
  <si>
    <t>Natura UE-17</t>
  </si>
  <si>
    <t>Natura UE-18</t>
  </si>
  <si>
    <t>Natura UE-19</t>
  </si>
  <si>
    <t>Natura UE-20</t>
  </si>
  <si>
    <t>Natura UE-21</t>
  </si>
  <si>
    <t>Natura UE-22</t>
  </si>
  <si>
    <t>Natura UE-23</t>
  </si>
  <si>
    <t>Natura UE-24</t>
  </si>
  <si>
    <t>Natura UE-25</t>
  </si>
  <si>
    <t>Natura UE-26</t>
  </si>
  <si>
    <t>Natura UE-27</t>
  </si>
  <si>
    <t>Natura UE-28</t>
  </si>
  <si>
    <t>Natura UE-29</t>
  </si>
  <si>
    <t>Natura UE-30</t>
  </si>
  <si>
    <t>Natura UE-31</t>
  </si>
  <si>
    <t>Natura UE-32</t>
  </si>
  <si>
    <t>Natura UE-33</t>
  </si>
  <si>
    <t>Natura UE-34</t>
  </si>
  <si>
    <t>Natura UE-35</t>
  </si>
  <si>
    <t>Natura UE-36</t>
  </si>
  <si>
    <t>Natura UE-37</t>
  </si>
  <si>
    <t>Natura UE-38</t>
  </si>
  <si>
    <t>Natura UE-39</t>
  </si>
  <si>
    <t>Natura UE-40</t>
  </si>
  <si>
    <t>Natura UE-41</t>
  </si>
  <si>
    <t>Natura UE-42</t>
  </si>
  <si>
    <t>Natura UE-43</t>
  </si>
  <si>
    <t>Natura UE-44</t>
  </si>
  <si>
    <t>Natura UE-45</t>
  </si>
  <si>
    <t>Natura UE-46</t>
  </si>
  <si>
    <t>Natura UC-01</t>
  </si>
  <si>
    <t>Natura UC-02</t>
  </si>
  <si>
    <t>Natura UC-03</t>
  </si>
  <si>
    <t>Natura UC-04</t>
  </si>
  <si>
    <t>Natura UC-05</t>
  </si>
  <si>
    <t>Natura UC-06</t>
  </si>
  <si>
    <t>Natura UC-07</t>
  </si>
  <si>
    <t>Natura UC-08</t>
  </si>
  <si>
    <t>Natura UC-09</t>
  </si>
  <si>
    <t>Natura UC-10</t>
  </si>
  <si>
    <t>Natura UC-11</t>
  </si>
  <si>
    <t>Natura UC-12</t>
  </si>
  <si>
    <t>Natura UC-13</t>
  </si>
  <si>
    <t>Natura UC-14</t>
  </si>
  <si>
    <t>Natura UC-15</t>
  </si>
  <si>
    <t>Natura UC-16</t>
  </si>
  <si>
    <t>Natura UC-17</t>
  </si>
  <si>
    <t>Natura UC-18</t>
  </si>
  <si>
    <t>Natura UC-19</t>
  </si>
  <si>
    <t>Natura UC-20</t>
  </si>
  <si>
    <t>Natura UC-21</t>
  </si>
  <si>
    <t>Natura UC-22</t>
  </si>
  <si>
    <t>Natura UC-23</t>
  </si>
  <si>
    <t>Natura UC-24</t>
  </si>
  <si>
    <t>Natura UC-25</t>
  </si>
  <si>
    <t>Natura UC-26</t>
  </si>
  <si>
    <t>Natura UC-27</t>
  </si>
  <si>
    <t>Natura UC-28</t>
  </si>
  <si>
    <t>Natura UC-29</t>
  </si>
  <si>
    <t>Natura UC-30</t>
  </si>
  <si>
    <t>Natura UC-31</t>
  </si>
  <si>
    <t>Natura UC-32</t>
  </si>
  <si>
    <t>Natura UC-33</t>
  </si>
  <si>
    <t>Natura UC-34</t>
  </si>
  <si>
    <t>Natura UC-35</t>
  </si>
  <si>
    <t>Natura UC-36</t>
  </si>
  <si>
    <t>Natura UC-37</t>
  </si>
  <si>
    <t>Natura UC-38</t>
  </si>
  <si>
    <t>Natura UC-39</t>
  </si>
  <si>
    <t>Natura UC-40</t>
  </si>
  <si>
    <t>Natura UC-41</t>
  </si>
  <si>
    <t>Natura UC-42</t>
  </si>
  <si>
    <t>Natura UC-43</t>
  </si>
  <si>
    <t>Natura UC-44</t>
  </si>
  <si>
    <t>Natura UC-45</t>
  </si>
  <si>
    <t>Natura UC-46</t>
  </si>
  <si>
    <t>Natura UC-47</t>
  </si>
  <si>
    <t>Natura UC-48</t>
  </si>
  <si>
    <t>Natura UC-49</t>
  </si>
  <si>
    <t>Natura UC-50</t>
  </si>
  <si>
    <t>Natura UC-51</t>
  </si>
  <si>
    <t>Natura UC-52</t>
  </si>
  <si>
    <t>Natura UC-53</t>
  </si>
  <si>
    <t>Natura UC-54</t>
  </si>
  <si>
    <t>Natura UC-55</t>
  </si>
  <si>
    <t>Natura UC-56</t>
  </si>
  <si>
    <t>Natura UC-57</t>
  </si>
  <si>
    <t>Natura UC-58</t>
  </si>
  <si>
    <t>Natura UC-59</t>
  </si>
  <si>
    <t>Natura UC-60</t>
  </si>
  <si>
    <t>Natura UC-61</t>
  </si>
  <si>
    <t>Natura UC-62</t>
  </si>
  <si>
    <t>Natura YY-01</t>
  </si>
  <si>
    <t>Natura YY-02</t>
  </si>
  <si>
    <t>Natura YY-03</t>
  </si>
  <si>
    <t>Natura YY-04</t>
  </si>
  <si>
    <t>Natura YY-05</t>
  </si>
  <si>
    <t>Natura YY-06</t>
  </si>
  <si>
    <t>Natura YY-07</t>
  </si>
  <si>
    <t>Natura YY-08</t>
  </si>
  <si>
    <t>Natura YY-09</t>
  </si>
  <si>
    <t>Natura YY-10</t>
  </si>
  <si>
    <t>Natura YY-11</t>
  </si>
  <si>
    <t>Natura YY-12</t>
  </si>
  <si>
    <t>Natura YY-13</t>
  </si>
  <si>
    <t>Natura YY-14</t>
  </si>
  <si>
    <t>Natura YY-15</t>
  </si>
  <si>
    <t>Natura YY-16</t>
  </si>
  <si>
    <t>Natura YY-17</t>
  </si>
  <si>
    <t>Natura YY-18</t>
  </si>
  <si>
    <t>Natura YY-19</t>
  </si>
  <si>
    <t>Natura YY-20</t>
  </si>
  <si>
    <t>Natura YY-21</t>
  </si>
  <si>
    <t>Natura YY-22</t>
  </si>
  <si>
    <t>Natura YY-23</t>
  </si>
  <si>
    <t>Natura YY-24</t>
  </si>
  <si>
    <t>Natura YY-25</t>
  </si>
  <si>
    <t>Natura YY-26</t>
  </si>
  <si>
    <t>Natura YY-27</t>
  </si>
  <si>
    <t>Palma UM-01</t>
  </si>
  <si>
    <t>Palma UM-02</t>
  </si>
  <si>
    <t>Palma UC-01</t>
  </si>
  <si>
    <t>Palma UC-02</t>
  </si>
  <si>
    <t>Palma UC-03</t>
  </si>
  <si>
    <t>Palma UC-04</t>
  </si>
  <si>
    <t>Palma UC-05</t>
  </si>
  <si>
    <t>Palma UC-06</t>
  </si>
  <si>
    <t>Palma UC-07</t>
  </si>
  <si>
    <t>Palma UC-08</t>
  </si>
  <si>
    <t>Palma UC-09</t>
  </si>
  <si>
    <t>Palma UC-10</t>
  </si>
  <si>
    <t>Palma UC-11</t>
  </si>
  <si>
    <t>Palma UC-12</t>
  </si>
  <si>
    <t>Palma UC-13</t>
  </si>
  <si>
    <t>Palma UC-14</t>
  </si>
  <si>
    <t>Pirum MA-01</t>
  </si>
  <si>
    <t>Pirum MA-02</t>
  </si>
  <si>
    <t>Pirum MA-03</t>
  </si>
  <si>
    <t>Pirum MA-04</t>
  </si>
  <si>
    <t>Pirum MA-05</t>
  </si>
  <si>
    <t>Pirum MA-06</t>
  </si>
  <si>
    <t>Pirum MA-07</t>
  </si>
  <si>
    <t>Pirum MA-08</t>
  </si>
  <si>
    <t>Pirum MA-09</t>
  </si>
  <si>
    <t>Pirum MA-10</t>
  </si>
  <si>
    <t>Pirum MA-11</t>
  </si>
  <si>
    <t>Pirum MA-12</t>
  </si>
  <si>
    <t>Pirum RP-01</t>
  </si>
  <si>
    <t>Pirum RP-02</t>
  </si>
  <si>
    <t>Pirum RP-03</t>
  </si>
  <si>
    <t>Pirum RP-04</t>
  </si>
  <si>
    <t>Pirum RP-05</t>
  </si>
  <si>
    <t>Pirum RP-06</t>
  </si>
  <si>
    <t>Pirum RP-07</t>
  </si>
  <si>
    <t>Pirum RP-08</t>
  </si>
  <si>
    <t>Pirum RP-09</t>
  </si>
  <si>
    <t>Pirum RP-10</t>
  </si>
  <si>
    <t>Pirum RP-11</t>
  </si>
  <si>
    <t>Pirum RP-12</t>
  </si>
  <si>
    <t>Pirum RP-13</t>
  </si>
  <si>
    <t>Pirum RP-14</t>
  </si>
  <si>
    <t>Pirum RP-15</t>
  </si>
  <si>
    <t>Pirum RP-16</t>
  </si>
  <si>
    <t>Pirum RP-17</t>
  </si>
  <si>
    <t>Pirum RP-18</t>
  </si>
  <si>
    <t>Pirum RP-19</t>
  </si>
  <si>
    <t>Pirum RP-20</t>
  </si>
  <si>
    <t>Pirum RP-21</t>
  </si>
  <si>
    <t>Pirum RP-22</t>
  </si>
  <si>
    <t>Pirum RP-23</t>
  </si>
  <si>
    <t>Pirum RP-24</t>
  </si>
  <si>
    <t>Pirum RP-25</t>
  </si>
  <si>
    <t>Pirum RP-26</t>
  </si>
  <si>
    <t>Pirum RP-27</t>
  </si>
  <si>
    <t>Pirum RP-28</t>
  </si>
  <si>
    <t>Pirum RP-29</t>
  </si>
  <si>
    <t>Pirum RP-30</t>
  </si>
  <si>
    <t>Pirum RP-31</t>
  </si>
  <si>
    <t>Pirum RP-32</t>
  </si>
  <si>
    <t>Pirum RP-33</t>
  </si>
  <si>
    <t>Pirum RP-34</t>
  </si>
  <si>
    <t>Pirum RP-35</t>
  </si>
  <si>
    <t>Pirum RP-36</t>
  </si>
  <si>
    <t>Pirum RP-37</t>
  </si>
  <si>
    <t>Pirum RP-38</t>
  </si>
  <si>
    <t>Pirum RP-39</t>
  </si>
  <si>
    <t>Pirum RP-40</t>
  </si>
  <si>
    <t>Pirum RP-41</t>
  </si>
  <si>
    <t>Pirum RP-42</t>
  </si>
  <si>
    <t>Pirum RP-43</t>
  </si>
  <si>
    <t>Pirum RP-44</t>
  </si>
  <si>
    <t>Pirum RP-45</t>
  </si>
  <si>
    <t>Pirum RP-46</t>
  </si>
  <si>
    <t>Pirum RP-47</t>
  </si>
  <si>
    <t>Pirum RP-48</t>
  </si>
  <si>
    <t>Pirum RP-49</t>
  </si>
  <si>
    <t>Pirum RP-50</t>
  </si>
  <si>
    <t>Pirum RP-51</t>
  </si>
  <si>
    <t>Pirum RP-52</t>
  </si>
  <si>
    <t>Pirum RP-53</t>
  </si>
  <si>
    <t>Pirum RP-54</t>
  </si>
  <si>
    <t>Pirum RP-55</t>
  </si>
  <si>
    <t>Pirum RP-56</t>
  </si>
  <si>
    <t>Pirum RP-57</t>
  </si>
  <si>
    <t>Pirum RP-58</t>
  </si>
  <si>
    <t>Pirum RS-01</t>
  </si>
  <si>
    <t>Pirum RS-02</t>
  </si>
  <si>
    <t>Pirum RS-03</t>
  </si>
  <si>
    <t>Pirum RS-04</t>
  </si>
  <si>
    <t>Pirum RS-05</t>
  </si>
  <si>
    <t>Pirum RS-06</t>
  </si>
  <si>
    <t>Pirum RS-07</t>
  </si>
  <si>
    <t>Pirum RS-08</t>
  </si>
  <si>
    <t>Pirum RS-09</t>
  </si>
  <si>
    <t>Pirum RS-10</t>
  </si>
  <si>
    <t>Pirum RS-11</t>
  </si>
  <si>
    <t>Pirum UM-01</t>
  </si>
  <si>
    <t>Pirum UM-02</t>
  </si>
  <si>
    <t>Pirum UM-03</t>
  </si>
  <si>
    <t>Pirum UM-04</t>
  </si>
  <si>
    <t>Pirum UM-05</t>
  </si>
  <si>
    <t>Pirum UM-06</t>
  </si>
  <si>
    <t>Pirum UM-07</t>
  </si>
  <si>
    <t>Pirum UM-08</t>
  </si>
  <si>
    <t>Pirum UM-09</t>
  </si>
  <si>
    <t>Pirum UM-10</t>
  </si>
  <si>
    <t>Pirum UM-11</t>
  </si>
  <si>
    <t>Pirum UM-12</t>
  </si>
  <si>
    <t>Pirum UM-13</t>
  </si>
  <si>
    <t>Pirum UM-14</t>
  </si>
  <si>
    <t>Pirum UM-15</t>
  </si>
  <si>
    <t>Pirum UM-16</t>
  </si>
  <si>
    <t>Pirum UM-17</t>
  </si>
  <si>
    <t>Pirum UM-18</t>
  </si>
  <si>
    <t>Pirum UM-19</t>
  </si>
  <si>
    <t>Pirum UM-20</t>
  </si>
  <si>
    <t>Pirum UR-01</t>
  </si>
  <si>
    <t>Pirum UR-02</t>
  </si>
  <si>
    <t>Pirum UR-03</t>
  </si>
  <si>
    <t>Pirum UR-04</t>
  </si>
  <si>
    <t>Pirum UR-05</t>
  </si>
  <si>
    <t>Pirum UR-06</t>
  </si>
  <si>
    <t>Pirum UR-07</t>
  </si>
  <si>
    <t>Pirum UR-08</t>
  </si>
  <si>
    <t>Pirum UR-09</t>
  </si>
  <si>
    <t>Pirum UR-10</t>
  </si>
  <si>
    <t>Pirum UR-11</t>
  </si>
  <si>
    <t>Pirum UR-12</t>
  </si>
  <si>
    <t>Pirum UR-13</t>
  </si>
  <si>
    <t>Pirum UR-14</t>
  </si>
  <si>
    <t>Pirum UR-15</t>
  </si>
  <si>
    <t>Pirum UR-16</t>
  </si>
  <si>
    <t>Pirum UR-17</t>
  </si>
  <si>
    <t>Pirum UR-18</t>
  </si>
  <si>
    <t>Pirum UR-19</t>
  </si>
  <si>
    <t>Pirum UR-20</t>
  </si>
  <si>
    <t>Pirum UR-21</t>
  </si>
  <si>
    <t>Pirum UE-01</t>
  </si>
  <si>
    <t>Pirum UE-02</t>
  </si>
  <si>
    <t>Pirum UE-03</t>
  </si>
  <si>
    <t>Pirum UE-04</t>
  </si>
  <si>
    <t>Pirum UE-05</t>
  </si>
  <si>
    <t>Pirum UE-06</t>
  </si>
  <si>
    <t>Pirum UE-07</t>
  </si>
  <si>
    <t>Pirum UE-08</t>
  </si>
  <si>
    <t>Pirum UE-09</t>
  </si>
  <si>
    <t>Pirum UE-10</t>
  </si>
  <si>
    <t>Pirum UE-11</t>
  </si>
  <si>
    <t>Pirum UE-12</t>
  </si>
  <si>
    <t>Pirum UE-13</t>
  </si>
  <si>
    <t>Pirum UE-14</t>
  </si>
  <si>
    <t>Pirum UE-15</t>
  </si>
  <si>
    <t>Pirum UE-16</t>
  </si>
  <si>
    <t>Pirum UE-17</t>
  </si>
  <si>
    <t>Pirum UE-18</t>
  </si>
  <si>
    <t>Pirum UE-19</t>
  </si>
  <si>
    <t>Pirum UE-20</t>
  </si>
  <si>
    <t>Pirum UE-21</t>
  </si>
  <si>
    <t>Pirum UE-22</t>
  </si>
  <si>
    <t>Pirum UE-23</t>
  </si>
  <si>
    <t>Pirum UE-24</t>
  </si>
  <si>
    <t>Pirum UE-25</t>
  </si>
  <si>
    <t>Pirum UE-26</t>
  </si>
  <si>
    <t>Pirum UE-27</t>
  </si>
  <si>
    <t>Pirum UE-28</t>
  </si>
  <si>
    <t>Pirum UE-29</t>
  </si>
  <si>
    <t>Pirum UE-30</t>
  </si>
  <si>
    <t>Pirum UE-31</t>
  </si>
  <si>
    <t>Pirum UE-32</t>
  </si>
  <si>
    <t>Pirum UE-33</t>
  </si>
  <si>
    <t>Pirum UE-34</t>
  </si>
  <si>
    <t>Pirum UC-01</t>
  </si>
  <si>
    <t>Pirum UC-02</t>
  </si>
  <si>
    <t>Pirum UC-03</t>
  </si>
  <si>
    <t>Pirum UC-04</t>
  </si>
  <si>
    <t>Pirum UC-05</t>
  </si>
  <si>
    <t>Pirum UC-06</t>
  </si>
  <si>
    <t>Pirum UC-07</t>
  </si>
  <si>
    <t>Pirum UC-08</t>
  </si>
  <si>
    <t>Pirum UC-09</t>
  </si>
  <si>
    <t>Pirum UC-10</t>
  </si>
  <si>
    <t>Pirum UC-11</t>
  </si>
  <si>
    <t>Pirum UC-12</t>
  </si>
  <si>
    <t>Pirum UC-13</t>
  </si>
  <si>
    <t>Pirum UC-14</t>
  </si>
  <si>
    <t>Pirum UC-15</t>
  </si>
  <si>
    <t>Pirum UC-16</t>
  </si>
  <si>
    <t>Pirum UC-17</t>
  </si>
  <si>
    <t>Pirum UC-18</t>
  </si>
  <si>
    <t>Pirum UC-19</t>
  </si>
  <si>
    <t>Pirum UC-20</t>
  </si>
  <si>
    <t>Pirum UC-21</t>
  </si>
  <si>
    <t>Pirum UC-22</t>
  </si>
  <si>
    <t>Pirum UC-23</t>
  </si>
  <si>
    <t>Pirum UC-24</t>
  </si>
  <si>
    <t>Pirum UC-25</t>
  </si>
  <si>
    <t>Pirum UC-26</t>
  </si>
  <si>
    <t>Pirum UC-27</t>
  </si>
  <si>
    <t>Pirum UC-28</t>
  </si>
  <si>
    <t>Pirum UC-29</t>
  </si>
  <si>
    <t>Pirum UC-30</t>
  </si>
  <si>
    <t>Pirum UC-31</t>
  </si>
  <si>
    <t>Pirum UC-32</t>
  </si>
  <si>
    <t>Pirum UC-33</t>
  </si>
  <si>
    <t>Pirum UC-34</t>
  </si>
  <si>
    <t>Quibus MP-01</t>
  </si>
  <si>
    <t>Quibus MP-02</t>
  </si>
  <si>
    <t>Quibus MP-03</t>
  </si>
  <si>
    <t>Quibus MP-04</t>
  </si>
  <si>
    <t>Quibus MP-05</t>
  </si>
  <si>
    <t>Quibus MP-06</t>
  </si>
  <si>
    <t>Quibus MP-07</t>
  </si>
  <si>
    <t>Quibus MP-08</t>
  </si>
  <si>
    <t>Quibus MP-09</t>
  </si>
  <si>
    <t>Quibus MP-10</t>
  </si>
  <si>
    <t>Quibus MP-11</t>
  </si>
  <si>
    <t>Quibus MP-12</t>
  </si>
  <si>
    <t>Quibus MP-13</t>
  </si>
  <si>
    <t>Quibus MP-14</t>
  </si>
  <si>
    <t>Quibus MP-15</t>
  </si>
  <si>
    <t>Quibus MP-16</t>
  </si>
  <si>
    <t>Quibus MP-17</t>
  </si>
  <si>
    <t>Quibus MP-18</t>
  </si>
  <si>
    <t>Quibus MP-19</t>
  </si>
  <si>
    <t>Quibus MP-20</t>
  </si>
  <si>
    <t>Quibus MP-21</t>
  </si>
  <si>
    <t>Quibus MP-22</t>
  </si>
  <si>
    <t>Quibus MP-23</t>
  </si>
  <si>
    <t>Quibus MP-24</t>
  </si>
  <si>
    <t>Quibus MP-25</t>
  </si>
  <si>
    <t>Quibus MP-26</t>
  </si>
  <si>
    <t>Quibus MP-27</t>
  </si>
  <si>
    <t>Quibus MP-28</t>
  </si>
  <si>
    <t>Quibus MP-29</t>
  </si>
  <si>
    <t>Quibus MP-30</t>
  </si>
  <si>
    <t>Quibus MP-31</t>
  </si>
  <si>
    <t>Quibus MP-32</t>
  </si>
  <si>
    <t>Quibus MA-01</t>
  </si>
  <si>
    <t>Quibus MA-02</t>
  </si>
  <si>
    <t>Quibus MA-03</t>
  </si>
  <si>
    <t>Quibus MA-04</t>
  </si>
  <si>
    <t>Quibus MA-05</t>
  </si>
  <si>
    <t>Quibus MA-06</t>
  </si>
  <si>
    <t>Quibus MA-07</t>
  </si>
  <si>
    <t>Quibus MA-08</t>
  </si>
  <si>
    <t>Quibus MA-09</t>
  </si>
  <si>
    <t>Quibus MA-10</t>
  </si>
  <si>
    <t>Quibus MA-11</t>
  </si>
  <si>
    <t>Quibus MA-12</t>
  </si>
  <si>
    <t>Quibus MA-13</t>
  </si>
  <si>
    <t>Quibus MA-14</t>
  </si>
  <si>
    <t>Quibus MA-15</t>
  </si>
  <si>
    <t>Quibus MA-16</t>
  </si>
  <si>
    <t>Quibus MA-17</t>
  </si>
  <si>
    <t>Quibus MA-18</t>
  </si>
  <si>
    <t>Quibus MA-19</t>
  </si>
  <si>
    <t>Quibus MA-20</t>
  </si>
  <si>
    <t>Quibus MA-21</t>
  </si>
  <si>
    <t>Quibus MA-22</t>
  </si>
  <si>
    <t>Quibus MA-23</t>
  </si>
  <si>
    <t>Quibus MA-24</t>
  </si>
  <si>
    <t>Quibus MA-25</t>
  </si>
  <si>
    <t>Quibus MA-26</t>
  </si>
  <si>
    <t>Quibus MA-27</t>
  </si>
  <si>
    <t>Quibus MA-28</t>
  </si>
  <si>
    <t>Quibus MA-29</t>
  </si>
  <si>
    <t>Quibus MA-30</t>
  </si>
  <si>
    <t>Quibus MA-31</t>
  </si>
  <si>
    <t>Quibus MA-32</t>
  </si>
  <si>
    <t>Quibus MA-33</t>
  </si>
  <si>
    <t>Quibus MA-34</t>
  </si>
  <si>
    <t>Quibus MA-35</t>
  </si>
  <si>
    <t>Quibus MA-36</t>
  </si>
  <si>
    <t>Quibus MA-37</t>
  </si>
  <si>
    <t>Quibus MA-38</t>
  </si>
  <si>
    <t>Quibus MA-39</t>
  </si>
  <si>
    <t>Quibus MA-40</t>
  </si>
  <si>
    <t>Quibus MA-41</t>
  </si>
  <si>
    <t>Quibus MA-42</t>
  </si>
  <si>
    <t>Quibus MA-43</t>
  </si>
  <si>
    <t>Quibus MA-44</t>
  </si>
  <si>
    <t>Quibus RP-01</t>
  </si>
  <si>
    <t>Quibus RP-02</t>
  </si>
  <si>
    <t>Quibus RP-03</t>
  </si>
  <si>
    <t>Quibus RP-04</t>
  </si>
  <si>
    <t>Quibus RP-05</t>
  </si>
  <si>
    <t>Quibus RP-06</t>
  </si>
  <si>
    <t>Quibus RP-07</t>
  </si>
  <si>
    <t>Quibus RP-08</t>
  </si>
  <si>
    <t>Quibus RP-09</t>
  </si>
  <si>
    <t>Quibus RP-10</t>
  </si>
  <si>
    <t>Quibus RP-11</t>
  </si>
  <si>
    <t>Quibus RP-12</t>
  </si>
  <si>
    <t>Quibus RP-13</t>
  </si>
  <si>
    <t>Quibus RP-14</t>
  </si>
  <si>
    <t>Quibus RP-15</t>
  </si>
  <si>
    <t>Quibus RP-16</t>
  </si>
  <si>
    <t>Quibus RP-17</t>
  </si>
  <si>
    <t>Quibus RP-18</t>
  </si>
  <si>
    <t>Quibus RP-19</t>
  </si>
  <si>
    <t>Quibus RP-20</t>
  </si>
  <si>
    <t>Quibus RP-21</t>
  </si>
  <si>
    <t>Quibus RP-22</t>
  </si>
  <si>
    <t>Quibus RP-23</t>
  </si>
  <si>
    <t>Quibus RP-24</t>
  </si>
  <si>
    <t>Quibus RP-25</t>
  </si>
  <si>
    <t>Quibus RP-26</t>
  </si>
  <si>
    <t>Quibus RP-27</t>
  </si>
  <si>
    <t>Quibus RP-28</t>
  </si>
  <si>
    <t>Quibus RP-29</t>
  </si>
  <si>
    <t>Quibus RP-30</t>
  </si>
  <si>
    <t>Quibus RP-31</t>
  </si>
  <si>
    <t>Quibus RP-32</t>
  </si>
  <si>
    <t>Quibus RP-33</t>
  </si>
  <si>
    <t>Quibus RP-34</t>
  </si>
  <si>
    <t>Quibus RP-35</t>
  </si>
  <si>
    <t>Quibus RP-36</t>
  </si>
  <si>
    <t>Quibus RP-37</t>
  </si>
  <si>
    <t>Quibus RP-38</t>
  </si>
  <si>
    <t>Quibus RP-39</t>
  </si>
  <si>
    <t>Quibus RP-40</t>
  </si>
  <si>
    <t>Quibus RP-41</t>
  </si>
  <si>
    <t>Quibus RP-42</t>
  </si>
  <si>
    <t>Quibus RP-43</t>
  </si>
  <si>
    <t>Quibus RP-44</t>
  </si>
  <si>
    <t>Quibus RP-45</t>
  </si>
  <si>
    <t>Quibus RP-46</t>
  </si>
  <si>
    <t>Quibus RP-47</t>
  </si>
  <si>
    <t>Quibus RP-48</t>
  </si>
  <si>
    <t>Quibus RP-49</t>
  </si>
  <si>
    <t>Quibus RP-50</t>
  </si>
  <si>
    <t>Quibus RP-51</t>
  </si>
  <si>
    <t>Quibus RP-52</t>
  </si>
  <si>
    <t>Quibus RP-53</t>
  </si>
  <si>
    <t>Quibus RP-54</t>
  </si>
  <si>
    <t>Quibus RP-55</t>
  </si>
  <si>
    <t>Quibus RP-56</t>
  </si>
  <si>
    <t>Quibus RP-57</t>
  </si>
  <si>
    <t>Quibus RP-58</t>
  </si>
  <si>
    <t>Quibus RP-59</t>
  </si>
  <si>
    <t>Quibus RP-60</t>
  </si>
  <si>
    <t>Quibus RP-61</t>
  </si>
  <si>
    <t>Quibus RP-62</t>
  </si>
  <si>
    <t>Quibus RP-63</t>
  </si>
  <si>
    <t>Quibus RP-64</t>
  </si>
  <si>
    <t>Quibus RP-65</t>
  </si>
  <si>
    <t>Quibus RP-66</t>
  </si>
  <si>
    <t>Quibus RP-67</t>
  </si>
  <si>
    <t>Quibus RP-68</t>
  </si>
  <si>
    <t>Quibus RP-69</t>
  </si>
  <si>
    <t>Quibus RP-70</t>
  </si>
  <si>
    <t>Quibus RP-71</t>
  </si>
  <si>
    <t>Quibus RP-72</t>
  </si>
  <si>
    <t>Quibus RP-73</t>
  </si>
  <si>
    <t>Quibus RP-74</t>
  </si>
  <si>
    <t>Quibus RP-75</t>
  </si>
  <si>
    <t>Quibus RP-76</t>
  </si>
  <si>
    <t>Quibus RP-77</t>
  </si>
  <si>
    <t>Quibus RP-78</t>
  </si>
  <si>
    <t>Quibus RP-79</t>
  </si>
  <si>
    <t>Quibus RP-80</t>
  </si>
  <si>
    <t>Quibus RP-81</t>
  </si>
  <si>
    <t>Quibus RP-82</t>
  </si>
  <si>
    <t>Quibus RP-83</t>
  </si>
  <si>
    <t>Quibus RP-84</t>
  </si>
  <si>
    <t>Quibus RP-85</t>
  </si>
  <si>
    <t>Quibus RP-86</t>
  </si>
  <si>
    <t>Quibus RP-87</t>
  </si>
  <si>
    <t>Quibus RP-88</t>
  </si>
  <si>
    <t>Quibus RP-89</t>
  </si>
  <si>
    <t>Quibus RP-90</t>
  </si>
  <si>
    <t>Quibus RP-91</t>
  </si>
  <si>
    <t>Quibus RP-92</t>
  </si>
  <si>
    <t>Quibus RP-93</t>
  </si>
  <si>
    <t>Quibus RP-94</t>
  </si>
  <si>
    <t>Quibus RP-95</t>
  </si>
  <si>
    <t>Quibus RP-96</t>
  </si>
  <si>
    <t>Quibus RP-97</t>
  </si>
  <si>
    <t>Quibus RP-98</t>
  </si>
  <si>
    <t>Quibus RP-99</t>
  </si>
  <si>
    <t>Quibus RP-00</t>
  </si>
  <si>
    <t>Quibus RS-01</t>
  </si>
  <si>
    <t>Quibus RS-02</t>
  </si>
  <si>
    <t>Quibus RS-03</t>
  </si>
  <si>
    <t>Quibus RS-04</t>
  </si>
  <si>
    <t>Quibus RS-05</t>
  </si>
  <si>
    <t>Quibus RS-06</t>
  </si>
  <si>
    <t>Quibus RS-07</t>
  </si>
  <si>
    <t>Quibus RS-08</t>
  </si>
  <si>
    <t>Quibus RS-09</t>
  </si>
  <si>
    <t>Quibus RS-10</t>
  </si>
  <si>
    <t>Quibus RS-11</t>
  </si>
  <si>
    <t>Quibus RS-12</t>
  </si>
  <si>
    <t>Quibus RS-13</t>
  </si>
  <si>
    <t>Quibus RS-14</t>
  </si>
  <si>
    <t>Quibus RS-15</t>
  </si>
  <si>
    <t>Quibus RS-16</t>
  </si>
  <si>
    <t>Quibus RS-17</t>
  </si>
  <si>
    <t>Quibus RS-18</t>
  </si>
  <si>
    <t>Quibus RS-19</t>
  </si>
  <si>
    <t>Quibus RS-20</t>
  </si>
  <si>
    <t>Quibus RS-21</t>
  </si>
  <si>
    <t>Quibus RS-22</t>
  </si>
  <si>
    <t>Quibus RS-23</t>
  </si>
  <si>
    <t>Quibus RS-24</t>
  </si>
  <si>
    <t>Quibus RS-25</t>
  </si>
  <si>
    <t>Quibus RS-26</t>
  </si>
  <si>
    <t>Quibus RS-27</t>
  </si>
  <si>
    <t>Quibus RS-28</t>
  </si>
  <si>
    <t>Quibus RS-29</t>
  </si>
  <si>
    <t>Quibus RS-30</t>
  </si>
  <si>
    <t>Quibus RS-31</t>
  </si>
  <si>
    <t>Quibus RS-32</t>
  </si>
  <si>
    <t>Quibus RS-33</t>
  </si>
  <si>
    <t>Quibus RS-34</t>
  </si>
  <si>
    <t>Quibus RS-35</t>
  </si>
  <si>
    <t>Quibus RS-36</t>
  </si>
  <si>
    <t>Quibus RS-37</t>
  </si>
  <si>
    <t>Quibus RS-38</t>
  </si>
  <si>
    <t>Quibus RS-39</t>
  </si>
  <si>
    <t>Quibus RS-40</t>
  </si>
  <si>
    <t>Quibus RS-41</t>
  </si>
  <si>
    <t>Quibus RS-42</t>
  </si>
  <si>
    <t>Quibus RS-43</t>
  </si>
  <si>
    <t>Quibus RS-44</t>
  </si>
  <si>
    <t>Quibus RS-45</t>
  </si>
  <si>
    <t>Quibus RS-46</t>
  </si>
  <si>
    <t>Quibus RS-47</t>
  </si>
  <si>
    <t>Quibus RS-48</t>
  </si>
  <si>
    <t>Quibus RS-49</t>
  </si>
  <si>
    <t>Quibus RS-50</t>
  </si>
  <si>
    <t>Quibus RS-51</t>
  </si>
  <si>
    <t>Quibus RS-52</t>
  </si>
  <si>
    <t>Quibus RS-53</t>
  </si>
  <si>
    <t>Quibus RS-54</t>
  </si>
  <si>
    <t>Quibus RS-55</t>
  </si>
  <si>
    <t>Quibus RS-56</t>
  </si>
  <si>
    <t>Quibus RS-57</t>
  </si>
  <si>
    <t>Quibus RS-58</t>
  </si>
  <si>
    <t>Quibus RS-59</t>
  </si>
  <si>
    <t>Quibus RS-60</t>
  </si>
  <si>
    <t>Quibus RS-61</t>
  </si>
  <si>
    <t>Quibus RS-62</t>
  </si>
  <si>
    <t>Quibus RS-63</t>
  </si>
  <si>
    <t>Quibus RS-64</t>
  </si>
  <si>
    <t>Quibus RS-65</t>
  </si>
  <si>
    <t>Quibus RS-66</t>
  </si>
  <si>
    <t>Quibus RS-67</t>
  </si>
  <si>
    <t>Quibus RS-68</t>
  </si>
  <si>
    <t>Quibus RS-69</t>
  </si>
  <si>
    <t>Quibus RS-70</t>
  </si>
  <si>
    <t>Quibus RS-71</t>
  </si>
  <si>
    <t>Quibus RS-72</t>
  </si>
  <si>
    <t>Quibus RS-73</t>
  </si>
  <si>
    <t>Quibus RS-74</t>
  </si>
  <si>
    <t>Quibus RS-75</t>
  </si>
  <si>
    <t>Quibus RS-76</t>
  </si>
  <si>
    <t>Quibus RS-77</t>
  </si>
  <si>
    <t>Quibus RS-78</t>
  </si>
  <si>
    <t>Quibus RS-79</t>
  </si>
  <si>
    <t>Quibus RS-80</t>
  </si>
  <si>
    <t>Quibus RS-81</t>
  </si>
  <si>
    <t>Quibus RS-82</t>
  </si>
  <si>
    <t>Quibus RS-83</t>
  </si>
  <si>
    <t>Quibus RS-84</t>
  </si>
  <si>
    <t>Quibus RS-85</t>
  </si>
  <si>
    <t>Quibus RS-86</t>
  </si>
  <si>
    <t>Quibus RS-87</t>
  </si>
  <si>
    <t>Quibus RS-88</t>
  </si>
  <si>
    <t>Quibus RS-89</t>
  </si>
  <si>
    <t>Quibus RS-90</t>
  </si>
  <si>
    <t>Quibus RS-91</t>
  </si>
  <si>
    <t>Quibus RS-92</t>
  </si>
  <si>
    <t>Quibus RS-93</t>
  </si>
  <si>
    <t>Quibus RS-94</t>
  </si>
  <si>
    <t>Quibus RS-95</t>
  </si>
  <si>
    <t>Quibus RS-96</t>
  </si>
  <si>
    <t>Quibus RS-97</t>
  </si>
  <si>
    <t>Quibus RS-98</t>
  </si>
  <si>
    <t>Quibus RS-99</t>
  </si>
  <si>
    <t>Quibus RS-00</t>
  </si>
  <si>
    <t>Quibus UR-01</t>
  </si>
  <si>
    <t>Quibus UR-02</t>
  </si>
  <si>
    <t>Quibus UR-03</t>
  </si>
  <si>
    <t>Quibus UE-01</t>
  </si>
  <si>
    <t>Quibus UE-02</t>
  </si>
  <si>
    <t>Quibus UE-03</t>
  </si>
  <si>
    <t>Quibus UE-04</t>
  </si>
  <si>
    <t>Quibus UE-05</t>
  </si>
  <si>
    <t>Quibus UE-06</t>
  </si>
  <si>
    <t>Quibus UE-07</t>
  </si>
  <si>
    <t>Quibus UE-08</t>
  </si>
  <si>
    <t>Quibus UE-09</t>
  </si>
  <si>
    <t>Quibus UE-10</t>
  </si>
  <si>
    <t>Quibus UE-11</t>
  </si>
  <si>
    <t>Quibus UE-12</t>
  </si>
  <si>
    <t>Quibus UE-13</t>
  </si>
  <si>
    <t>Quibus UE-14</t>
  </si>
  <si>
    <t>Quibus UE-15</t>
  </si>
  <si>
    <t>Quibus UE-16</t>
  </si>
  <si>
    <t>Quibus UE-17</t>
  </si>
  <si>
    <t>Salvus UE-01</t>
  </si>
  <si>
    <t>Salvus UC-01</t>
  </si>
  <si>
    <t>Salvus YY-01</t>
  </si>
  <si>
    <t>Salvus YY-02</t>
  </si>
  <si>
    <t>Salvus YY-03</t>
  </si>
  <si>
    <t>Salvus YY-04</t>
  </si>
  <si>
    <t>Salvus YY-05</t>
  </si>
  <si>
    <t>Salvus YY-06</t>
  </si>
  <si>
    <t>Salvus YY-07</t>
  </si>
  <si>
    <t>Salvus YY-08</t>
  </si>
  <si>
    <t>Salvus YY-09</t>
  </si>
  <si>
    <t>Salvus YY-10</t>
  </si>
  <si>
    <t>Salvus YY-11</t>
  </si>
  <si>
    <t>Salvus YY-12</t>
  </si>
  <si>
    <t>Salvus YY-13</t>
  </si>
  <si>
    <t>Salvus YY-14</t>
  </si>
  <si>
    <t>Salvus YY-15</t>
  </si>
  <si>
    <t>Salvus YY-16</t>
  </si>
  <si>
    <t>Salvus YY-17</t>
  </si>
  <si>
    <t>Salvus YY-18</t>
  </si>
  <si>
    <t>Salvus YY-19</t>
  </si>
  <si>
    <t>Salvus YY-20</t>
  </si>
  <si>
    <t>Salvus YY-21</t>
  </si>
  <si>
    <t>Salvus YY-22</t>
  </si>
  <si>
    <t>Salvus YY-23</t>
  </si>
  <si>
    <t>Salvus YY-24</t>
  </si>
  <si>
    <t>Salvus YY-25</t>
  </si>
  <si>
    <t>Salvus YY-26</t>
  </si>
  <si>
    <t>Salvus YY-27</t>
  </si>
  <si>
    <t>Salvus YY-28</t>
  </si>
  <si>
    <t>Salvus YY-29</t>
  </si>
  <si>
    <t>Salvus YY-30</t>
  </si>
  <si>
    <t>Salvus YY-31</t>
  </si>
  <si>
    <t>Salvus YY-32</t>
  </si>
  <si>
    <t>Salvus YY-33</t>
  </si>
  <si>
    <t>Salvus YY-34</t>
  </si>
  <si>
    <t>Salvus YY-35</t>
  </si>
  <si>
    <t>Salvus YY-36</t>
  </si>
  <si>
    <t>Pomum MA-01</t>
  </si>
  <si>
    <t>Pomum MA-02</t>
  </si>
  <si>
    <t>Pomum MA-03</t>
  </si>
  <si>
    <t>Pomum MA-04</t>
  </si>
  <si>
    <t>Pomum MA-05</t>
  </si>
  <si>
    <t>Pomum MA-06</t>
  </si>
  <si>
    <t>Pomum RP-01</t>
  </si>
  <si>
    <t>Pomum RP-02</t>
  </si>
  <si>
    <t>Pomum RP-03</t>
  </si>
  <si>
    <t>Pomum RP-04</t>
  </si>
  <si>
    <t>Pomum RP-05</t>
  </si>
  <si>
    <t>Pomum RP-06</t>
  </si>
  <si>
    <t>Pomum RP-07</t>
  </si>
  <si>
    <t>Pomum RP-08</t>
  </si>
  <si>
    <t>Pomum RP-09</t>
  </si>
  <si>
    <t>Pomum RP-10</t>
  </si>
  <si>
    <t>Pomum RP-11</t>
  </si>
  <si>
    <t>Pomum RP-12</t>
  </si>
  <si>
    <t>Pomum RP-13</t>
  </si>
  <si>
    <t>Pomum RP-14</t>
  </si>
  <si>
    <t>Pomum RS-01</t>
  </si>
  <si>
    <t>Pomum RS-02</t>
  </si>
  <si>
    <t>Pomum RS-03</t>
  </si>
  <si>
    <t>Pomum UM-01</t>
  </si>
  <si>
    <t>Pomum UM-02</t>
  </si>
  <si>
    <t>Pomum UM-03</t>
  </si>
  <si>
    <t>Pomum UM-04</t>
  </si>
  <si>
    <t>Pomum UM-05</t>
  </si>
  <si>
    <t>Pomum UM-06</t>
  </si>
  <si>
    <t>Pomum UR-01</t>
  </si>
  <si>
    <t>Pomum UR-02</t>
  </si>
  <si>
    <t>Pomum UR-03</t>
  </si>
  <si>
    <t>Pomum UR-04</t>
  </si>
  <si>
    <t>Pomum UR-05</t>
  </si>
  <si>
    <t>Pomum UR-06</t>
  </si>
  <si>
    <t>Pomum UR-07</t>
  </si>
  <si>
    <t>Pomum UR-08</t>
  </si>
  <si>
    <t>Pomum UR-09</t>
  </si>
  <si>
    <t>Pomum UR-10</t>
  </si>
  <si>
    <t>Pomum UR-11</t>
  </si>
  <si>
    <t>Pomum UE-01</t>
  </si>
  <si>
    <t>Pomum UE-02</t>
  </si>
  <si>
    <t>Pomum UE-03</t>
  </si>
  <si>
    <t>Pomum UE-04</t>
  </si>
  <si>
    <t>Pomum UE-05</t>
  </si>
  <si>
    <t>Pomum UE-06</t>
  </si>
  <si>
    <t>Pomum UE-07</t>
  </si>
  <si>
    <t>Pomum UE-08</t>
  </si>
  <si>
    <t>Pomum UE-09</t>
  </si>
  <si>
    <t>Pomum UE-10</t>
  </si>
  <si>
    <t>Pomum UE-11</t>
  </si>
  <si>
    <t>Pomum UE-12</t>
  </si>
  <si>
    <t>Pomum UE-13</t>
  </si>
  <si>
    <t>Pomum UE-14</t>
  </si>
  <si>
    <t>Pomum UE-15</t>
  </si>
  <si>
    <t>Pomum UE-16</t>
  </si>
  <si>
    <t>Pomum UE-17</t>
  </si>
  <si>
    <t>Pomum UE-18</t>
  </si>
  <si>
    <t>Pomum UE-19</t>
  </si>
  <si>
    <t>Pomum UE-20</t>
  </si>
  <si>
    <t>Pomum UE-21</t>
  </si>
  <si>
    <t>Pomum UE-22</t>
  </si>
  <si>
    <t>Pomum UE-23</t>
  </si>
  <si>
    <t>Pomum UE-24</t>
  </si>
  <si>
    <t>Pomum UE-25</t>
  </si>
  <si>
    <t>Pomum UE-26</t>
  </si>
  <si>
    <t>Pomum UE-27</t>
  </si>
  <si>
    <t>Pomum UE-28</t>
  </si>
  <si>
    <t>Pomum UE-29</t>
  </si>
  <si>
    <t>Pomum UC-01</t>
  </si>
  <si>
    <t>Pomum UC-02</t>
  </si>
  <si>
    <t>Pomum UC-03</t>
  </si>
  <si>
    <t>Pomum UC-04</t>
  </si>
  <si>
    <t>Pomum UC-05</t>
  </si>
  <si>
    <t>Pomum UC-06</t>
  </si>
  <si>
    <t>Pomum UC-07</t>
  </si>
  <si>
    <t>Pomum UC-08</t>
  </si>
  <si>
    <t>Pomum UC-09</t>
  </si>
  <si>
    <t>Pomum UC-10</t>
  </si>
  <si>
    <t>Pomum UC-11</t>
  </si>
  <si>
    <t>Pomum YY-01</t>
  </si>
  <si>
    <t>Pomum YY-02</t>
  </si>
  <si>
    <t>Pomum YY-03</t>
  </si>
  <si>
    <t>Pomum YY-04</t>
  </si>
  <si>
    <t>Pomum YY-05</t>
  </si>
  <si>
    <t>Pomum YY-06</t>
  </si>
  <si>
    <t>Pomum YY-07</t>
  </si>
  <si>
    <t>Pomum YY-08</t>
  </si>
  <si>
    <t>Pomum YY-09</t>
  </si>
  <si>
    <t>Pomum YY-10</t>
  </si>
  <si>
    <t>Pomum YY-11</t>
  </si>
  <si>
    <t>Pomum YY-12</t>
  </si>
  <si>
    <t>Pomum YY-13</t>
  </si>
  <si>
    <t>Pomum YY-14</t>
  </si>
  <si>
    <t>Pomum YY-15</t>
  </si>
  <si>
    <t>Pomum YY-16</t>
  </si>
  <si>
    <t>Pomum YY-17</t>
  </si>
  <si>
    <t>Pomum YY-18</t>
  </si>
  <si>
    <t>Pomum YY-19</t>
  </si>
  <si>
    <t>Pomum YY-20</t>
  </si>
  <si>
    <t>Pomum YY-21</t>
  </si>
  <si>
    <t>Pomum YY-22</t>
  </si>
  <si>
    <t>Pomum YY-23</t>
  </si>
  <si>
    <t>Pomum YY-24</t>
  </si>
  <si>
    <t>Pomum YY-25</t>
  </si>
  <si>
    <t>Pomum YY-26</t>
  </si>
  <si>
    <t>Pomum YY-27</t>
  </si>
  <si>
    <t>Pomum YY-28</t>
  </si>
  <si>
    <t>Pomum YY-29</t>
  </si>
  <si>
    <t>Pomum YY-30</t>
  </si>
  <si>
    <t>Pomum YY-31</t>
  </si>
  <si>
    <t>Pomum YY-32</t>
  </si>
  <si>
    <t>Pomum YY-33</t>
  </si>
  <si>
    <t>Pomum YY-34</t>
  </si>
  <si>
    <t>Pomum YY-35</t>
  </si>
  <si>
    <t>Pomum YY-36</t>
  </si>
  <si>
    <t>Pomum YY-37</t>
  </si>
  <si>
    <t>Pomum YY-38</t>
  </si>
  <si>
    <t>Pomum YY-39</t>
  </si>
  <si>
    <t>Pomum YY-40</t>
  </si>
  <si>
    <t>Pomum YY-41</t>
  </si>
  <si>
    <t>Pomum YY-42</t>
  </si>
  <si>
    <t>Pomum YY-43</t>
  </si>
  <si>
    <t>Pomum YY-44</t>
  </si>
  <si>
    <t>Pomum YY-45</t>
  </si>
  <si>
    <t>Pomum YY-46</t>
  </si>
  <si>
    <t>Pomum YY-47</t>
  </si>
  <si>
    <t>Pomum YY-48</t>
  </si>
  <si>
    <t>Pomum YY-49</t>
  </si>
  <si>
    <t>Pomum YY-50</t>
  </si>
  <si>
    <t>Pomum YY-51</t>
  </si>
  <si>
    <t>Pomum YY-52</t>
  </si>
  <si>
    <t>Pomum YY-53</t>
  </si>
  <si>
    <t>Pomum YY-54</t>
  </si>
  <si>
    <t>Pomum YY-55</t>
  </si>
  <si>
    <t>Pomum YY-56</t>
  </si>
  <si>
    <t>Pomum YY-57</t>
  </si>
  <si>
    <t>Leo UM-01</t>
  </si>
  <si>
    <t>Leo UM-02</t>
  </si>
  <si>
    <t>Leo UM-03</t>
  </si>
  <si>
    <t>Leo UM-04</t>
  </si>
  <si>
    <t>Leo UM-05</t>
  </si>
  <si>
    <t>Leo UM-06</t>
  </si>
  <si>
    <t>Leo UM-07</t>
  </si>
  <si>
    <t>Leo UM-08</t>
  </si>
  <si>
    <t>Leo UM-09</t>
  </si>
  <si>
    <t>Leo UM-10</t>
  </si>
  <si>
    <t>Leo UM-11</t>
  </si>
  <si>
    <t>Leo UM-12</t>
  </si>
  <si>
    <t>Leo UM-13</t>
  </si>
  <si>
    <t>Leo UM-14</t>
  </si>
  <si>
    <t>Leo UM-15</t>
  </si>
  <si>
    <t>Leo UM-16</t>
  </si>
  <si>
    <t>Leo UM-17</t>
  </si>
  <si>
    <t>Leo UM-18</t>
  </si>
  <si>
    <t>Leo UM-19</t>
  </si>
  <si>
    <t>Leo UC-01</t>
  </si>
  <si>
    <t>Leo UC-02</t>
  </si>
  <si>
    <t>Leo UC-03</t>
  </si>
  <si>
    <t>Leo UC-04</t>
  </si>
  <si>
    <t>Leo UC-05</t>
  </si>
  <si>
    <t>Leo UC-06</t>
  </si>
  <si>
    <t>Leo UC-07</t>
  </si>
  <si>
    <t>Leo UC-08</t>
  </si>
  <si>
    <t>Leo UC-09</t>
  </si>
  <si>
    <t>Leo UC-10</t>
  </si>
  <si>
    <t>Leo UC-11</t>
  </si>
  <si>
    <t>Leo UC-12</t>
  </si>
  <si>
    <t>Leo UC-13</t>
  </si>
  <si>
    <t>Leo UC-14</t>
  </si>
  <si>
    <t>Leo UC-15</t>
  </si>
  <si>
    <t>Leo UC-16</t>
  </si>
  <si>
    <t>Leo UC-17</t>
  </si>
  <si>
    <t>Leo UC-18</t>
  </si>
  <si>
    <t>Leo UC-19</t>
  </si>
  <si>
    <t>Leo UC-20</t>
  </si>
  <si>
    <t>Leo UC-21</t>
  </si>
  <si>
    <t>Leo UC-22</t>
  </si>
  <si>
    <t>Leo UC-23</t>
  </si>
  <si>
    <t>Leo UC-24</t>
  </si>
  <si>
    <t>Leo UC-25</t>
  </si>
  <si>
    <t>Leo UC-26</t>
  </si>
  <si>
    <t>Currus MA-01</t>
  </si>
  <si>
    <t>Currus MA-02</t>
  </si>
  <si>
    <t>Currus MA-03</t>
  </si>
  <si>
    <t>Currus MA-04</t>
  </si>
  <si>
    <t>Currus MA-05</t>
  </si>
  <si>
    <t>Currus MA-06</t>
  </si>
  <si>
    <t>Currus MA-07</t>
  </si>
  <si>
    <t>Currus MA-08</t>
  </si>
  <si>
    <t>Currus MA-09</t>
  </si>
  <si>
    <t>Currus MA-10</t>
  </si>
  <si>
    <t>Currus MA-11</t>
  </si>
  <si>
    <t>Currus MA-12</t>
  </si>
  <si>
    <t>Currus MA-13</t>
  </si>
  <si>
    <t>Currus MA-14</t>
  </si>
  <si>
    <t>Currus MA-15</t>
  </si>
  <si>
    <t>Currus MA-16</t>
  </si>
  <si>
    <t>Currus MA-17</t>
  </si>
  <si>
    <t>Currus MA-18</t>
  </si>
  <si>
    <t>Currus RP-01</t>
  </si>
  <si>
    <t>Currus RP-02</t>
  </si>
  <si>
    <t>Currus RP-03</t>
  </si>
  <si>
    <t>Currus RP-04</t>
  </si>
  <si>
    <t>Currus RP-05</t>
  </si>
  <si>
    <t>Currus RP-06</t>
  </si>
  <si>
    <t>Currus RP-07</t>
  </si>
  <si>
    <t>Currus RP-08</t>
  </si>
  <si>
    <t>Currus RP-09</t>
  </si>
  <si>
    <t>Currus RP-10</t>
  </si>
  <si>
    <t>Currus RP-11</t>
  </si>
  <si>
    <t>Currus RP-12</t>
  </si>
  <si>
    <t>Currus RP-13</t>
  </si>
  <si>
    <t>Currus RP-14</t>
  </si>
  <si>
    <t>Currus RP-15</t>
  </si>
  <si>
    <t>Currus RP-16</t>
  </si>
  <si>
    <t>Currus RP-17</t>
  </si>
  <si>
    <t>Currus RP-18</t>
  </si>
  <si>
    <t>Currus RP-19</t>
  </si>
  <si>
    <t>Currus RP-20</t>
  </si>
  <si>
    <t>Currus RP-21</t>
  </si>
  <si>
    <t>Currus RP-22</t>
  </si>
  <si>
    <t>Currus RP-23</t>
  </si>
  <si>
    <t>Currus RP-24</t>
  </si>
  <si>
    <t>Currus RP-25</t>
  </si>
  <si>
    <t>Currus RP-26</t>
  </si>
  <si>
    <t>Currus RP-27</t>
  </si>
  <si>
    <t>Currus RP-28</t>
  </si>
  <si>
    <t>Currus RP-29</t>
  </si>
  <si>
    <t>Currus RP-30</t>
  </si>
  <si>
    <t>Currus RP-31</t>
  </si>
  <si>
    <t>Currus RP-32</t>
  </si>
  <si>
    <t>Currus RP-33</t>
  </si>
  <si>
    <t>Currus RP-34</t>
  </si>
  <si>
    <t>Currus RP-35</t>
  </si>
  <si>
    <t>Currus RP-36</t>
  </si>
  <si>
    <t>Currus RP-37</t>
  </si>
  <si>
    <t>Currus RP-38</t>
  </si>
  <si>
    <t>Currus RP-39</t>
  </si>
  <si>
    <t>Currus RP-40</t>
  </si>
  <si>
    <t>Currus RP-41</t>
  </si>
  <si>
    <t>Currus RP-42</t>
  </si>
  <si>
    <t>Currus RP-43</t>
  </si>
  <si>
    <t>Currus RP-44</t>
  </si>
  <si>
    <t>Currus RP-45</t>
  </si>
  <si>
    <t>Currus RP-46</t>
  </si>
  <si>
    <t>Currus RP-47</t>
  </si>
  <si>
    <t>Currus RP-48</t>
  </si>
  <si>
    <t>Currus RP-49</t>
  </si>
  <si>
    <t>Currus RP-50</t>
  </si>
  <si>
    <t>Currus RP-51</t>
  </si>
  <si>
    <t>Currus RP-52</t>
  </si>
  <si>
    <t>Currus RP-53</t>
  </si>
  <si>
    <t>Currus RP-54</t>
  </si>
  <si>
    <t>Currus RP-55</t>
  </si>
  <si>
    <t>Currus RP-56</t>
  </si>
  <si>
    <t>Currus RS-01</t>
  </si>
  <si>
    <t>Currus RS-02</t>
  </si>
  <si>
    <t>Currus RS-03</t>
  </si>
  <si>
    <t>Currus RS-04</t>
  </si>
  <si>
    <t>Currus RS-05</t>
  </si>
  <si>
    <t>Currus RS-06</t>
  </si>
  <si>
    <t>Currus RS-07</t>
  </si>
  <si>
    <t>Currus RS-08</t>
  </si>
  <si>
    <t>Currus RS-09</t>
  </si>
  <si>
    <t>Currus RS-10</t>
  </si>
  <si>
    <t>Currus RS-11</t>
  </si>
  <si>
    <t>Currus RS-12</t>
  </si>
  <si>
    <t>Currus UM-01</t>
  </si>
  <si>
    <t>Currus UM-02</t>
  </si>
  <si>
    <t>Currus UM-03</t>
  </si>
  <si>
    <t>Currus UM-04</t>
  </si>
  <si>
    <t>Currus UR-01</t>
  </si>
  <si>
    <t>Currus UR-02</t>
  </si>
  <si>
    <t>Currus UR-03</t>
  </si>
  <si>
    <t>Currus UR-04</t>
  </si>
  <si>
    <t>Currus UR-05</t>
  </si>
  <si>
    <t>Currus UR-06</t>
  </si>
  <si>
    <t>Currus UR-07</t>
  </si>
  <si>
    <t>Currus UR-08</t>
  </si>
  <si>
    <t>Currus UR-09</t>
  </si>
  <si>
    <t>Currus UR-10</t>
  </si>
  <si>
    <t>Currus UR-11</t>
  </si>
  <si>
    <t>Currus UR-12</t>
  </si>
  <si>
    <t>Currus UR-13</t>
  </si>
  <si>
    <t>Currus UR-14</t>
  </si>
  <si>
    <t>Currus UR-15</t>
  </si>
  <si>
    <t>Currus UR-16</t>
  </si>
  <si>
    <t>Currus UR-17</t>
  </si>
  <si>
    <t>Currus UR-18</t>
  </si>
  <si>
    <t>Currus UR-19</t>
  </si>
  <si>
    <t>Currus UR-20</t>
  </si>
  <si>
    <t>Currus UR-21</t>
  </si>
  <si>
    <t>Currus UR-22</t>
  </si>
  <si>
    <t>Currus UR-23</t>
  </si>
  <si>
    <t>Currus UR-24</t>
  </si>
  <si>
    <t>Currus UR-25</t>
  </si>
  <si>
    <t>Currus UR-26</t>
  </si>
  <si>
    <t>Currus UR-27</t>
  </si>
  <si>
    <t>Currus UR-28</t>
  </si>
  <si>
    <t>Currus UR-29</t>
  </si>
  <si>
    <t>Currus UR-30</t>
  </si>
  <si>
    <t>Currus UR-31</t>
  </si>
  <si>
    <t>Currus UR-32</t>
  </si>
  <si>
    <t>Currus UR-33</t>
  </si>
  <si>
    <t>Currus UR-34</t>
  </si>
  <si>
    <t>Currus UR-35</t>
  </si>
  <si>
    <t>Currus UR-36</t>
  </si>
  <si>
    <t>Currus UR-37</t>
  </si>
  <si>
    <t>Currus UR-38</t>
  </si>
  <si>
    <t>Currus UR-39</t>
  </si>
  <si>
    <t>Currus UR-40</t>
  </si>
  <si>
    <t>Currus UR-41</t>
  </si>
  <si>
    <t>Currus UR-42</t>
  </si>
  <si>
    <t>Currus UR-43</t>
  </si>
  <si>
    <t>Currus UE-01</t>
  </si>
  <si>
    <t>Currus UE-02</t>
  </si>
  <si>
    <t>Currus UE-03</t>
  </si>
  <si>
    <t>Currus UE-04</t>
  </si>
  <si>
    <t>Currus UE-05</t>
  </si>
  <si>
    <t>Currus UE-06</t>
  </si>
  <si>
    <t>Currus UE-07</t>
  </si>
  <si>
    <t>Currus UE-08</t>
  </si>
  <si>
    <t>Currus UE-09</t>
  </si>
  <si>
    <t>Currus UE-10</t>
  </si>
  <si>
    <t>Currus UE-11</t>
  </si>
  <si>
    <t>Currus UE-12</t>
  </si>
  <si>
    <t>Currus UE-13</t>
  </si>
  <si>
    <t>Currus UE-14</t>
  </si>
  <si>
    <t>Currus UE-15</t>
  </si>
  <si>
    <t>Currus UE-16</t>
  </si>
  <si>
    <t>Currus UE-17</t>
  </si>
  <si>
    <t>Currus UE-18</t>
  </si>
  <si>
    <t>Currus UE-19</t>
  </si>
  <si>
    <t>Currus UE-20</t>
  </si>
  <si>
    <t>Currus UE-21</t>
  </si>
  <si>
    <t>Currus UE-22</t>
  </si>
  <si>
    <t>Currus UE-23</t>
  </si>
  <si>
    <t>Currus UE-24</t>
  </si>
  <si>
    <t>Currus UE-25</t>
  </si>
  <si>
    <t>Currus UC-01</t>
  </si>
  <si>
    <t>Currus UC-02</t>
  </si>
  <si>
    <t>Currus UC-03</t>
  </si>
  <si>
    <t>Currus UC-04</t>
  </si>
  <si>
    <t>Currus UC-05</t>
  </si>
  <si>
    <t>Currus UC-06</t>
  </si>
  <si>
    <t>Currus UC-07</t>
  </si>
  <si>
    <t>Currus UC-08</t>
  </si>
  <si>
    <t>Currus UC-09</t>
  </si>
  <si>
    <t>Currus UC-10</t>
  </si>
  <si>
    <t>Currus UC-11</t>
  </si>
  <si>
    <t>Currus UC-12</t>
  </si>
  <si>
    <t>Currus UC-13</t>
  </si>
  <si>
    <t>Currus UC-14</t>
  </si>
  <si>
    <t>Currus UC-15</t>
  </si>
  <si>
    <t>Currus UC-16</t>
  </si>
  <si>
    <t>Currus UC-17</t>
  </si>
  <si>
    <t>Currus UC-18</t>
  </si>
  <si>
    <t>Currus UC-19</t>
  </si>
  <si>
    <t>Currus UC-20</t>
  </si>
  <si>
    <t>Currus UC-21</t>
  </si>
  <si>
    <t>Currus UC-22</t>
  </si>
  <si>
    <t>Currus UC-23</t>
  </si>
  <si>
    <t>Currus UC-24</t>
  </si>
  <si>
    <t>Currus UC-25</t>
  </si>
  <si>
    <t>Currus UC-26</t>
  </si>
  <si>
    <t>Currus UC-27</t>
  </si>
  <si>
    <t>Currus UC-28</t>
  </si>
  <si>
    <t>Currus UC-29</t>
  </si>
  <si>
    <t>Currus UC-30</t>
  </si>
  <si>
    <t>Currus UC-31</t>
  </si>
  <si>
    <t>Currus YY-01</t>
  </si>
  <si>
    <t>Currus YY-02</t>
  </si>
  <si>
    <t>Currus YY-03</t>
  </si>
  <si>
    <t>Currus YY-04</t>
  </si>
  <si>
    <t>Currus YY-05</t>
  </si>
  <si>
    <t>Victoria MA-01</t>
  </si>
  <si>
    <t>Victoria MA-02</t>
  </si>
  <si>
    <t>Victoria MA-03</t>
  </si>
  <si>
    <t>Victoria MA-04</t>
  </si>
  <si>
    <t>Victoria MA-05</t>
  </si>
  <si>
    <t>Victoria MA-06</t>
  </si>
  <si>
    <t>Victoria RP-01</t>
  </si>
  <si>
    <t>Victoria RP-02</t>
  </si>
  <si>
    <t>Victoria UM-01</t>
  </si>
  <si>
    <t>Victoria UM-02</t>
  </si>
  <si>
    <t>Victoria UM-03</t>
  </si>
  <si>
    <t>Victoria UM-04</t>
  </si>
  <si>
    <t>Victoria UM-05</t>
  </si>
  <si>
    <t>Victoria UM-06</t>
  </si>
  <si>
    <t>Victoria UM-07</t>
  </si>
  <si>
    <t>Victoria UM-08</t>
  </si>
  <si>
    <t>Victoria UM-09</t>
  </si>
  <si>
    <t>Victoria UM-10</t>
  </si>
  <si>
    <t>Victoria UM-11</t>
  </si>
  <si>
    <t>Victoria UM-12</t>
  </si>
  <si>
    <t>Victoria UM-13</t>
  </si>
  <si>
    <t>Victoria UM-14</t>
  </si>
  <si>
    <t>Victoria UM-15</t>
  </si>
  <si>
    <t>Victoria UR-01</t>
  </si>
  <si>
    <t>Victoria UR-02</t>
  </si>
  <si>
    <t>Victoria UR-03</t>
  </si>
  <si>
    <t>Victoria UR-04</t>
  </si>
  <si>
    <t>Victoria UR-05</t>
  </si>
  <si>
    <t>Victoria UR-06</t>
  </si>
  <si>
    <t>Victoria UR-07</t>
  </si>
  <si>
    <t>Victoria UR-08</t>
  </si>
  <si>
    <t>Victoria UR-09</t>
  </si>
  <si>
    <t>Victoria UR-10</t>
  </si>
  <si>
    <t>Victoria UR-11</t>
  </si>
  <si>
    <t>Victoria UR-12</t>
  </si>
  <si>
    <t>Victoria UR-13</t>
  </si>
  <si>
    <t>Victoria UR-14</t>
  </si>
  <si>
    <t>Victoria UR-15</t>
  </si>
  <si>
    <t>Victoria UR-16</t>
  </si>
  <si>
    <t>Victoria UR-17</t>
  </si>
  <si>
    <t>Victoria UR-18</t>
  </si>
  <si>
    <t>Victoria UR-19</t>
  </si>
  <si>
    <t>Victoria UR-20</t>
  </si>
  <si>
    <t>Victoria UR-21</t>
  </si>
  <si>
    <t>Victoria UR-22</t>
  </si>
  <si>
    <t>Victoria UR-23</t>
  </si>
  <si>
    <t>Victoria UE-01</t>
  </si>
  <si>
    <t>Victoria UE-02</t>
  </si>
  <si>
    <t>Victoria UE-03</t>
  </si>
  <si>
    <t>Victoria UE-04</t>
  </si>
  <si>
    <t>Victoria UE-05</t>
  </si>
  <si>
    <t>Victoria UE-06</t>
  </si>
  <si>
    <t>Victoria UE-07</t>
  </si>
  <si>
    <t>Victoria UE-08</t>
  </si>
  <si>
    <t>Victoria UE-09</t>
  </si>
  <si>
    <t>Victoria UE-10</t>
  </si>
  <si>
    <t>Victoria UE-11</t>
  </si>
  <si>
    <t>Victoria UE-12</t>
  </si>
  <si>
    <t>Victoria UE-13</t>
  </si>
  <si>
    <t>Victoria UE-14</t>
  </si>
  <si>
    <t>Victoria UE-15</t>
  </si>
  <si>
    <t>Victoria UE-16</t>
  </si>
  <si>
    <t>Victoria UE-17</t>
  </si>
  <si>
    <t>Victoria UE-18</t>
  </si>
  <si>
    <t>Victoria UE-19</t>
  </si>
  <si>
    <t>Victoria UE-20</t>
  </si>
  <si>
    <t>Victoria UE-21</t>
  </si>
  <si>
    <t>Victoria UE-22</t>
  </si>
  <si>
    <t>Victoria UE-23</t>
  </si>
  <si>
    <t>Victoria UC-01</t>
  </si>
  <si>
    <t>Victoria UC-02</t>
  </si>
  <si>
    <t>Victoria UC-03</t>
  </si>
  <si>
    <t>Victoria UC-04</t>
  </si>
  <si>
    <t>Victoria UC-05</t>
  </si>
  <si>
    <t>Victoria UC-06</t>
  </si>
  <si>
    <t>Victoria UC-07</t>
  </si>
  <si>
    <t>Victoria UC-08</t>
  </si>
  <si>
    <t>Victoria UC-09</t>
  </si>
  <si>
    <t>Victoria UC-10</t>
  </si>
  <si>
    <t>Victoria UC-11</t>
  </si>
  <si>
    <t>Victoria UC-12</t>
  </si>
  <si>
    <t>Victoria UC-13</t>
  </si>
  <si>
    <t>Victoria UC-14</t>
  </si>
  <si>
    <t>Victoria UC-15</t>
  </si>
  <si>
    <t>Victoria UC-16</t>
  </si>
  <si>
    <t>Aliqui MA-01</t>
  </si>
  <si>
    <t>Aliqui MA-02</t>
  </si>
  <si>
    <t>Aliqui MA-03</t>
  </si>
  <si>
    <t>Aliqui MA-04</t>
  </si>
  <si>
    <t>Aliqui MA-05</t>
  </si>
  <si>
    <t>Aliqui MA-06</t>
  </si>
  <si>
    <t>Aliqui MA-07</t>
  </si>
  <si>
    <t>Aliqui MA-08</t>
  </si>
  <si>
    <t>Aliqui MA-09</t>
  </si>
  <si>
    <t>Aliqui MA-10</t>
  </si>
  <si>
    <t>Aliqui MA-11</t>
  </si>
  <si>
    <t>Aliqui MA-12</t>
  </si>
  <si>
    <t>Aliqui MA-13</t>
  </si>
  <si>
    <t>Aliqui MA-14</t>
  </si>
  <si>
    <t>Aliqui MA-15</t>
  </si>
  <si>
    <t>Aliqui MA-16</t>
  </si>
  <si>
    <t>Aliqui MA-17</t>
  </si>
  <si>
    <t>Aliqui RP-01</t>
  </si>
  <si>
    <t>Aliqui RP-02</t>
  </si>
  <si>
    <t>Aliqui RP-03</t>
  </si>
  <si>
    <t>Aliqui RP-04</t>
  </si>
  <si>
    <t>Aliqui RP-05</t>
  </si>
  <si>
    <t>Aliqui RP-06</t>
  </si>
  <si>
    <t>Aliqui RP-07</t>
  </si>
  <si>
    <t>Aliqui RP-08</t>
  </si>
  <si>
    <t>Aliqui RP-09</t>
  </si>
  <si>
    <t>Aliqui RP-10</t>
  </si>
  <si>
    <t>Aliqui RP-11</t>
  </si>
  <si>
    <t>Aliqui RP-12</t>
  </si>
  <si>
    <t>Aliqui RP-13</t>
  </si>
  <si>
    <t>Aliqui RP-14</t>
  </si>
  <si>
    <t>Aliqui RP-15</t>
  </si>
  <si>
    <t>Aliqui RP-16</t>
  </si>
  <si>
    <t>Aliqui RP-17</t>
  </si>
  <si>
    <t>Aliqui RP-18</t>
  </si>
  <si>
    <t>Aliqui RP-19</t>
  </si>
  <si>
    <t>Aliqui RP-20</t>
  </si>
  <si>
    <t>Aliqui RP-21</t>
  </si>
  <si>
    <t>Aliqui RP-22</t>
  </si>
  <si>
    <t>Aliqui RP-23</t>
  </si>
  <si>
    <t>Aliqui RP-24</t>
  </si>
  <si>
    <t>Aliqui RP-25</t>
  </si>
  <si>
    <t>Aliqui RP-26</t>
  </si>
  <si>
    <t>Aliqui RP-27</t>
  </si>
  <si>
    <t>Aliqui RP-28</t>
  </si>
  <si>
    <t>Aliqui RP-29</t>
  </si>
  <si>
    <t>Aliqui RP-30</t>
  </si>
  <si>
    <t>Aliqui RP-31</t>
  </si>
  <si>
    <t>Aliqui RP-32</t>
  </si>
  <si>
    <t>Aliqui RP-33</t>
  </si>
  <si>
    <t>Aliqui RP-34</t>
  </si>
  <si>
    <t>Aliqui RP-35</t>
  </si>
  <si>
    <t>Aliqui RP-36</t>
  </si>
  <si>
    <t>Aliqui RP-37</t>
  </si>
  <si>
    <t>Aliqui RP-38</t>
  </si>
  <si>
    <t>Aliqui RP-39</t>
  </si>
  <si>
    <t>Aliqui RP-40</t>
  </si>
  <si>
    <t>Aliqui RP-41</t>
  </si>
  <si>
    <t>Aliqui RP-42</t>
  </si>
  <si>
    <t>Aliqui RP-43</t>
  </si>
  <si>
    <t>Aliqui RP-44</t>
  </si>
  <si>
    <t>Aliqui RP-45</t>
  </si>
  <si>
    <t>Aliqui RP-46</t>
  </si>
  <si>
    <t>Aliqui RP-47</t>
  </si>
  <si>
    <t>Aliqui RP-48</t>
  </si>
  <si>
    <t>Aliqui RP-49</t>
  </si>
  <si>
    <t>Aliqui RP-50</t>
  </si>
  <si>
    <t>Aliqui RP-51</t>
  </si>
  <si>
    <t>Aliqui RP-52</t>
  </si>
  <si>
    <t>Aliqui RP-53</t>
  </si>
  <si>
    <t>Aliqui RP-54</t>
  </si>
  <si>
    <t>Aliqui RP-55</t>
  </si>
  <si>
    <t>Aliqui RP-56</t>
  </si>
  <si>
    <t>Aliqui RP-57</t>
  </si>
  <si>
    <t>Aliqui RP-58</t>
  </si>
  <si>
    <t>Aliqui RP-59</t>
  </si>
  <si>
    <t>Aliqui RP-60</t>
  </si>
  <si>
    <t>Aliqui RP-61</t>
  </si>
  <si>
    <t>Aliqui RP-62</t>
  </si>
  <si>
    <t>Aliqui RP-63</t>
  </si>
  <si>
    <t>Aliqui RP-64</t>
  </si>
  <si>
    <t>Aliqui RS-01</t>
  </si>
  <si>
    <t>Aliqui RS-02</t>
  </si>
  <si>
    <t>Aliqui RS-03</t>
  </si>
  <si>
    <t>Aliqui RS-04</t>
  </si>
  <si>
    <t>Aliqui RS-05</t>
  </si>
  <si>
    <t>Aliqui RS-06</t>
  </si>
  <si>
    <t>Aliqui RS-07</t>
  </si>
  <si>
    <t>Aliqui RS-08</t>
  </si>
  <si>
    <t>Aliqui RS-09</t>
  </si>
  <si>
    <t>Aliqui RS-10</t>
  </si>
  <si>
    <t>Aliqui RS-11</t>
  </si>
  <si>
    <t>Aliqui RS-12</t>
  </si>
  <si>
    <t>Aliqui RS-13</t>
  </si>
  <si>
    <t>Aliqui RS-14</t>
  </si>
  <si>
    <t>Aliqui RS-15</t>
  </si>
  <si>
    <t>Aliqui RS-16</t>
  </si>
  <si>
    <t>Aliqui RS-17</t>
  </si>
  <si>
    <t>Aliqui RS-18</t>
  </si>
  <si>
    <t>Aliqui UM-01</t>
  </si>
  <si>
    <t>Aliqui UM-02</t>
  </si>
  <si>
    <t>Aliqui UM-03</t>
  </si>
  <si>
    <t>Aliqui UM-04</t>
  </si>
  <si>
    <t>Aliqui UM-05</t>
  </si>
  <si>
    <t>Aliqui UM-06</t>
  </si>
  <si>
    <t>Aliqui UM-07</t>
  </si>
  <si>
    <t>Aliqui UM-08</t>
  </si>
  <si>
    <t>Aliqui UM-09</t>
  </si>
  <si>
    <t>Aliqui UM-10</t>
  </si>
  <si>
    <t>Aliqui UM-11</t>
  </si>
  <si>
    <t>Aliqui UM-12</t>
  </si>
  <si>
    <t>Aliqui UR-01</t>
  </si>
  <si>
    <t>Aliqui UR-02</t>
  </si>
  <si>
    <t>Aliqui UR-03</t>
  </si>
  <si>
    <t>Aliqui UR-04</t>
  </si>
  <si>
    <t>Aliqui UR-05</t>
  </si>
  <si>
    <t>Aliqui UR-06</t>
  </si>
  <si>
    <t>Aliqui UR-07</t>
  </si>
  <si>
    <t>Aliqui UR-08</t>
  </si>
  <si>
    <t>Aliqui UR-09</t>
  </si>
  <si>
    <t>Aliqui UR-10</t>
  </si>
  <si>
    <t>Aliqui UR-11</t>
  </si>
  <si>
    <t>Aliqui UR-12</t>
  </si>
  <si>
    <t>Aliqui UR-13</t>
  </si>
  <si>
    <t>Aliqui UR-14</t>
  </si>
  <si>
    <t>Aliqui UR-15</t>
  </si>
  <si>
    <t>Aliqui UR-16</t>
  </si>
  <si>
    <t>Aliqui UR-17</t>
  </si>
  <si>
    <t>Aliqui UR-18</t>
  </si>
  <si>
    <t>Aliqui UR-19</t>
  </si>
  <si>
    <t>Aliqui UR-20</t>
  </si>
  <si>
    <t>Aliqui UR-21</t>
  </si>
  <si>
    <t>Aliqui UR-22</t>
  </si>
  <si>
    <t>Aliqui UR-23</t>
  </si>
  <si>
    <t>Aliqui UR-24</t>
  </si>
  <si>
    <t>Aliqui UR-25</t>
  </si>
  <si>
    <t>Aliqui UR-26</t>
  </si>
  <si>
    <t>Aliqui UR-27</t>
  </si>
  <si>
    <t>Aliqui UR-28</t>
  </si>
  <si>
    <t>Aliqui UR-29</t>
  </si>
  <si>
    <t>Aliqui UE-01</t>
  </si>
  <si>
    <t>Aliqui UE-02</t>
  </si>
  <si>
    <t>Aliqui UE-03</t>
  </si>
  <si>
    <t>Aliqui UE-04</t>
  </si>
  <si>
    <t>Aliqui UE-05</t>
  </si>
  <si>
    <t>Aliqui UE-06</t>
  </si>
  <si>
    <t>Aliqui UE-07</t>
  </si>
  <si>
    <t>Aliqui UE-08</t>
  </si>
  <si>
    <t>Aliqui UE-09</t>
  </si>
  <si>
    <t>Aliqui UE-10</t>
  </si>
  <si>
    <t>Aliqui UE-11</t>
  </si>
  <si>
    <t>Aliqui UE-12</t>
  </si>
  <si>
    <t>Aliqui UE-13</t>
  </si>
  <si>
    <t>Aliqui UE-14</t>
  </si>
  <si>
    <t>Aliqui UE-15</t>
  </si>
  <si>
    <t>Aliqui UE-16</t>
  </si>
  <si>
    <t>Aliqui UE-17</t>
  </si>
  <si>
    <t>Aliqui UE-18</t>
  </si>
  <si>
    <t>Aliqui UE-19</t>
  </si>
  <si>
    <t>Aliqui UE-20</t>
  </si>
  <si>
    <t>Aliqui UE-21</t>
  </si>
  <si>
    <t>Aliqui UE-22</t>
  </si>
  <si>
    <t>Aliqui UE-23</t>
  </si>
  <si>
    <t>Aliqui UE-24</t>
  </si>
  <si>
    <t>Aliqui UE-25</t>
  </si>
  <si>
    <t>Aliqui UE-26</t>
  </si>
  <si>
    <t>Aliqui UC-01</t>
  </si>
  <si>
    <t>Aliqui UC-02</t>
  </si>
  <si>
    <t>Aliqui UC-03</t>
  </si>
  <si>
    <t>Aliqui UC-04</t>
  </si>
  <si>
    <t>Aliqui UC-05</t>
  </si>
  <si>
    <t>Aliqui UC-06</t>
  </si>
  <si>
    <t>Aliqui UC-07</t>
  </si>
  <si>
    <t>Aliqui UC-08</t>
  </si>
  <si>
    <t>Aliqui UC-09</t>
  </si>
  <si>
    <t>Aliqui UC-10</t>
  </si>
  <si>
    <t>Aliqui UC-11</t>
  </si>
  <si>
    <t>Aliqui UC-12</t>
  </si>
  <si>
    <t>Aliqui UC-13</t>
  </si>
  <si>
    <t>Aliqui UC-14</t>
  </si>
  <si>
    <t>Aliqui UC-15</t>
  </si>
  <si>
    <t>Aliqui UC-16</t>
  </si>
  <si>
    <t>Aliqui UC-17</t>
  </si>
  <si>
    <t>Aliqui UC-18</t>
  </si>
  <si>
    <t>Aliqui UC-19</t>
  </si>
  <si>
    <t>Aliqui UC-20</t>
  </si>
  <si>
    <t>Aliqui UC-21</t>
  </si>
  <si>
    <t>Aliqui UC-22</t>
  </si>
  <si>
    <t>Aliqui UC-23</t>
  </si>
  <si>
    <t>Aliqui UC-24</t>
  </si>
  <si>
    <t>Aliqui UC-25</t>
  </si>
  <si>
    <t>Aliqui UC-26</t>
  </si>
  <si>
    <t>Aliqui UC-27</t>
  </si>
  <si>
    <t>Aliqui UC-28</t>
  </si>
  <si>
    <t>Aliqui UC-29</t>
  </si>
  <si>
    <t>Aliqui UC-30</t>
  </si>
  <si>
    <t>Aliqui UC-31</t>
  </si>
  <si>
    <t>Aliqui UC-32</t>
  </si>
  <si>
    <t>Aliqui UC-33</t>
  </si>
  <si>
    <t>Aliqui UC-34</t>
  </si>
  <si>
    <t>Aliqui UC-35</t>
  </si>
  <si>
    <t>Aliqui UC-36</t>
  </si>
  <si>
    <t>Aliqui UC-37</t>
  </si>
  <si>
    <t>Aliqui UC-38</t>
  </si>
  <si>
    <t>Aliqui UC-39</t>
  </si>
  <si>
    <t>Aliqui YY-01</t>
  </si>
  <si>
    <t>Aliqui YY-02</t>
  </si>
  <si>
    <t>Aliqui YY-03</t>
  </si>
  <si>
    <t>Aliqui YY-04</t>
  </si>
  <si>
    <t>Aliqui YY-05</t>
  </si>
  <si>
    <t>Aliqui YY-06</t>
  </si>
  <si>
    <t>Aliqui YY-07</t>
  </si>
  <si>
    <t>Aliqui YY-08</t>
  </si>
  <si>
    <t>Aliqui YY-09</t>
  </si>
  <si>
    <t>Aliqui YY-10</t>
  </si>
  <si>
    <t>Aliqui YY-11</t>
  </si>
  <si>
    <t>Aliqui YY-12</t>
  </si>
  <si>
    <t>Aliqui YY-13</t>
  </si>
  <si>
    <t>Aliqui YY-14</t>
  </si>
  <si>
    <t>Aliqui YY-15</t>
  </si>
  <si>
    <t>Aliqui YY-16</t>
  </si>
  <si>
    <t>Aliqui YY-17</t>
  </si>
  <si>
    <t>Aliqui YY-18</t>
  </si>
  <si>
    <t>Aliqui YY-19</t>
  </si>
  <si>
    <t>Aliqui YY-20</t>
  </si>
  <si>
    <t>Aliqui YY-21</t>
  </si>
  <si>
    <t>Segments</t>
  </si>
  <si>
    <t>ManufacturerName</t>
  </si>
</sst>
</file>

<file path=xl/styles.xml><?xml version="1.0" encoding="utf-8"?>
<styleSheet xmlns="http://schemas.openxmlformats.org/spreadsheetml/2006/main" xmlns:xr9="http://schemas.microsoft.com/office/spreadsheetml/2016/revision9">
  <numFmts count="10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(* #,##0_);_(* \(#,##0\);_(* &quot;-&quot;_);@_)"/>
    <numFmt numFmtId="179" formatCode="mm/dd/yy;@"/>
    <numFmt numFmtId="180" formatCode="[$$-409]#,##0.00;[Red][$$-409]#,##0.00"/>
    <numFmt numFmtId="181" formatCode="_(* #,##0.00_);_(* \(#,##0.00\);_(* &quot;-&quot;_);@_)"/>
    <numFmt numFmtId="182" formatCode="_(&quot;$&quot;* #,##0_);_(&quot;$&quot;* \(#,##0\);_(&quot;$&quot;* &quot;-&quot;??_);_(@_)"/>
  </numFmts>
  <fonts count="36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u/>
      <sz val="14"/>
      <color theme="3"/>
      <name val="Calibri"/>
      <charset val="134"/>
      <scheme val="minor"/>
    </font>
    <font>
      <sz val="10"/>
      <color theme="0"/>
      <name val="Arial"/>
      <charset val="134"/>
    </font>
    <font>
      <sz val="9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sz val="10"/>
      <color theme="6"/>
      <name val="Arial"/>
      <charset val="134"/>
    </font>
    <font>
      <b/>
      <sz val="10"/>
      <color theme="0"/>
      <name val="Arial"/>
      <charset val="134"/>
    </font>
    <font>
      <sz val="10"/>
      <name val="Arial"/>
      <charset val="134"/>
    </font>
    <font>
      <sz val="10"/>
      <color theme="3"/>
      <name val="Arial"/>
      <charset val="134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u/>
      <sz val="11"/>
      <color theme="10"/>
      <name val="Schriftart für Textkörper"/>
      <charset val="134"/>
    </font>
  </fonts>
  <fills count="42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3202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-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 tint="0.399975585192419"/>
      </left>
      <right/>
      <top style="thin">
        <color theme="4" tint="0.399975585192419"/>
      </top>
      <bottom/>
      <diagonal/>
    </border>
    <border>
      <left/>
      <right/>
      <top style="thin">
        <color theme="4" tint="0.399975585192419"/>
      </top>
      <bottom/>
      <diagonal/>
    </border>
    <border>
      <left/>
      <right style="thin">
        <color theme="4" tint="0.399975585192419"/>
      </right>
      <top style="thin">
        <color theme="4" tint="0.399975585192419"/>
      </top>
      <bottom/>
      <diagonal/>
    </border>
    <border>
      <left/>
      <right/>
      <top/>
      <bottom style="thin">
        <color rgb="FFA32020"/>
      </bottom>
      <diagonal/>
    </border>
    <border>
      <left/>
      <right/>
      <top style="thin">
        <color rgb="FFA32020"/>
      </top>
      <bottom style="thin">
        <color rgb="FFA32020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4" tint="0.399975585192419"/>
      </left>
      <right/>
      <top style="thin">
        <color theme="3"/>
      </top>
      <bottom/>
      <diagonal/>
    </border>
    <border>
      <left/>
      <right/>
      <top style="thin">
        <color theme="3"/>
      </top>
      <bottom/>
      <diagonal/>
    </border>
    <border>
      <left/>
      <right style="thin">
        <color theme="4" tint="0.399975585192419"/>
      </right>
      <top style="thin">
        <color theme="3"/>
      </top>
      <bottom/>
      <diagonal/>
    </border>
    <border>
      <left style="thin">
        <color theme="4" tint="0.399975585192419"/>
      </left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 style="thin">
        <color theme="4" tint="0.399975585192419"/>
      </right>
      <top style="thin">
        <color theme="3"/>
      </top>
      <bottom style="thin">
        <color theme="3"/>
      </bottom>
      <diagonal/>
    </border>
    <border>
      <left/>
      <right/>
      <top/>
      <bottom style="thin">
        <color theme="0" tint="-0.1499679555650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6" borderId="16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7" borderId="19" applyNumberFormat="0" applyAlignment="0" applyProtection="0">
      <alignment vertical="center"/>
    </xf>
    <xf numFmtId="0" fontId="24" fillId="18" borderId="20" applyNumberFormat="0" applyAlignment="0" applyProtection="0">
      <alignment vertical="center"/>
    </xf>
    <xf numFmtId="0" fontId="25" fillId="18" borderId="19" applyNumberFormat="0" applyAlignment="0" applyProtection="0">
      <alignment vertical="center"/>
    </xf>
    <xf numFmtId="0" fontId="26" fillId="19" borderId="21" applyNumberFormat="0" applyAlignment="0" applyProtection="0">
      <alignment vertical="center"/>
    </xf>
    <xf numFmtId="0" fontId="27" fillId="0" borderId="22" applyNumberFormat="0" applyFill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2" fillId="11" borderId="0" applyNumberFormat="0" applyBorder="0" applyAlignment="0" applyProtection="0"/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44" fontId="5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0" fillId="0" borderId="0"/>
    <xf numFmtId="178" fontId="5" fillId="0" borderId="0"/>
    <xf numFmtId="0" fontId="22" fillId="0" borderId="0" applyAlignment="0" applyProtection="0"/>
  </cellStyleXfs>
  <cellXfs count="109">
    <xf numFmtId="0" fontId="0" fillId="0" borderId="0" xfId="0"/>
    <xf numFmtId="179" fontId="0" fillId="0" borderId="0" xfId="0" applyNumberFormat="1"/>
    <xf numFmtId="0" fontId="1" fillId="2" borderId="1" xfId="0" applyFont="1" applyFill="1" applyBorder="1"/>
    <xf numFmtId="179" fontId="1" fillId="2" borderId="2" xfId="0" applyNumberFormat="1" applyFont="1" applyFill="1" applyBorder="1"/>
    <xf numFmtId="0" fontId="1" fillId="2" borderId="0" xfId="0" applyFont="1" applyFill="1"/>
    <xf numFmtId="0" fontId="2" fillId="2" borderId="0" xfId="0" applyFont="1" applyFill="1"/>
    <xf numFmtId="0" fontId="0" fillId="3" borderId="1" xfId="0" applyFont="1" applyFill="1" applyBorder="1"/>
    <xf numFmtId="179" fontId="0" fillId="3" borderId="2" xfId="0" applyNumberFormat="1" applyFont="1" applyFill="1" applyBorder="1"/>
    <xf numFmtId="0" fontId="0" fillId="0" borderId="1" xfId="0" applyFont="1" applyBorder="1"/>
    <xf numFmtId="179" fontId="0" fillId="0" borderId="2" xfId="0" applyNumberFormat="1" applyFont="1" applyBorder="1"/>
    <xf numFmtId="0" fontId="0" fillId="0" borderId="0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4" borderId="0" xfId="0" applyFont="1" applyFill="1" applyBorder="1"/>
    <xf numFmtId="58" fontId="0" fillId="0" borderId="0" xfId="0" applyNumberFormat="1" applyFont="1" applyFill="1" applyBorder="1"/>
    <xf numFmtId="180" fontId="0" fillId="0" borderId="0" xfId="0" applyNumberFormat="1" applyFont="1" applyFill="1" applyBorder="1"/>
    <xf numFmtId="0" fontId="0" fillId="0" borderId="0" xfId="52"/>
    <xf numFmtId="0" fontId="3" fillId="0" borderId="0" xfId="54" applyFont="1"/>
    <xf numFmtId="178" fontId="4" fillId="5" borderId="0" xfId="53" applyFont="1" applyFill="1" applyAlignment="1">
      <alignment horizontal="left" vertical="top"/>
    </xf>
    <xf numFmtId="178" fontId="5" fillId="0" borderId="0" xfId="53"/>
    <xf numFmtId="178" fontId="6" fillId="5" borderId="0" xfId="53" applyFont="1" applyFill="1" applyAlignment="1">
      <alignment horizontal="left" vertical="top"/>
    </xf>
    <xf numFmtId="0" fontId="0" fillId="5" borderId="0" xfId="52" applyFill="1" applyAlignment="1">
      <alignment horizontal="left" vertical="top"/>
    </xf>
    <xf numFmtId="178" fontId="7" fillId="5" borderId="0" xfId="53" applyFont="1" applyFill="1" applyAlignment="1">
      <alignment horizontal="left" vertical="top"/>
    </xf>
    <xf numFmtId="178" fontId="8" fillId="5" borderId="0" xfId="53" applyFont="1" applyFill="1" applyAlignment="1">
      <alignment horizontal="left" vertical="top"/>
    </xf>
    <xf numFmtId="0" fontId="8" fillId="5" borderId="0" xfId="52" applyFont="1" applyFill="1" applyAlignment="1">
      <alignment horizontal="left" vertical="top"/>
    </xf>
    <xf numFmtId="0" fontId="9" fillId="6" borderId="0" xfId="52" applyFont="1" applyFill="1" applyAlignment="1">
      <alignment horizontal="left" vertical="center"/>
    </xf>
    <xf numFmtId="0" fontId="0" fillId="5" borderId="6" xfId="52" applyFill="1" applyBorder="1" applyAlignment="1">
      <alignment horizontal="left" vertical="top"/>
    </xf>
    <xf numFmtId="0" fontId="9" fillId="6" borderId="0" xfId="52" applyFont="1" applyFill="1" applyAlignment="1">
      <alignment horizontal="left" vertical="top"/>
    </xf>
    <xf numFmtId="0" fontId="0" fillId="5" borderId="7" xfId="52" applyFill="1" applyBorder="1" applyAlignment="1">
      <alignment horizontal="left" vertical="top"/>
    </xf>
    <xf numFmtId="181" fontId="9" fillId="7" borderId="8" xfId="53" applyNumberFormat="1" applyFont="1" applyFill="1" applyBorder="1" applyAlignment="1">
      <alignment horizontal="right"/>
    </xf>
    <xf numFmtId="0" fontId="0" fillId="8" borderId="6" xfId="52" applyNumberFormat="1" applyFill="1" applyBorder="1" applyAlignment="1">
      <alignment horizontal="left" vertical="top"/>
    </xf>
    <xf numFmtId="178" fontId="6" fillId="0" borderId="0" xfId="53" applyFont="1" applyFill="1" applyBorder="1" applyAlignment="1">
      <alignment horizontal="left" vertical="top"/>
    </xf>
    <xf numFmtId="0" fontId="0" fillId="0" borderId="0" xfId="52" applyFill="1" applyBorder="1" applyAlignment="1">
      <alignment horizontal="left" vertical="top"/>
    </xf>
    <xf numFmtId="0" fontId="0" fillId="0" borderId="0" xfId="52" applyFill="1" applyBorder="1"/>
    <xf numFmtId="178" fontId="7" fillId="0" borderId="0" xfId="53" applyFont="1" applyFill="1" applyBorder="1" applyAlignment="1">
      <alignment horizontal="left" vertical="top"/>
    </xf>
    <xf numFmtId="178" fontId="8" fillId="0" borderId="0" xfId="53" applyFont="1" applyFill="1" applyBorder="1" applyAlignment="1">
      <alignment horizontal="left" vertical="top"/>
    </xf>
    <xf numFmtId="0" fontId="8" fillId="0" borderId="0" xfId="52" applyFont="1" applyFill="1" applyBorder="1" applyAlignment="1">
      <alignment horizontal="left" vertical="top"/>
    </xf>
    <xf numFmtId="0" fontId="9" fillId="0" borderId="0" xfId="52" applyFont="1" applyFill="1" applyBorder="1" applyAlignment="1">
      <alignment horizontal="left" vertical="center"/>
    </xf>
    <xf numFmtId="8" fontId="6" fillId="9" borderId="8" xfId="49" applyNumberFormat="1" applyFont="1" applyFill="1" applyBorder="1" applyAlignment="1">
      <alignment horizontal="right"/>
    </xf>
    <xf numFmtId="44" fontId="10" fillId="5" borderId="6" xfId="49" applyFont="1" applyFill="1" applyBorder="1" applyAlignment="1">
      <alignment horizontal="right" vertical="top"/>
    </xf>
    <xf numFmtId="44" fontId="6" fillId="9" borderId="8" xfId="49" applyFont="1" applyFill="1" applyBorder="1" applyAlignment="1">
      <alignment horizontal="right"/>
    </xf>
    <xf numFmtId="0" fontId="0" fillId="0" borderId="0" xfId="0" applyFill="1" applyBorder="1"/>
    <xf numFmtId="181" fontId="9" fillId="0" borderId="0" xfId="53" applyNumberFormat="1" applyFont="1" applyFill="1" applyBorder="1" applyAlignment="1">
      <alignment horizontal="right"/>
    </xf>
    <xf numFmtId="8" fontId="6" fillId="0" borderId="0" xfId="49" applyNumberFormat="1" applyFont="1" applyFill="1" applyBorder="1" applyAlignment="1">
      <alignment horizontal="right"/>
    </xf>
    <xf numFmtId="0" fontId="9" fillId="10" borderId="9" xfId="0" applyFont="1" applyFill="1" applyBorder="1" applyAlignment="1">
      <alignment horizontal="left"/>
    </xf>
    <xf numFmtId="0" fontId="9" fillId="10" borderId="10" xfId="0" applyFont="1" applyFill="1" applyBorder="1" applyAlignment="1">
      <alignment horizontal="left"/>
    </xf>
    <xf numFmtId="0" fontId="9" fillId="10" borderId="4" xfId="0" applyFont="1" applyFill="1" applyBorder="1" applyAlignment="1">
      <alignment horizontal="left"/>
    </xf>
    <xf numFmtId="0" fontId="9" fillId="10" borderId="4" xfId="0" applyFont="1" applyFill="1" applyBorder="1"/>
    <xf numFmtId="3" fontId="9" fillId="10" borderId="4" xfId="0" applyNumberFormat="1" applyFont="1" applyFill="1" applyBorder="1"/>
    <xf numFmtId="0" fontId="11" fillId="0" borderId="3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58" fontId="11" fillId="0" borderId="4" xfId="0" applyNumberFormat="1" applyFont="1" applyBorder="1" applyAlignment="1">
      <alignment horizontal="left"/>
    </xf>
    <xf numFmtId="1" fontId="11" fillId="0" borderId="4" xfId="0" applyNumberFormat="1" applyFont="1" applyBorder="1" applyAlignment="1">
      <alignment horizontal="center"/>
    </xf>
    <xf numFmtId="3" fontId="11" fillId="0" borderId="4" xfId="0" applyNumberFormat="1" applyFont="1" applyBorder="1"/>
    <xf numFmtId="0" fontId="11" fillId="0" borderId="9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58" fontId="11" fillId="0" borderId="10" xfId="0" applyNumberFormat="1" applyFont="1" applyBorder="1" applyAlignment="1">
      <alignment horizontal="left"/>
    </xf>
    <xf numFmtId="1" fontId="11" fillId="0" borderId="10" xfId="0" applyNumberFormat="1" applyFont="1" applyBorder="1" applyAlignment="1">
      <alignment horizontal="center"/>
    </xf>
    <xf numFmtId="3" fontId="11" fillId="0" borderId="10" xfId="0" applyNumberFormat="1" applyFont="1" applyBorder="1"/>
    <xf numFmtId="0" fontId="11" fillId="3" borderId="9" xfId="0" applyFont="1" applyFill="1" applyBorder="1" applyAlignment="1">
      <alignment horizontal="left"/>
    </xf>
    <xf numFmtId="0" fontId="11" fillId="3" borderId="10" xfId="0" applyFont="1" applyFill="1" applyBorder="1" applyAlignment="1">
      <alignment horizontal="left"/>
    </xf>
    <xf numFmtId="58" fontId="11" fillId="3" borderId="10" xfId="0" applyNumberFormat="1" applyFont="1" applyFill="1" applyBorder="1" applyAlignment="1">
      <alignment horizontal="left"/>
    </xf>
    <xf numFmtId="1" fontId="11" fillId="3" borderId="10" xfId="0" applyNumberFormat="1" applyFont="1" applyFill="1" applyBorder="1" applyAlignment="1">
      <alignment horizontal="center"/>
    </xf>
    <xf numFmtId="3" fontId="11" fillId="3" borderId="10" xfId="0" applyNumberFormat="1" applyFont="1" applyFill="1" applyBorder="1"/>
    <xf numFmtId="0" fontId="11" fillId="5" borderId="9" xfId="0" applyFont="1" applyFill="1" applyBorder="1" applyAlignment="1">
      <alignment horizontal="left"/>
    </xf>
    <xf numFmtId="0" fontId="11" fillId="5" borderId="10" xfId="0" applyFont="1" applyFill="1" applyBorder="1" applyAlignment="1">
      <alignment horizontal="left"/>
    </xf>
    <xf numFmtId="0" fontId="9" fillId="10" borderId="4" xfId="49" applyNumberFormat="1" applyFont="1" applyFill="1" applyBorder="1"/>
    <xf numFmtId="0" fontId="9" fillId="10" borderId="5" xfId="49" applyNumberFormat="1" applyFont="1" applyFill="1" applyBorder="1"/>
    <xf numFmtId="8" fontId="11" fillId="0" borderId="4" xfId="49" applyNumberFormat="1" applyFont="1" applyBorder="1" applyAlignment="1">
      <alignment horizontal="right"/>
    </xf>
    <xf numFmtId="182" fontId="10" fillId="0" borderId="5" xfId="0" applyNumberFormat="1" applyFont="1" applyBorder="1" applyAlignment="1">
      <alignment horizontal="right"/>
    </xf>
    <xf numFmtId="8" fontId="11" fillId="0" borderId="10" xfId="49" applyNumberFormat="1" applyFont="1" applyBorder="1" applyAlignment="1">
      <alignment horizontal="right"/>
    </xf>
    <xf numFmtId="182" fontId="10" fillId="0" borderId="11" xfId="0" applyNumberFormat="1" applyFont="1" applyBorder="1" applyAlignment="1">
      <alignment horizontal="right"/>
    </xf>
    <xf numFmtId="8" fontId="11" fillId="3" borderId="10" xfId="49" applyNumberFormat="1" applyFont="1" applyFill="1" applyBorder="1" applyAlignment="1">
      <alignment horizontal="right"/>
    </xf>
    <xf numFmtId="182" fontId="10" fillId="3" borderId="11" xfId="0" applyNumberFormat="1" applyFont="1" applyFill="1" applyBorder="1" applyAlignment="1">
      <alignment horizontal="right"/>
    </xf>
    <xf numFmtId="0" fontId="11" fillId="3" borderId="12" xfId="0" applyFont="1" applyFill="1" applyBorder="1" applyAlignment="1">
      <alignment horizontal="left"/>
    </xf>
    <xf numFmtId="0" fontId="11" fillId="3" borderId="13" xfId="0" applyFont="1" applyFill="1" applyBorder="1" applyAlignment="1">
      <alignment horizontal="left"/>
    </xf>
    <xf numFmtId="58" fontId="11" fillId="3" borderId="13" xfId="0" applyNumberFormat="1" applyFont="1" applyFill="1" applyBorder="1" applyAlignment="1">
      <alignment horizontal="left"/>
    </xf>
    <xf numFmtId="1" fontId="11" fillId="3" borderId="13" xfId="0" applyNumberFormat="1" applyFont="1" applyFill="1" applyBorder="1" applyAlignment="1">
      <alignment horizontal="center"/>
    </xf>
    <xf numFmtId="3" fontId="11" fillId="3" borderId="13" xfId="0" applyNumberFormat="1" applyFont="1" applyFill="1" applyBorder="1"/>
    <xf numFmtId="8" fontId="11" fillId="3" borderId="13" xfId="49" applyNumberFormat="1" applyFont="1" applyFill="1" applyBorder="1" applyAlignment="1">
      <alignment horizontal="right"/>
    </xf>
    <xf numFmtId="182" fontId="10" fillId="3" borderId="14" xfId="0" applyNumberFormat="1" applyFont="1" applyFill="1" applyBorder="1" applyAlignment="1">
      <alignment horizontal="right"/>
    </xf>
    <xf numFmtId="0" fontId="2" fillId="11" borderId="0" xfId="29"/>
    <xf numFmtId="3" fontId="0" fillId="0" borderId="0" xfId="0" applyNumberFormat="1"/>
    <xf numFmtId="0" fontId="12" fillId="0" borderId="0" xfId="0" applyFont="1" applyAlignment="1">
      <alignment horizontal="left" vertical="center" indent="2"/>
    </xf>
    <xf numFmtId="0" fontId="2" fillId="11" borderId="0" xfId="0" applyFont="1" applyFill="1"/>
    <xf numFmtId="0" fontId="0" fillId="12" borderId="0" xfId="0" applyFill="1"/>
    <xf numFmtId="0" fontId="0" fillId="13" borderId="0" xfId="0" applyFill="1"/>
    <xf numFmtId="0" fontId="0" fillId="12" borderId="0" xfId="0" applyFill="1" applyAlignment="1">
      <alignment wrapText="1"/>
    </xf>
    <xf numFmtId="0" fontId="0" fillId="9" borderId="0" xfId="0" applyFill="1" applyAlignment="1">
      <alignment wrapText="1"/>
    </xf>
    <xf numFmtId="0" fontId="2" fillId="11" borderId="0" xfId="29" applyAlignment="1">
      <alignment horizontal="center"/>
    </xf>
    <xf numFmtId="0" fontId="12" fillId="0" borderId="0" xfId="0" applyFont="1" applyAlignment="1">
      <alignment vertical="center"/>
    </xf>
    <xf numFmtId="0" fontId="13" fillId="0" borderId="0" xfId="0" applyFont="1"/>
    <xf numFmtId="8" fontId="13" fillId="0" borderId="0" xfId="0" applyNumberFormat="1" applyFont="1" applyAlignment="1">
      <alignment horizontal="center"/>
    </xf>
    <xf numFmtId="0" fontId="1" fillId="11" borderId="0" xfId="29" applyFont="1" applyFill="1"/>
    <xf numFmtId="0" fontId="1" fillId="11" borderId="0" xfId="0" applyFont="1" applyFill="1"/>
    <xf numFmtId="0" fontId="14" fillId="9" borderId="0" xfId="0" applyFont="1" applyFill="1"/>
    <xf numFmtId="44" fontId="0" fillId="9" borderId="0" xfId="0" applyNumberFormat="1" applyFill="1"/>
    <xf numFmtId="0" fontId="0" fillId="11" borderId="0" xfId="0" applyFill="1"/>
    <xf numFmtId="0" fontId="0" fillId="9" borderId="0" xfId="0" applyFill="1"/>
    <xf numFmtId="0" fontId="0" fillId="14" borderId="0" xfId="0" applyFill="1"/>
    <xf numFmtId="0" fontId="0" fillId="14" borderId="0" xfId="0" applyFill="1" applyAlignment="1">
      <alignment wrapText="1"/>
    </xf>
    <xf numFmtId="0" fontId="1" fillId="10" borderId="15" xfId="0" applyFont="1" applyFill="1" applyBorder="1" applyAlignment="1" applyProtection="1">
      <alignment horizontal="center" vertical="center"/>
      <protection locked="0"/>
    </xf>
    <xf numFmtId="0" fontId="2" fillId="15" borderId="0" xfId="0" applyFont="1" applyFill="1"/>
    <xf numFmtId="0" fontId="0" fillId="0" borderId="0" xfId="0" applyAlignment="1">
      <alignment vertical="center"/>
    </xf>
    <xf numFmtId="0" fontId="14" fillId="0" borderId="0" xfId="0" applyFont="1"/>
    <xf numFmtId="0" fontId="0" fillId="0" borderId="0" xfId="0" applyAlignment="1">
      <alignment horizontal="left" vertical="center" indent="2"/>
    </xf>
    <xf numFmtId="0" fontId="0" fillId="0" borderId="0" xfId="0" applyNumberFormat="1"/>
    <xf numFmtId="0" fontId="0" fillId="0" borderId="0" xfId="0" applyNumberFormat="1" applyFont="1"/>
  </cellXfs>
  <cellStyles count="55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urrency 2" xfId="49"/>
    <cellStyle name="Hyperlink 2" xfId="50"/>
    <cellStyle name="Hyperlink 3" xfId="51"/>
    <cellStyle name="Normal 2" xfId="52"/>
    <cellStyle name="Normal 3" xfId="53"/>
    <cellStyle name="Smart Title" xfId="54"/>
  </cellStyles>
  <dxfs count="44"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  <numFmt numFmtId="0" formatCode="General"/>
    </dxf>
    <dxf>
      <numFmt numFmtId="0" formatCode="General"/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4" tint="0.799981688894314"/>
        </patternFill>
      </fill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  <fill>
        <patternFill patternType="none"/>
      </fill>
      <border>
        <left/>
        <right/>
        <top/>
        <bottom/>
      </border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  <fill>
        <patternFill patternType="none"/>
      </fill>
      <border>
        <left/>
        <right/>
        <top/>
        <bottom/>
      </border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  <fill>
        <patternFill patternType="none"/>
      </fill>
      <border>
        <left/>
        <right/>
        <top/>
        <bottom/>
      </border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  <fill>
        <patternFill patternType="none"/>
      </fill>
      <border>
        <left/>
        <right/>
        <top/>
        <bottom/>
      </border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  <fill>
        <patternFill patternType="none"/>
      </fill>
      <border>
        <left/>
        <right/>
        <top/>
        <bottom/>
      </border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  <fill>
        <patternFill patternType="none"/>
      </fill>
      <border>
        <left/>
        <right/>
        <top/>
        <bottom/>
      </border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  <numFmt numFmtId="58" formatCode="m/d/yyyy"/>
      <fill>
        <patternFill patternType="none"/>
      </fill>
      <border>
        <left/>
        <right/>
        <top/>
        <bottom/>
      </border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  <fill>
        <patternFill patternType="none"/>
      </fill>
      <border>
        <left/>
        <right/>
        <top/>
        <bottom/>
      </border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  <fill>
        <patternFill patternType="none"/>
      </fill>
      <border>
        <left/>
        <right/>
        <top/>
        <bottom/>
      </border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  <numFmt numFmtId="180" formatCode="[$$-409]#,##0.00;[Red][$$-409]#,##0.00"/>
      <fill>
        <patternFill patternType="none"/>
      </fill>
      <border>
        <left/>
        <right/>
        <top/>
        <bottom/>
      </border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  <fill>
        <patternFill patternType="none"/>
      </fill>
      <border>
        <left/>
        <right/>
        <top/>
        <bottom/>
      </border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  <fill>
        <patternFill patternType="none"/>
      </fill>
      <border>
        <left/>
        <right/>
        <top/>
        <bottom/>
      </border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  <fill>
        <patternFill patternType="none"/>
      </fill>
      <border>
        <left/>
        <right/>
        <top/>
        <bottom/>
      </border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  <fill>
        <patternFill patternType="none"/>
      </fill>
      <border>
        <left/>
        <right/>
        <top/>
        <bottom/>
      </border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  <fill>
        <patternFill patternType="none"/>
      </fill>
      <border>
        <left/>
        <right/>
        <top/>
        <bottom/>
      </border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  <fill>
        <patternFill patternType="none"/>
      </fill>
      <border>
        <left/>
        <right/>
        <top/>
        <bottom/>
      </border>
    </dxf>
    <dxf>
      <numFmt numFmtId="179" formatCode="mm/dd/yy;@"/>
    </dxf>
    <dxf>
      <fill>
        <patternFill patternType="solid">
          <fgColor theme="1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4" tint="-0.249977111117893"/>
      </font>
    </dxf>
    <dxf>
      <font>
        <b val="1"/>
        <color theme="4" tint="-0.249977111117893"/>
      </font>
    </dxf>
    <dxf>
      <font>
        <b val="1"/>
        <color theme="4" tint="-0.249977111117893"/>
      </font>
      <border>
        <top style="thin">
          <color theme="4"/>
        </top>
      </border>
    </dxf>
    <dxf>
      <font>
        <b val="1"/>
        <color theme="4" tint="-0.249977111117893"/>
      </font>
      <border>
        <top style="thin">
          <color theme="4"/>
        </top>
        <bottom style="medium">
          <color theme="4"/>
        </bottom>
      </border>
    </dxf>
    <dxf>
      <font>
        <color theme="4" tint="-0.499984740745262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1"/>
      </font>
      <border>
        <bottom style="medium">
          <color theme="4"/>
        </bottom>
      </border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 tint="0.399975585192419"/>
        </vertical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</dxfs>
  <tableStyles count="3" defaultTableStyle="TableStyleMedium2" defaultPivotStyle="PivotStyleLight16">
    <tableStyle name="TableStylePreset1_Accent1" pivot="0" count="7" xr9:uid="{A98CE15B-0617-44FD-AA09-9F3C88052951}">
      <tableStyleElement type="wholeTable" dxfId="29"/>
      <tableStyleElement type="headerRow" dxfId="28"/>
      <tableStyleElement type="totalRow" dxfId="27"/>
      <tableStyleElement type="firstColumn" dxfId="26"/>
      <tableStyleElement type="lastColumn" dxfId="25"/>
      <tableStyleElement type="firstRowStripe" dxfId="24"/>
      <tableStyleElement type="firstColumnStripe" dxfId="23"/>
    </tableStyle>
    <tableStyle name="TableStylePreset2_Accent1" pivot="0" count="7" xr9:uid="{92C47A86-FE51-431D-9334-A9A9FE1DDEBB}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  <tableStyleElement type="firstRowStripe" dxfId="31"/>
      <tableStyleElement type="firstColumnStripe" dxfId="30"/>
    </tableStyle>
    <tableStyle name="TableStylePreset3_Accent1" pivot="0" count="7" xr9:uid="{59DB682C-5494-4EDE-A608-00C9E5F0F923}">
      <tableStyleElement type="wholeTable" dxfId="43"/>
      <tableStyleElement type="headerRow" dxfId="42"/>
      <tableStyleElement type="totalRow" dxfId="41"/>
      <tableStyleElement type="firstColumn" dxfId="40"/>
      <tableStyleElement type="lastColumn" dxfId="39"/>
      <tableStyleElement type="firstRowStripe" dxfId="38"/>
      <tableStyleElement type="firstColumnStripe" dxfId="3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7" name="Table7" displayName="Table7" ref="H3:H4" headerRowCount="0" totalsRowShown="0">
  <tableColumns count="1">
    <tableColumn id="1" name="Column1"/>
  </tableColumns>
  <tableStyleInfo name="TableStylePreset3_Accent1" showFirstColumn="1" showLastColumn="0" showRowStripes="1" showColumnStripes="0"/>
</table>
</file>

<file path=xl/tables/table10.xml><?xml version="1.0" encoding="utf-8"?>
<table xmlns="http://schemas.openxmlformats.org/spreadsheetml/2006/main" id="4" name="SalesTJ" displayName="SalesTJ" ref="A1:F1413" totalsRowShown="0">
  <autoFilter ref="A1:F1413"/>
  <tableColumns count="6">
    <tableColumn id="1" name="ProductID" dataDxfId="11"/>
    <tableColumn id="2" name="Date" dataDxfId="12"/>
    <tableColumn id="3" name="Zip" dataDxfId="13"/>
    <tableColumn id="4" name="Units" dataDxfId="14"/>
    <tableColumn id="5" name="Revenue" dataDxfId="15"/>
    <tableColumn id="6" name="Country" dataDxfId="1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5" name="ProductTJ" displayName="ProductTJ" ref="A1:E2413" totalsRowShown="0">
  <autoFilter ref="A1:E2413"/>
  <tableColumns count="5">
    <tableColumn id="1" name="Product Name" dataDxfId="17"/>
    <tableColumn id="2" name="Category" dataDxfId="18"/>
    <tableColumn id="3" name="Segment" dataDxfId="19"/>
    <tableColumn id="4" name="ManufacturerID" dataDxfId="20"/>
    <tableColumn id="5" name="ProductID" dataDxfId="2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6" name="Table6" displayName="Table6" ref="A:L" totalsRowShown="0">
  <autoFilter ref="A1:L1048576"/>
  <tableColumns count="12">
    <tableColumn id="1" name="ProductID"/>
    <tableColumn id="2" name="Date" dataDxfId="22"/>
    <tableColumn id="3" name="Product Name"/>
    <tableColumn id="4" name="Category"/>
    <tableColumn id="5" name="ManufacturerID"/>
    <tableColumn id="6" name="Segments"/>
    <tableColumn id="8" name="Country"/>
    <tableColumn id="9" name="State"/>
    <tableColumn id="7" name="Zip"/>
    <tableColumn id="10" name="ManufacturerName"/>
    <tableColumn id="11" name="Units"/>
    <tableColumn id="12" name="Revenue"/>
  </tableColumns>
  <tableStyleInfo name="TableStylePreset2_Accent1" showFirstColumn="0" showLastColumn="0" showRowStripes="1" showColumnStripes="0"/>
</table>
</file>

<file path=xl/tables/table2.xml><?xml version="1.0" encoding="utf-8"?>
<table xmlns="http://schemas.openxmlformats.org/spreadsheetml/2006/main" id="8" name="Table8" displayName="Table8" ref="H22:H23" headerRowCount="0" totalsRowShown="0">
  <tableColumns count="1">
    <tableColumn id="1" name="Column1"/>
  </tableColumns>
  <tableStyleInfo name="TableStyleMedium2" showFirstColumn="0" showLastColumn="1" showRowStripes="1" showColumnStripes="0"/>
</table>
</file>

<file path=xl/tables/table3.xml><?xml version="1.0" encoding="utf-8"?>
<table xmlns="http://schemas.openxmlformats.org/spreadsheetml/2006/main" id="9" name="Table9" displayName="Table9" ref="H39:H40" headerRowCount="0" totalsRowShown="0">
  <tableColumns count="1">
    <tableColumn id="1" name="Column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0" name="Table10" displayName="Table10" ref="A40:G50" totalsRowShown="0">
  <autoFilter ref="A40:G50"/>
  <tableColumns count="7">
    <tableColumn id="1" name="Math"/>
    <tableColumn id="2" name="Science"/>
    <tableColumn id="3" name="Lang"/>
    <tableColumn id="4" name="English"/>
    <tableColumn id="5" name="Social"/>
    <tableColumn id="6" name="Total" dataDxfId="0"/>
    <tableColumn id="7" name="Average"/>
  </tableColumns>
  <tableStyleInfo name="TableStylePreset1_Accent1" showFirstColumn="0" showLastColumn="0" showRowStripes="1" showColumnStripes="0"/>
</table>
</file>

<file path=xl/tables/table5.xml><?xml version="1.0" encoding="utf-8"?>
<table xmlns="http://schemas.openxmlformats.org/spreadsheetml/2006/main" id="11" name="Table11" displayName="Table11" ref="A22:F32" totalsRowShown="0">
  <autoFilter ref="A22:F32"/>
  <tableColumns count="6">
    <tableColumn id="1" name="Math"/>
    <tableColumn id="2" name="Science"/>
    <tableColumn id="3" name="Lang"/>
    <tableColumn id="4" name="English"/>
    <tableColumn id="5" name="Social"/>
    <tableColumn id="6" name="Total" dataDxfId="1"/>
  </tableColumns>
  <tableStyleInfo name="TableStylePreset1_Accent1" showFirstColumn="0" showLastColumn="0" showRowStripes="1" showColumnStripes="0"/>
</table>
</file>

<file path=xl/tables/table6.xml><?xml version="1.0" encoding="utf-8"?>
<table xmlns="http://schemas.openxmlformats.org/spreadsheetml/2006/main" id="12" name="Table12" displayName="Table12" ref="A1:E11" totalsRowShown="0">
  <autoFilter ref="A1:E11"/>
  <tableColumns count="5">
    <tableColumn id="1" name="Math"/>
    <tableColumn id="2" name="Science"/>
    <tableColumn id="3" name="Lang"/>
    <tableColumn id="4" name="English"/>
    <tableColumn id="5" name="Social"/>
  </tableColumns>
  <tableStyleInfo name="TableStylePreset1_Accent1" showFirstColumn="0" showLastColumn="0" showRowStripes="1" showColumnStripes="0"/>
</table>
</file>

<file path=xl/tables/table7.xml><?xml version="1.0" encoding="utf-8"?>
<table xmlns="http://schemas.openxmlformats.org/spreadsheetml/2006/main" id="1" name="salesData" displayName="salesData" ref="A1:J108" totalsRowShown="0">
  <autoFilter ref="A1:J108"/>
  <sortState ref="A1:J108">
    <sortCondition ref="B1" descending="1"/>
  </sortState>
  <tableColumns count="10">
    <tableColumn id="1" name="Distributor ID"/>
    <tableColumn id="2" name="Distributor Name"/>
    <tableColumn id="3" name="Country"/>
    <tableColumn id="4" name="Product Code"/>
    <tableColumn id="5" name="Sales Channel"/>
    <tableColumn id="6" name="Date Sold"/>
    <tableColumn id="7" name="Month Sold"/>
    <tableColumn id="8" name="Quantity"/>
    <tableColumn id="9" name="Unit Price"/>
    <tableColumn id="10" name="Revenue"/>
  </tableColumns>
  <tableStyleInfo name="TableStylePreset3_Accent1" showFirstColumn="0" showLastColumn="0" showRowStripes="1" showColumnStripes="0"/>
</table>
</file>

<file path=xl/tables/table8.xml><?xml version="1.0" encoding="utf-8"?>
<table xmlns="http://schemas.openxmlformats.org/spreadsheetml/2006/main" id="2" name="Manufacturer" displayName="Manufacturer" ref="A1:B15" totalsRowShown="0">
  <autoFilter ref="A1:B15"/>
  <tableColumns count="2">
    <tableColumn id="1" name="ManufacturerID" dataDxfId="6"/>
    <tableColumn id="2" name="Manufacturer Name" dataDxfId="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3" name="Location" displayName="Location" ref="A1:C1621" totalsRowShown="0">
  <autoFilter ref="A1:C1621"/>
  <tableColumns count="3">
    <tableColumn id="1" name="Zip" dataDxfId="8"/>
    <tableColumn id="2" name="State" dataDxfId="9"/>
    <tableColumn id="3" name="Country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0"/>
  <sheetViews>
    <sheetView topLeftCell="A25" workbookViewId="0">
      <selection activeCell="J9" sqref="J9"/>
    </sheetView>
  </sheetViews>
  <sheetFormatPr defaultColWidth="9" defaultRowHeight="14.4" outlineLevelCol="7"/>
  <cols>
    <col min="7" max="7" width="12.8888888888889"/>
    <col min="8" max="8" width="122" customWidth="1"/>
  </cols>
  <sheetData>
    <row r="1" spans="1:5">
      <c r="A1" s="105" t="s">
        <v>0</v>
      </c>
      <c r="B1" s="105" t="s">
        <v>1</v>
      </c>
      <c r="C1" s="105" t="s">
        <v>2</v>
      </c>
      <c r="D1" s="105" t="s">
        <v>3</v>
      </c>
      <c r="E1" s="105" t="s">
        <v>4</v>
      </c>
    </row>
    <row r="2" spans="1:5">
      <c r="A2">
        <v>55</v>
      </c>
      <c r="B2">
        <v>75</v>
      </c>
      <c r="C2">
        <v>18</v>
      </c>
      <c r="D2">
        <v>94</v>
      </c>
      <c r="E2">
        <v>76</v>
      </c>
    </row>
    <row r="3" spans="1:8">
      <c r="A3">
        <v>68</v>
      </c>
      <c r="B3">
        <v>46</v>
      </c>
      <c r="C3">
        <v>46</v>
      </c>
      <c r="D3">
        <v>94</v>
      </c>
      <c r="E3">
        <v>13</v>
      </c>
      <c r="H3" s="105" t="s">
        <v>5</v>
      </c>
    </row>
    <row r="4" spans="1:8">
      <c r="A4">
        <v>97</v>
      </c>
      <c r="B4">
        <v>12</v>
      </c>
      <c r="C4">
        <v>75</v>
      </c>
      <c r="D4">
        <v>46</v>
      </c>
      <c r="E4">
        <v>76</v>
      </c>
      <c r="H4" s="106" t="s">
        <v>6</v>
      </c>
    </row>
    <row r="5" spans="1:5">
      <c r="A5">
        <v>34</v>
      </c>
      <c r="B5">
        <v>78</v>
      </c>
      <c r="C5">
        <v>94</v>
      </c>
      <c r="D5">
        <v>45</v>
      </c>
      <c r="E5">
        <v>16</v>
      </c>
    </row>
    <row r="6" spans="1:5">
      <c r="A6">
        <v>58</v>
      </c>
      <c r="B6">
        <v>89</v>
      </c>
      <c r="C6">
        <v>16</v>
      </c>
      <c r="D6">
        <v>73</v>
      </c>
      <c r="E6">
        <v>94</v>
      </c>
    </row>
    <row r="7" spans="1:5">
      <c r="A7">
        <v>34</v>
      </c>
      <c r="B7">
        <v>75</v>
      </c>
      <c r="C7">
        <v>46</v>
      </c>
      <c r="D7">
        <v>45</v>
      </c>
      <c r="E7">
        <v>34</v>
      </c>
    </row>
    <row r="8" spans="1:5">
      <c r="A8">
        <v>67</v>
      </c>
      <c r="B8">
        <v>94</v>
      </c>
      <c r="C8">
        <v>76</v>
      </c>
      <c r="D8">
        <v>44</v>
      </c>
      <c r="E8">
        <v>81</v>
      </c>
    </row>
    <row r="9" spans="1:5">
      <c r="A9">
        <v>97</v>
      </c>
      <c r="B9">
        <v>34</v>
      </c>
      <c r="C9">
        <v>79</v>
      </c>
      <c r="D9">
        <v>88</v>
      </c>
      <c r="E9">
        <v>29</v>
      </c>
    </row>
    <row r="10" spans="1:5">
      <c r="A10">
        <v>86</v>
      </c>
      <c r="B10">
        <v>18</v>
      </c>
      <c r="C10">
        <v>64</v>
      </c>
      <c r="D10">
        <v>97</v>
      </c>
      <c r="E10">
        <v>37</v>
      </c>
    </row>
    <row r="11" spans="1:5">
      <c r="A11">
        <v>94</v>
      </c>
      <c r="B11">
        <v>46</v>
      </c>
      <c r="C11">
        <v>67</v>
      </c>
      <c r="D11">
        <v>94</v>
      </c>
      <c r="E11">
        <v>39</v>
      </c>
    </row>
    <row r="22" spans="1:8">
      <c r="A22" s="105" t="s">
        <v>0</v>
      </c>
      <c r="B22" s="105" t="s">
        <v>1</v>
      </c>
      <c r="C22" s="105" t="s">
        <v>2</v>
      </c>
      <c r="D22" s="105" t="s">
        <v>3</v>
      </c>
      <c r="E22" s="105" t="s">
        <v>4</v>
      </c>
      <c r="F22" s="105" t="s">
        <v>7</v>
      </c>
      <c r="H22" t="s">
        <v>8</v>
      </c>
    </row>
    <row r="23" spans="1:8">
      <c r="A23">
        <v>55</v>
      </c>
      <c r="B23">
        <v>75</v>
      </c>
      <c r="C23">
        <v>18</v>
      </c>
      <c r="D23">
        <v>94</v>
      </c>
      <c r="E23">
        <v>76</v>
      </c>
      <c r="F23" s="107">
        <f t="shared" ref="F23:F32" si="0">SUM(A23:E23)</f>
        <v>318</v>
      </c>
      <c r="H23" s="106" t="s">
        <v>9</v>
      </c>
    </row>
    <row r="24" spans="1:6">
      <c r="A24">
        <v>68</v>
      </c>
      <c r="B24">
        <v>46</v>
      </c>
      <c r="C24">
        <v>46</v>
      </c>
      <c r="D24">
        <v>94</v>
      </c>
      <c r="E24">
        <v>13</v>
      </c>
      <c r="F24" s="107">
        <f t="shared" si="0"/>
        <v>267</v>
      </c>
    </row>
    <row r="25" spans="1:6">
      <c r="A25">
        <v>97</v>
      </c>
      <c r="B25">
        <v>12</v>
      </c>
      <c r="C25">
        <v>75</v>
      </c>
      <c r="D25">
        <v>46</v>
      </c>
      <c r="E25">
        <v>76</v>
      </c>
      <c r="F25" s="107">
        <f t="shared" si="0"/>
        <v>306</v>
      </c>
    </row>
    <row r="26" spans="1:6">
      <c r="A26">
        <v>34</v>
      </c>
      <c r="B26">
        <v>78</v>
      </c>
      <c r="C26">
        <v>94</v>
      </c>
      <c r="D26">
        <v>45</v>
      </c>
      <c r="E26">
        <v>16</v>
      </c>
      <c r="F26" s="107">
        <f t="shared" si="0"/>
        <v>267</v>
      </c>
    </row>
    <row r="27" spans="1:6">
      <c r="A27">
        <v>58</v>
      </c>
      <c r="B27">
        <v>89</v>
      </c>
      <c r="C27">
        <v>16</v>
      </c>
      <c r="D27">
        <v>73</v>
      </c>
      <c r="E27">
        <v>94</v>
      </c>
      <c r="F27" s="107">
        <f t="shared" si="0"/>
        <v>330</v>
      </c>
    </row>
    <row r="28" spans="1:6">
      <c r="A28">
        <v>34</v>
      </c>
      <c r="B28">
        <v>75</v>
      </c>
      <c r="C28">
        <v>46</v>
      </c>
      <c r="D28">
        <v>45</v>
      </c>
      <c r="E28">
        <v>34</v>
      </c>
      <c r="F28" s="107">
        <f t="shared" si="0"/>
        <v>234</v>
      </c>
    </row>
    <row r="29" spans="1:6">
      <c r="A29">
        <v>67</v>
      </c>
      <c r="B29">
        <v>94</v>
      </c>
      <c r="C29">
        <v>76</v>
      </c>
      <c r="D29">
        <v>44</v>
      </c>
      <c r="E29">
        <v>81</v>
      </c>
      <c r="F29" s="107">
        <f t="shared" si="0"/>
        <v>362</v>
      </c>
    </row>
    <row r="30" spans="1:6">
      <c r="A30">
        <v>97</v>
      </c>
      <c r="B30">
        <v>34</v>
      </c>
      <c r="C30">
        <v>79</v>
      </c>
      <c r="D30">
        <v>88</v>
      </c>
      <c r="E30">
        <v>29</v>
      </c>
      <c r="F30" s="107">
        <f t="shared" si="0"/>
        <v>327</v>
      </c>
    </row>
    <row r="31" spans="1:6">
      <c r="A31">
        <v>86</v>
      </c>
      <c r="B31">
        <v>18</v>
      </c>
      <c r="C31">
        <v>64</v>
      </c>
      <c r="D31">
        <v>97</v>
      </c>
      <c r="E31">
        <v>37</v>
      </c>
      <c r="F31" s="107">
        <f t="shared" si="0"/>
        <v>302</v>
      </c>
    </row>
    <row r="32" spans="1:6">
      <c r="A32">
        <v>94</v>
      </c>
      <c r="B32">
        <v>46</v>
      </c>
      <c r="C32">
        <v>67</v>
      </c>
      <c r="D32">
        <v>94</v>
      </c>
      <c r="E32">
        <v>39</v>
      </c>
      <c r="F32" s="107">
        <f t="shared" si="0"/>
        <v>340</v>
      </c>
    </row>
    <row r="39" spans="8:8">
      <c r="H39" t="s">
        <v>10</v>
      </c>
    </row>
    <row r="40" spans="1:8">
      <c r="A40" s="105" t="s">
        <v>0</v>
      </c>
      <c r="B40" s="105" t="s">
        <v>1</v>
      </c>
      <c r="C40" s="105" t="s">
        <v>2</v>
      </c>
      <c r="D40" s="105" t="s">
        <v>3</v>
      </c>
      <c r="E40" s="105" t="s">
        <v>4</v>
      </c>
      <c r="F40" s="105" t="s">
        <v>7</v>
      </c>
      <c r="G40" s="105" t="s">
        <v>11</v>
      </c>
      <c r="H40" s="106" t="s">
        <v>12</v>
      </c>
    </row>
    <row r="41" spans="1:7">
      <c r="A41">
        <v>55</v>
      </c>
      <c r="B41">
        <v>75</v>
      </c>
      <c r="C41">
        <v>18</v>
      </c>
      <c r="D41">
        <v>94</v>
      </c>
      <c r="E41">
        <v>76</v>
      </c>
      <c r="F41" s="108">
        <f t="shared" ref="F41:F50" si="1">SUM(A41:E41)</f>
        <v>318</v>
      </c>
      <c r="G41">
        <f t="shared" ref="G41:G50" si="2">AVERAGE(A41:E41)</f>
        <v>63.6</v>
      </c>
    </row>
    <row r="42" spans="1:7">
      <c r="A42">
        <v>68</v>
      </c>
      <c r="B42">
        <v>46</v>
      </c>
      <c r="C42">
        <v>46</v>
      </c>
      <c r="D42">
        <v>94</v>
      </c>
      <c r="E42">
        <v>13</v>
      </c>
      <c r="F42" s="108">
        <f t="shared" si="1"/>
        <v>267</v>
      </c>
      <c r="G42">
        <f t="shared" si="2"/>
        <v>53.4</v>
      </c>
    </row>
    <row r="43" spans="1:7">
      <c r="A43">
        <v>97</v>
      </c>
      <c r="B43">
        <v>12</v>
      </c>
      <c r="C43">
        <v>75</v>
      </c>
      <c r="D43">
        <v>46</v>
      </c>
      <c r="E43">
        <v>76</v>
      </c>
      <c r="F43" s="108">
        <f t="shared" si="1"/>
        <v>306</v>
      </c>
      <c r="G43">
        <f t="shared" si="2"/>
        <v>61.2</v>
      </c>
    </row>
    <row r="44" spans="1:7">
      <c r="A44">
        <v>34</v>
      </c>
      <c r="B44">
        <v>78</v>
      </c>
      <c r="C44">
        <v>94</v>
      </c>
      <c r="D44">
        <v>45</v>
      </c>
      <c r="E44">
        <v>16</v>
      </c>
      <c r="F44" s="108">
        <f t="shared" si="1"/>
        <v>267</v>
      </c>
      <c r="G44">
        <f t="shared" si="2"/>
        <v>53.4</v>
      </c>
    </row>
    <row r="45" spans="1:7">
      <c r="A45">
        <v>58</v>
      </c>
      <c r="B45">
        <v>89</v>
      </c>
      <c r="C45">
        <v>16</v>
      </c>
      <c r="D45">
        <v>73</v>
      </c>
      <c r="E45">
        <v>94</v>
      </c>
      <c r="F45" s="108">
        <f t="shared" si="1"/>
        <v>330</v>
      </c>
      <c r="G45">
        <f t="shared" si="2"/>
        <v>66</v>
      </c>
    </row>
    <row r="46" spans="1:7">
      <c r="A46">
        <v>34</v>
      </c>
      <c r="B46">
        <v>75</v>
      </c>
      <c r="C46">
        <v>46</v>
      </c>
      <c r="D46">
        <v>45</v>
      </c>
      <c r="E46">
        <v>34</v>
      </c>
      <c r="F46" s="108">
        <f t="shared" si="1"/>
        <v>234</v>
      </c>
      <c r="G46">
        <f t="shared" si="2"/>
        <v>46.8</v>
      </c>
    </row>
    <row r="47" spans="1:7">
      <c r="A47">
        <v>67</v>
      </c>
      <c r="B47">
        <v>94</v>
      </c>
      <c r="C47">
        <v>76</v>
      </c>
      <c r="D47">
        <v>44</v>
      </c>
      <c r="E47">
        <v>81</v>
      </c>
      <c r="F47" s="108">
        <f t="shared" si="1"/>
        <v>362</v>
      </c>
      <c r="G47">
        <f t="shared" si="2"/>
        <v>72.4</v>
      </c>
    </row>
    <row r="48" spans="1:7">
      <c r="A48">
        <v>97</v>
      </c>
      <c r="B48">
        <v>34</v>
      </c>
      <c r="C48">
        <v>79</v>
      </c>
      <c r="D48">
        <v>88</v>
      </c>
      <c r="E48">
        <v>29</v>
      </c>
      <c r="F48" s="108">
        <f t="shared" si="1"/>
        <v>327</v>
      </c>
      <c r="G48">
        <f t="shared" si="2"/>
        <v>65.4</v>
      </c>
    </row>
    <row r="49" spans="1:7">
      <c r="A49">
        <v>86</v>
      </c>
      <c r="B49">
        <v>18</v>
      </c>
      <c r="C49">
        <v>64</v>
      </c>
      <c r="D49">
        <v>97</v>
      </c>
      <c r="E49">
        <v>37</v>
      </c>
      <c r="F49" s="108">
        <f t="shared" si="1"/>
        <v>302</v>
      </c>
      <c r="G49">
        <f t="shared" si="2"/>
        <v>60.4</v>
      </c>
    </row>
    <row r="50" spans="1:7">
      <c r="A50">
        <v>94</v>
      </c>
      <c r="B50">
        <v>46</v>
      </c>
      <c r="C50">
        <v>67</v>
      </c>
      <c r="D50">
        <v>94</v>
      </c>
      <c r="E50">
        <v>39</v>
      </c>
      <c r="F50" s="108">
        <f t="shared" si="1"/>
        <v>340</v>
      </c>
      <c r="G50">
        <f t="shared" si="2"/>
        <v>68</v>
      </c>
    </row>
  </sheetData>
  <conditionalFormatting sqref="F22:F32">
    <cfRule type="top10" dxfId="2" priority="4" rank="3"/>
  </conditionalFormatting>
  <conditionalFormatting sqref="G41:G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E11">
    <cfRule type="cellIs" dxfId="3" priority="5" operator="greaterThan">
      <formula>35</formula>
    </cfRule>
  </conditionalFormatting>
  <conditionalFormatting sqref="A22:F32">
    <cfRule type="top10" dxfId="4" priority="3" rank="3"/>
    <cfRule type="top10" dxfId="2" priority="2" rank="3"/>
  </conditionalFormatting>
  <pageMargins left="0.7" right="0.7" top="0.75" bottom="0.75" header="0.3" footer="0.3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13"/>
  <sheetViews>
    <sheetView workbookViewId="0">
      <selection activeCell="H711" sqref="H711"/>
    </sheetView>
  </sheetViews>
  <sheetFormatPr defaultColWidth="9" defaultRowHeight="14.4" outlineLevelCol="5"/>
  <cols>
    <col min="1" max="1" width="17.1111111111111" customWidth="1"/>
    <col min="2" max="2" width="10.712962962963" customWidth="1"/>
  </cols>
  <sheetData>
    <row r="1" spans="1:6">
      <c r="A1" s="14" t="s">
        <v>1999</v>
      </c>
      <c r="B1" s="14" t="s">
        <v>2000</v>
      </c>
      <c r="C1" s="14" t="s">
        <v>364</v>
      </c>
      <c r="D1" s="14" t="s">
        <v>2001</v>
      </c>
      <c r="E1" s="14" t="s">
        <v>83</v>
      </c>
      <c r="F1" s="14" t="s">
        <v>16</v>
      </c>
    </row>
    <row r="2" spans="1:6">
      <c r="A2" s="10">
        <v>1924</v>
      </c>
      <c r="B2" s="15">
        <v>42044</v>
      </c>
      <c r="C2" s="10" t="s">
        <v>1320</v>
      </c>
      <c r="D2" s="10">
        <v>1</v>
      </c>
      <c r="E2" s="16">
        <v>4409.37</v>
      </c>
      <c r="F2" s="10" t="s">
        <v>126</v>
      </c>
    </row>
    <row r="3" spans="1:6">
      <c r="A3" s="10">
        <v>1517</v>
      </c>
      <c r="B3" s="15">
        <v>42155</v>
      </c>
      <c r="C3" s="10" t="s">
        <v>1566</v>
      </c>
      <c r="D3" s="10">
        <v>1</v>
      </c>
      <c r="E3" s="16">
        <v>2361.24</v>
      </c>
      <c r="F3" s="10" t="s">
        <v>126</v>
      </c>
    </row>
    <row r="4" spans="1:6">
      <c r="A4" s="10">
        <v>615</v>
      </c>
      <c r="B4" s="15">
        <v>42155</v>
      </c>
      <c r="C4" s="10" t="s">
        <v>1304</v>
      </c>
      <c r="D4" s="10">
        <v>1</v>
      </c>
      <c r="E4" s="16">
        <v>8189.37</v>
      </c>
      <c r="F4" s="10" t="s">
        <v>126</v>
      </c>
    </row>
    <row r="5" spans="1:6">
      <c r="A5" s="10">
        <v>1530</v>
      </c>
      <c r="B5" s="15">
        <v>42155</v>
      </c>
      <c r="C5" s="10" t="s">
        <v>1567</v>
      </c>
      <c r="D5" s="10">
        <v>1</v>
      </c>
      <c r="E5" s="16">
        <v>4282.74</v>
      </c>
      <c r="F5" s="10" t="s">
        <v>126</v>
      </c>
    </row>
    <row r="6" spans="1:6">
      <c r="A6" s="10">
        <v>1226</v>
      </c>
      <c r="B6" s="15">
        <v>42156</v>
      </c>
      <c r="C6" s="10" t="s">
        <v>1186</v>
      </c>
      <c r="D6" s="10">
        <v>1</v>
      </c>
      <c r="E6" s="16">
        <v>6866.37</v>
      </c>
      <c r="F6" s="10" t="s">
        <v>126</v>
      </c>
    </row>
    <row r="7" spans="1:6">
      <c r="A7" s="10">
        <v>1809</v>
      </c>
      <c r="B7" s="15">
        <v>42156</v>
      </c>
      <c r="C7" s="10" t="s">
        <v>1187</v>
      </c>
      <c r="D7" s="10">
        <v>1</v>
      </c>
      <c r="E7" s="16">
        <v>2771.37</v>
      </c>
      <c r="F7" s="10" t="s">
        <v>126</v>
      </c>
    </row>
    <row r="8" spans="1:6">
      <c r="A8" s="10">
        <v>1212</v>
      </c>
      <c r="B8" s="15">
        <v>42156</v>
      </c>
      <c r="C8" s="10" t="s">
        <v>1185</v>
      </c>
      <c r="D8" s="10">
        <v>1</v>
      </c>
      <c r="E8" s="16">
        <v>4850.37</v>
      </c>
      <c r="F8" s="10" t="s">
        <v>126</v>
      </c>
    </row>
    <row r="9" spans="1:6">
      <c r="A9" s="10">
        <v>1821</v>
      </c>
      <c r="B9" s="15">
        <v>42156</v>
      </c>
      <c r="C9" s="10" t="s">
        <v>1187</v>
      </c>
      <c r="D9" s="10">
        <v>1</v>
      </c>
      <c r="E9" s="16">
        <v>3779.37</v>
      </c>
      <c r="F9" s="10" t="s">
        <v>126</v>
      </c>
    </row>
    <row r="10" spans="1:6">
      <c r="A10" s="10">
        <v>1223</v>
      </c>
      <c r="B10" s="15">
        <v>42156</v>
      </c>
      <c r="C10" s="10" t="s">
        <v>1296</v>
      </c>
      <c r="D10" s="10">
        <v>1</v>
      </c>
      <c r="E10" s="16">
        <v>4787.37</v>
      </c>
      <c r="F10" s="10" t="s">
        <v>126</v>
      </c>
    </row>
    <row r="11" spans="1:6">
      <c r="A11" s="10">
        <v>1850</v>
      </c>
      <c r="B11" s="15">
        <v>42156</v>
      </c>
      <c r="C11" s="10" t="s">
        <v>1183</v>
      </c>
      <c r="D11" s="10">
        <v>1</v>
      </c>
      <c r="E11" s="16">
        <v>1826.37</v>
      </c>
      <c r="F11" s="10" t="s">
        <v>126</v>
      </c>
    </row>
    <row r="12" spans="1:6">
      <c r="A12" s="10">
        <v>993</v>
      </c>
      <c r="B12" s="15">
        <v>42152</v>
      </c>
      <c r="C12" s="10" t="s">
        <v>1577</v>
      </c>
      <c r="D12" s="10">
        <v>1</v>
      </c>
      <c r="E12" s="16">
        <v>4598.37</v>
      </c>
      <c r="F12" s="10" t="s">
        <v>126</v>
      </c>
    </row>
    <row r="13" spans="1:6">
      <c r="A13" s="10">
        <v>1243</v>
      </c>
      <c r="B13" s="15">
        <v>42152</v>
      </c>
      <c r="C13" s="10" t="s">
        <v>1577</v>
      </c>
      <c r="D13" s="10">
        <v>1</v>
      </c>
      <c r="E13" s="16">
        <v>5794.74</v>
      </c>
      <c r="F13" s="10" t="s">
        <v>126</v>
      </c>
    </row>
    <row r="14" spans="1:6">
      <c r="A14" s="10">
        <v>2350</v>
      </c>
      <c r="B14" s="15">
        <v>42152</v>
      </c>
      <c r="C14" s="10" t="s">
        <v>1179</v>
      </c>
      <c r="D14" s="10">
        <v>1</v>
      </c>
      <c r="E14" s="16">
        <v>4466.7</v>
      </c>
      <c r="F14" s="10" t="s">
        <v>126</v>
      </c>
    </row>
    <row r="15" spans="1:6">
      <c r="A15" s="10">
        <v>1530</v>
      </c>
      <c r="B15" s="15">
        <v>42152</v>
      </c>
      <c r="C15" s="10" t="s">
        <v>1330</v>
      </c>
      <c r="D15" s="10">
        <v>1</v>
      </c>
      <c r="E15" s="16">
        <v>5038.74</v>
      </c>
      <c r="F15" s="10" t="s">
        <v>126</v>
      </c>
    </row>
    <row r="16" spans="1:6">
      <c r="A16" s="10">
        <v>2240</v>
      </c>
      <c r="B16" s="15">
        <v>42152</v>
      </c>
      <c r="C16" s="10" t="s">
        <v>1300</v>
      </c>
      <c r="D16" s="10">
        <v>1</v>
      </c>
      <c r="E16" s="16">
        <v>1070.37</v>
      </c>
      <c r="F16" s="10" t="s">
        <v>126</v>
      </c>
    </row>
    <row r="17" spans="1:6">
      <c r="A17" s="10">
        <v>2365</v>
      </c>
      <c r="B17" s="15">
        <v>42152</v>
      </c>
      <c r="C17" s="10" t="s">
        <v>1566</v>
      </c>
      <c r="D17" s="10">
        <v>1</v>
      </c>
      <c r="E17" s="16">
        <v>6356.7</v>
      </c>
      <c r="F17" s="10" t="s">
        <v>126</v>
      </c>
    </row>
    <row r="18" spans="1:6">
      <c r="A18" s="10">
        <v>2206</v>
      </c>
      <c r="B18" s="15">
        <v>42153</v>
      </c>
      <c r="C18" s="10" t="s">
        <v>1577</v>
      </c>
      <c r="D18" s="10">
        <v>1</v>
      </c>
      <c r="E18" s="16">
        <v>1227.87</v>
      </c>
      <c r="F18" s="10" t="s">
        <v>126</v>
      </c>
    </row>
    <row r="19" spans="1:6">
      <c r="A19" s="10">
        <v>2219</v>
      </c>
      <c r="B19" s="15">
        <v>42153</v>
      </c>
      <c r="C19" s="10" t="s">
        <v>1339</v>
      </c>
      <c r="D19" s="10">
        <v>1</v>
      </c>
      <c r="E19" s="16">
        <v>1889.37</v>
      </c>
      <c r="F19" s="10" t="s">
        <v>126</v>
      </c>
    </row>
    <row r="20" spans="1:6">
      <c r="A20" s="10">
        <v>993</v>
      </c>
      <c r="B20" s="15">
        <v>42153</v>
      </c>
      <c r="C20" s="10" t="s">
        <v>1563</v>
      </c>
      <c r="D20" s="10">
        <v>1</v>
      </c>
      <c r="E20" s="16">
        <v>4409.37</v>
      </c>
      <c r="F20" s="10" t="s">
        <v>126</v>
      </c>
    </row>
    <row r="21" spans="1:6">
      <c r="A21" s="10">
        <v>2275</v>
      </c>
      <c r="B21" s="15">
        <v>42153</v>
      </c>
      <c r="C21" s="10" t="s">
        <v>1339</v>
      </c>
      <c r="D21" s="10">
        <v>1</v>
      </c>
      <c r="E21" s="16">
        <v>4724.37</v>
      </c>
      <c r="F21" s="10" t="s">
        <v>126</v>
      </c>
    </row>
    <row r="22" spans="1:6">
      <c r="A22" s="10">
        <v>2343</v>
      </c>
      <c r="B22" s="15">
        <v>42153</v>
      </c>
      <c r="C22" s="10" t="s">
        <v>1325</v>
      </c>
      <c r="D22" s="10">
        <v>1</v>
      </c>
      <c r="E22" s="16">
        <v>6167.7</v>
      </c>
      <c r="F22" s="10" t="s">
        <v>126</v>
      </c>
    </row>
    <row r="23" spans="1:6">
      <c r="A23" s="10">
        <v>491</v>
      </c>
      <c r="B23" s="15">
        <v>42153</v>
      </c>
      <c r="C23" s="10" t="s">
        <v>1325</v>
      </c>
      <c r="D23" s="10">
        <v>1</v>
      </c>
      <c r="E23" s="16">
        <v>10709.37</v>
      </c>
      <c r="F23" s="10" t="s">
        <v>126</v>
      </c>
    </row>
    <row r="24" spans="1:6">
      <c r="A24" s="10">
        <v>690</v>
      </c>
      <c r="B24" s="15">
        <v>42149</v>
      </c>
      <c r="C24" s="10" t="s">
        <v>1292</v>
      </c>
      <c r="D24" s="10">
        <v>1</v>
      </c>
      <c r="E24" s="16">
        <v>4409.37</v>
      </c>
      <c r="F24" s="10" t="s">
        <v>126</v>
      </c>
    </row>
    <row r="25" spans="1:6">
      <c r="A25" s="10">
        <v>690</v>
      </c>
      <c r="B25" s="15">
        <v>42149</v>
      </c>
      <c r="C25" s="10" t="s">
        <v>1299</v>
      </c>
      <c r="D25" s="10">
        <v>1</v>
      </c>
      <c r="E25" s="16">
        <v>4409.37</v>
      </c>
      <c r="F25" s="10" t="s">
        <v>126</v>
      </c>
    </row>
    <row r="26" spans="1:6">
      <c r="A26" s="10">
        <v>487</v>
      </c>
      <c r="B26" s="15">
        <v>42149</v>
      </c>
      <c r="C26" s="10" t="s">
        <v>1172</v>
      </c>
      <c r="D26" s="10">
        <v>1</v>
      </c>
      <c r="E26" s="16">
        <v>13229.37</v>
      </c>
      <c r="F26" s="10" t="s">
        <v>126</v>
      </c>
    </row>
    <row r="27" spans="1:6">
      <c r="A27" s="10">
        <v>2332</v>
      </c>
      <c r="B27" s="15">
        <v>42150</v>
      </c>
      <c r="C27" s="10" t="s">
        <v>1292</v>
      </c>
      <c r="D27" s="10">
        <v>1</v>
      </c>
      <c r="E27" s="16">
        <v>5921.37</v>
      </c>
      <c r="F27" s="10" t="s">
        <v>126</v>
      </c>
    </row>
    <row r="28" spans="1:6">
      <c r="A28" s="10">
        <v>2405</v>
      </c>
      <c r="B28" s="15">
        <v>42150</v>
      </c>
      <c r="C28" s="10" t="s">
        <v>1341</v>
      </c>
      <c r="D28" s="10">
        <v>1</v>
      </c>
      <c r="E28" s="16">
        <v>5102.37</v>
      </c>
      <c r="F28" s="10" t="s">
        <v>126</v>
      </c>
    </row>
    <row r="29" spans="1:6">
      <c r="A29" s="10">
        <v>2367</v>
      </c>
      <c r="B29" s="15">
        <v>42150</v>
      </c>
      <c r="C29" s="10" t="s">
        <v>1034</v>
      </c>
      <c r="D29" s="10">
        <v>1</v>
      </c>
      <c r="E29" s="16">
        <v>5663.7</v>
      </c>
      <c r="F29" s="10" t="s">
        <v>126</v>
      </c>
    </row>
    <row r="30" spans="1:6">
      <c r="A30" s="10">
        <v>244</v>
      </c>
      <c r="B30" s="15">
        <v>42151</v>
      </c>
      <c r="C30" s="10" t="s">
        <v>1185</v>
      </c>
      <c r="D30" s="10">
        <v>1</v>
      </c>
      <c r="E30" s="16">
        <v>7556.85</v>
      </c>
      <c r="F30" s="10" t="s">
        <v>126</v>
      </c>
    </row>
    <row r="31" spans="1:6">
      <c r="A31" s="10">
        <v>993</v>
      </c>
      <c r="B31" s="15">
        <v>42151</v>
      </c>
      <c r="C31" s="10" t="s">
        <v>1566</v>
      </c>
      <c r="D31" s="10">
        <v>1</v>
      </c>
      <c r="E31" s="16">
        <v>4598.37</v>
      </c>
      <c r="F31" s="10" t="s">
        <v>126</v>
      </c>
    </row>
    <row r="32" spans="1:6">
      <c r="A32" s="10">
        <v>2097</v>
      </c>
      <c r="B32" s="15">
        <v>42176</v>
      </c>
      <c r="C32" s="10" t="s">
        <v>1566</v>
      </c>
      <c r="D32" s="10">
        <v>1</v>
      </c>
      <c r="E32" s="16">
        <v>5858.37</v>
      </c>
      <c r="F32" s="10" t="s">
        <v>126</v>
      </c>
    </row>
    <row r="33" spans="1:6">
      <c r="A33" s="10">
        <v>927</v>
      </c>
      <c r="B33" s="15">
        <v>42177</v>
      </c>
      <c r="C33" s="10" t="s">
        <v>1330</v>
      </c>
      <c r="D33" s="10">
        <v>1</v>
      </c>
      <c r="E33" s="16">
        <v>6173.37</v>
      </c>
      <c r="F33" s="10" t="s">
        <v>126</v>
      </c>
    </row>
    <row r="34" spans="1:6">
      <c r="A34" s="10">
        <v>590</v>
      </c>
      <c r="B34" s="15">
        <v>42177</v>
      </c>
      <c r="C34" s="10" t="s">
        <v>1186</v>
      </c>
      <c r="D34" s="10">
        <v>1</v>
      </c>
      <c r="E34" s="16">
        <v>10709.37</v>
      </c>
      <c r="F34" s="10" t="s">
        <v>126</v>
      </c>
    </row>
    <row r="35" spans="1:6">
      <c r="A35" s="10">
        <v>491</v>
      </c>
      <c r="B35" s="15">
        <v>42177</v>
      </c>
      <c r="C35" s="10" t="s">
        <v>1559</v>
      </c>
      <c r="D35" s="10">
        <v>1</v>
      </c>
      <c r="E35" s="16">
        <v>10709.37</v>
      </c>
      <c r="F35" s="10" t="s">
        <v>126</v>
      </c>
    </row>
    <row r="36" spans="1:6">
      <c r="A36" s="10">
        <v>2359</v>
      </c>
      <c r="B36" s="15">
        <v>42177</v>
      </c>
      <c r="C36" s="10" t="s">
        <v>1299</v>
      </c>
      <c r="D36" s="10">
        <v>1</v>
      </c>
      <c r="E36" s="16">
        <v>5606.37</v>
      </c>
      <c r="F36" s="10" t="s">
        <v>126</v>
      </c>
    </row>
    <row r="37" spans="1:6">
      <c r="A37" s="10">
        <v>1714</v>
      </c>
      <c r="B37" s="15">
        <v>42177</v>
      </c>
      <c r="C37" s="10" t="s">
        <v>1567</v>
      </c>
      <c r="D37" s="10">
        <v>1</v>
      </c>
      <c r="E37" s="16">
        <v>1259.37</v>
      </c>
      <c r="F37" s="10" t="s">
        <v>126</v>
      </c>
    </row>
    <row r="38" spans="1:6">
      <c r="A38" s="10">
        <v>942</v>
      </c>
      <c r="B38" s="15">
        <v>42102</v>
      </c>
      <c r="C38" s="10" t="s">
        <v>1566</v>
      </c>
      <c r="D38" s="10">
        <v>1</v>
      </c>
      <c r="E38" s="16">
        <v>7370.37</v>
      </c>
      <c r="F38" s="10" t="s">
        <v>126</v>
      </c>
    </row>
    <row r="39" spans="1:6">
      <c r="A39" s="10">
        <v>1180</v>
      </c>
      <c r="B39" s="15">
        <v>42102</v>
      </c>
      <c r="C39" s="10" t="s">
        <v>1179</v>
      </c>
      <c r="D39" s="10">
        <v>1</v>
      </c>
      <c r="E39" s="16">
        <v>6173.37</v>
      </c>
      <c r="F39" s="10" t="s">
        <v>126</v>
      </c>
    </row>
    <row r="40" spans="1:6">
      <c r="A40" s="10">
        <v>1517</v>
      </c>
      <c r="B40" s="15">
        <v>42102</v>
      </c>
      <c r="C40" s="10" t="s">
        <v>1041</v>
      </c>
      <c r="D40" s="10">
        <v>1</v>
      </c>
      <c r="E40" s="16">
        <v>2770.74</v>
      </c>
      <c r="F40" s="10" t="s">
        <v>126</v>
      </c>
    </row>
    <row r="41" spans="1:6">
      <c r="A41" s="10">
        <v>674</v>
      </c>
      <c r="B41" s="15">
        <v>42099</v>
      </c>
      <c r="C41" s="10" t="s">
        <v>1321</v>
      </c>
      <c r="D41" s="10">
        <v>1</v>
      </c>
      <c r="E41" s="16">
        <v>8315.37</v>
      </c>
      <c r="F41" s="10" t="s">
        <v>126</v>
      </c>
    </row>
    <row r="42" spans="1:6">
      <c r="A42" s="10">
        <v>1049</v>
      </c>
      <c r="B42" s="15">
        <v>42078</v>
      </c>
      <c r="C42" s="10" t="s">
        <v>1566</v>
      </c>
      <c r="D42" s="10">
        <v>1</v>
      </c>
      <c r="E42" s="16">
        <v>3086.37</v>
      </c>
      <c r="F42" s="10" t="s">
        <v>126</v>
      </c>
    </row>
    <row r="43" spans="1:6">
      <c r="A43" s="10">
        <v>1129</v>
      </c>
      <c r="B43" s="15">
        <v>42078</v>
      </c>
      <c r="C43" s="10" t="s">
        <v>1186</v>
      </c>
      <c r="D43" s="10">
        <v>1</v>
      </c>
      <c r="E43" s="16">
        <v>5543.37</v>
      </c>
      <c r="F43" s="10" t="s">
        <v>126</v>
      </c>
    </row>
    <row r="44" spans="1:6">
      <c r="A44" s="10">
        <v>2069</v>
      </c>
      <c r="B44" s="15">
        <v>42079</v>
      </c>
      <c r="C44" s="10" t="s">
        <v>1034</v>
      </c>
      <c r="D44" s="10">
        <v>1</v>
      </c>
      <c r="E44" s="16">
        <v>6299.37</v>
      </c>
      <c r="F44" s="10" t="s">
        <v>126</v>
      </c>
    </row>
    <row r="45" spans="1:6">
      <c r="A45" s="10">
        <v>585</v>
      </c>
      <c r="B45" s="15">
        <v>42086</v>
      </c>
      <c r="C45" s="10" t="s">
        <v>1331</v>
      </c>
      <c r="D45" s="10">
        <v>1</v>
      </c>
      <c r="E45" s="16">
        <v>5039.37</v>
      </c>
      <c r="F45" s="10" t="s">
        <v>126</v>
      </c>
    </row>
    <row r="46" spans="1:6">
      <c r="A46" s="10">
        <v>1137</v>
      </c>
      <c r="B46" s="15">
        <v>42086</v>
      </c>
      <c r="C46" s="10" t="s">
        <v>1339</v>
      </c>
      <c r="D46" s="10">
        <v>1</v>
      </c>
      <c r="E46" s="16">
        <v>8945.37</v>
      </c>
      <c r="F46" s="10" t="s">
        <v>126</v>
      </c>
    </row>
    <row r="47" spans="1:6">
      <c r="A47" s="10">
        <v>2384</v>
      </c>
      <c r="B47" s="15">
        <v>42086</v>
      </c>
      <c r="C47" s="10" t="s">
        <v>1325</v>
      </c>
      <c r="D47" s="10">
        <v>1</v>
      </c>
      <c r="E47" s="16">
        <v>7968.87</v>
      </c>
      <c r="F47" s="10" t="s">
        <v>126</v>
      </c>
    </row>
    <row r="48" spans="1:6">
      <c r="A48" s="10">
        <v>690</v>
      </c>
      <c r="B48" s="15">
        <v>42086</v>
      </c>
      <c r="C48" s="10" t="s">
        <v>1331</v>
      </c>
      <c r="D48" s="10">
        <v>1</v>
      </c>
      <c r="E48" s="16">
        <v>4409.37</v>
      </c>
      <c r="F48" s="10" t="s">
        <v>126</v>
      </c>
    </row>
    <row r="49" spans="1:6">
      <c r="A49" s="10">
        <v>1958</v>
      </c>
      <c r="B49" s="15">
        <v>42086</v>
      </c>
      <c r="C49" s="10" t="s">
        <v>1306</v>
      </c>
      <c r="D49" s="10">
        <v>1</v>
      </c>
      <c r="E49" s="16">
        <v>944.37</v>
      </c>
      <c r="F49" s="10" t="s">
        <v>126</v>
      </c>
    </row>
    <row r="50" spans="1:6">
      <c r="A50" s="10">
        <v>491</v>
      </c>
      <c r="B50" s="15">
        <v>42087</v>
      </c>
      <c r="C50" s="10" t="s">
        <v>1567</v>
      </c>
      <c r="D50" s="10">
        <v>1</v>
      </c>
      <c r="E50" s="16">
        <v>10709.37</v>
      </c>
      <c r="F50" s="10" t="s">
        <v>126</v>
      </c>
    </row>
    <row r="51" spans="1:6">
      <c r="A51" s="10">
        <v>1722</v>
      </c>
      <c r="B51" s="15">
        <v>42100</v>
      </c>
      <c r="C51" s="10" t="s">
        <v>738</v>
      </c>
      <c r="D51" s="10">
        <v>2</v>
      </c>
      <c r="E51" s="16">
        <v>2077.74</v>
      </c>
      <c r="F51" s="10" t="s">
        <v>126</v>
      </c>
    </row>
    <row r="52" spans="1:6">
      <c r="A52" s="10">
        <v>959</v>
      </c>
      <c r="B52" s="15">
        <v>42100</v>
      </c>
      <c r="C52" s="10" t="s">
        <v>1300</v>
      </c>
      <c r="D52" s="10">
        <v>1</v>
      </c>
      <c r="E52" s="16">
        <v>10362.87</v>
      </c>
      <c r="F52" s="10" t="s">
        <v>126</v>
      </c>
    </row>
    <row r="53" spans="1:6">
      <c r="A53" s="10">
        <v>2143</v>
      </c>
      <c r="B53" s="15">
        <v>42100</v>
      </c>
      <c r="C53" s="10" t="s">
        <v>1341</v>
      </c>
      <c r="D53" s="10">
        <v>1</v>
      </c>
      <c r="E53" s="16">
        <v>5291.37</v>
      </c>
      <c r="F53" s="10" t="s">
        <v>126</v>
      </c>
    </row>
    <row r="54" spans="1:6">
      <c r="A54" s="10">
        <v>2150</v>
      </c>
      <c r="B54" s="15">
        <v>42100</v>
      </c>
      <c r="C54" s="10" t="s">
        <v>1566</v>
      </c>
      <c r="D54" s="10">
        <v>1</v>
      </c>
      <c r="E54" s="16">
        <v>6173.37</v>
      </c>
      <c r="F54" s="10" t="s">
        <v>126</v>
      </c>
    </row>
    <row r="55" spans="1:6">
      <c r="A55" s="10">
        <v>1060</v>
      </c>
      <c r="B55" s="15">
        <v>42124</v>
      </c>
      <c r="C55" s="10" t="s">
        <v>1572</v>
      </c>
      <c r="D55" s="10">
        <v>1</v>
      </c>
      <c r="E55" s="16">
        <v>1889.37</v>
      </c>
      <c r="F55" s="10" t="s">
        <v>126</v>
      </c>
    </row>
    <row r="56" spans="1:6">
      <c r="A56" s="10">
        <v>2215</v>
      </c>
      <c r="B56" s="15">
        <v>42124</v>
      </c>
      <c r="C56" s="10" t="s">
        <v>1563</v>
      </c>
      <c r="D56" s="10">
        <v>1</v>
      </c>
      <c r="E56" s="16">
        <v>4724.37</v>
      </c>
      <c r="F56" s="10" t="s">
        <v>126</v>
      </c>
    </row>
    <row r="57" spans="1:6">
      <c r="A57" s="10">
        <v>2099</v>
      </c>
      <c r="B57" s="15">
        <v>42124</v>
      </c>
      <c r="C57" s="10" t="s">
        <v>1185</v>
      </c>
      <c r="D57" s="10">
        <v>1</v>
      </c>
      <c r="E57" s="16">
        <v>5165.37</v>
      </c>
      <c r="F57" s="10" t="s">
        <v>126</v>
      </c>
    </row>
    <row r="58" spans="1:6">
      <c r="A58" s="10">
        <v>487</v>
      </c>
      <c r="B58" s="15">
        <v>42124</v>
      </c>
      <c r="C58" s="10" t="s">
        <v>1331</v>
      </c>
      <c r="D58" s="10">
        <v>1</v>
      </c>
      <c r="E58" s="16">
        <v>13229.37</v>
      </c>
      <c r="F58" s="10" t="s">
        <v>126</v>
      </c>
    </row>
    <row r="59" spans="1:6">
      <c r="A59" s="10">
        <v>690</v>
      </c>
      <c r="B59" s="15">
        <v>42035</v>
      </c>
      <c r="C59" s="10" t="s">
        <v>1179</v>
      </c>
      <c r="D59" s="10">
        <v>1</v>
      </c>
      <c r="E59" s="16">
        <v>4409.37</v>
      </c>
      <c r="F59" s="10" t="s">
        <v>126</v>
      </c>
    </row>
    <row r="60" spans="1:6">
      <c r="A60" s="10">
        <v>1077</v>
      </c>
      <c r="B60" s="15">
        <v>42036</v>
      </c>
      <c r="C60" s="10" t="s">
        <v>1563</v>
      </c>
      <c r="D60" s="10">
        <v>1</v>
      </c>
      <c r="E60" s="16">
        <v>4220.37</v>
      </c>
      <c r="F60" s="10" t="s">
        <v>126</v>
      </c>
    </row>
    <row r="61" spans="1:6">
      <c r="A61" s="10">
        <v>1078</v>
      </c>
      <c r="B61" s="15">
        <v>42036</v>
      </c>
      <c r="C61" s="10" t="s">
        <v>1563</v>
      </c>
      <c r="D61" s="10">
        <v>1</v>
      </c>
      <c r="E61" s="16">
        <v>4220.37</v>
      </c>
      <c r="F61" s="10" t="s">
        <v>126</v>
      </c>
    </row>
    <row r="62" spans="1:6">
      <c r="A62" s="10">
        <v>535</v>
      </c>
      <c r="B62" s="15">
        <v>42037</v>
      </c>
      <c r="C62" s="10" t="s">
        <v>1179</v>
      </c>
      <c r="D62" s="10">
        <v>1</v>
      </c>
      <c r="E62" s="16">
        <v>6485.85</v>
      </c>
      <c r="F62" s="10" t="s">
        <v>126</v>
      </c>
    </row>
    <row r="63" spans="1:6">
      <c r="A63" s="10">
        <v>907</v>
      </c>
      <c r="B63" s="15">
        <v>42050</v>
      </c>
      <c r="C63" s="10" t="s">
        <v>1341</v>
      </c>
      <c r="D63" s="10">
        <v>1</v>
      </c>
      <c r="E63" s="16">
        <v>7307.37</v>
      </c>
      <c r="F63" s="10" t="s">
        <v>126</v>
      </c>
    </row>
    <row r="64" spans="1:6">
      <c r="A64" s="10">
        <v>491</v>
      </c>
      <c r="B64" s="15">
        <v>42050</v>
      </c>
      <c r="C64" s="10" t="s">
        <v>1341</v>
      </c>
      <c r="D64" s="10">
        <v>1</v>
      </c>
      <c r="E64" s="16">
        <v>10709.37</v>
      </c>
      <c r="F64" s="10" t="s">
        <v>126</v>
      </c>
    </row>
    <row r="65" spans="1:6">
      <c r="A65" s="10">
        <v>907</v>
      </c>
      <c r="B65" s="15">
        <v>42040</v>
      </c>
      <c r="C65" s="10" t="s">
        <v>1339</v>
      </c>
      <c r="D65" s="10">
        <v>1</v>
      </c>
      <c r="E65" s="16">
        <v>7307.37</v>
      </c>
      <c r="F65" s="10" t="s">
        <v>126</v>
      </c>
    </row>
    <row r="66" spans="1:6">
      <c r="A66" s="10">
        <v>978</v>
      </c>
      <c r="B66" s="15">
        <v>42040</v>
      </c>
      <c r="C66" s="10" t="s">
        <v>1578</v>
      </c>
      <c r="D66" s="10">
        <v>1</v>
      </c>
      <c r="E66" s="16">
        <v>9638.37</v>
      </c>
      <c r="F66" s="10" t="s">
        <v>126</v>
      </c>
    </row>
    <row r="67" spans="1:6">
      <c r="A67" s="10">
        <v>2225</v>
      </c>
      <c r="B67" s="15">
        <v>42053</v>
      </c>
      <c r="C67" s="10" t="s">
        <v>1185</v>
      </c>
      <c r="D67" s="10">
        <v>1</v>
      </c>
      <c r="E67" s="16">
        <v>723.87</v>
      </c>
      <c r="F67" s="10" t="s">
        <v>126</v>
      </c>
    </row>
    <row r="68" spans="1:6">
      <c r="A68" s="10">
        <v>2224</v>
      </c>
      <c r="B68" s="15">
        <v>42053</v>
      </c>
      <c r="C68" s="10" t="s">
        <v>1185</v>
      </c>
      <c r="D68" s="10">
        <v>1</v>
      </c>
      <c r="E68" s="16">
        <v>723.87</v>
      </c>
      <c r="F68" s="10" t="s">
        <v>126</v>
      </c>
    </row>
    <row r="69" spans="1:6">
      <c r="A69" s="10">
        <v>1180</v>
      </c>
      <c r="B69" s="15">
        <v>42053</v>
      </c>
      <c r="C69" s="10" t="s">
        <v>1189</v>
      </c>
      <c r="D69" s="10">
        <v>1</v>
      </c>
      <c r="E69" s="16">
        <v>6173.37</v>
      </c>
      <c r="F69" s="10" t="s">
        <v>126</v>
      </c>
    </row>
    <row r="70" spans="1:6">
      <c r="A70" s="10">
        <v>438</v>
      </c>
      <c r="B70" s="15">
        <v>42094</v>
      </c>
      <c r="C70" s="10" t="s">
        <v>1569</v>
      </c>
      <c r="D70" s="10">
        <v>1</v>
      </c>
      <c r="E70" s="16">
        <v>11969.37</v>
      </c>
      <c r="F70" s="10" t="s">
        <v>126</v>
      </c>
    </row>
    <row r="71" spans="1:6">
      <c r="A71" s="10">
        <v>927</v>
      </c>
      <c r="B71" s="15">
        <v>42094</v>
      </c>
      <c r="C71" s="10" t="s">
        <v>1331</v>
      </c>
      <c r="D71" s="10">
        <v>1</v>
      </c>
      <c r="E71" s="16">
        <v>6173.37</v>
      </c>
      <c r="F71" s="10" t="s">
        <v>126</v>
      </c>
    </row>
    <row r="72" spans="1:6">
      <c r="A72" s="10">
        <v>927</v>
      </c>
      <c r="B72" s="15">
        <v>42094</v>
      </c>
      <c r="C72" s="10" t="s">
        <v>1339</v>
      </c>
      <c r="D72" s="10">
        <v>1</v>
      </c>
      <c r="E72" s="16">
        <v>6173.37</v>
      </c>
      <c r="F72" s="10" t="s">
        <v>126</v>
      </c>
    </row>
    <row r="73" spans="1:6">
      <c r="A73" s="10">
        <v>690</v>
      </c>
      <c r="B73" s="15">
        <v>42077</v>
      </c>
      <c r="C73" s="10" t="s">
        <v>1325</v>
      </c>
      <c r="D73" s="10">
        <v>1</v>
      </c>
      <c r="E73" s="16">
        <v>4409.37</v>
      </c>
      <c r="F73" s="10" t="s">
        <v>126</v>
      </c>
    </row>
    <row r="74" spans="1:6">
      <c r="A74" s="10">
        <v>1339</v>
      </c>
      <c r="B74" s="15">
        <v>42078</v>
      </c>
      <c r="C74" s="10" t="s">
        <v>1187</v>
      </c>
      <c r="D74" s="10">
        <v>1</v>
      </c>
      <c r="E74" s="16">
        <v>3463.74</v>
      </c>
      <c r="F74" s="10" t="s">
        <v>126</v>
      </c>
    </row>
    <row r="75" spans="1:6">
      <c r="A75" s="10">
        <v>487</v>
      </c>
      <c r="B75" s="15">
        <v>42078</v>
      </c>
      <c r="C75" s="10" t="s">
        <v>1341</v>
      </c>
      <c r="D75" s="10">
        <v>1</v>
      </c>
      <c r="E75" s="16">
        <v>13229.37</v>
      </c>
      <c r="F75" s="10" t="s">
        <v>126</v>
      </c>
    </row>
    <row r="76" spans="1:6">
      <c r="A76" s="10">
        <v>556</v>
      </c>
      <c r="B76" s="15">
        <v>42078</v>
      </c>
      <c r="C76" s="10" t="s">
        <v>1331</v>
      </c>
      <c r="D76" s="10">
        <v>1</v>
      </c>
      <c r="E76" s="16">
        <v>10268.37</v>
      </c>
      <c r="F76" s="10" t="s">
        <v>126</v>
      </c>
    </row>
    <row r="77" spans="1:6">
      <c r="A77" s="10">
        <v>1340</v>
      </c>
      <c r="B77" s="15">
        <v>42078</v>
      </c>
      <c r="C77" s="10" t="s">
        <v>1187</v>
      </c>
      <c r="D77" s="10">
        <v>1</v>
      </c>
      <c r="E77" s="16">
        <v>3463.74</v>
      </c>
      <c r="F77" s="10" t="s">
        <v>126</v>
      </c>
    </row>
    <row r="78" spans="1:6">
      <c r="A78" s="10">
        <v>907</v>
      </c>
      <c r="B78" s="15">
        <v>42078</v>
      </c>
      <c r="C78" s="10" t="s">
        <v>1189</v>
      </c>
      <c r="D78" s="10">
        <v>1</v>
      </c>
      <c r="E78" s="16">
        <v>7244.37</v>
      </c>
      <c r="F78" s="10" t="s">
        <v>126</v>
      </c>
    </row>
    <row r="79" spans="1:6">
      <c r="A79" s="10">
        <v>506</v>
      </c>
      <c r="B79" s="15">
        <v>42034</v>
      </c>
      <c r="C79" s="10" t="s">
        <v>1186</v>
      </c>
      <c r="D79" s="10">
        <v>1</v>
      </c>
      <c r="E79" s="16">
        <v>15560.37</v>
      </c>
      <c r="F79" s="10" t="s">
        <v>126</v>
      </c>
    </row>
    <row r="80" spans="1:6">
      <c r="A80" s="10">
        <v>578</v>
      </c>
      <c r="B80" s="15">
        <v>42034</v>
      </c>
      <c r="C80" s="10" t="s">
        <v>1185</v>
      </c>
      <c r="D80" s="10">
        <v>1</v>
      </c>
      <c r="E80" s="16">
        <v>9449.37</v>
      </c>
      <c r="F80" s="10" t="s">
        <v>126</v>
      </c>
    </row>
    <row r="81" spans="1:6">
      <c r="A81" s="10">
        <v>993</v>
      </c>
      <c r="B81" s="15">
        <v>42034</v>
      </c>
      <c r="C81" s="10" t="s">
        <v>1577</v>
      </c>
      <c r="D81" s="10">
        <v>1</v>
      </c>
      <c r="E81" s="16">
        <v>4409.37</v>
      </c>
      <c r="F81" s="10" t="s">
        <v>126</v>
      </c>
    </row>
    <row r="82" spans="1:6">
      <c r="A82" s="10">
        <v>996</v>
      </c>
      <c r="B82" s="15">
        <v>42044</v>
      </c>
      <c r="C82" s="10" t="s">
        <v>1565</v>
      </c>
      <c r="D82" s="10">
        <v>1</v>
      </c>
      <c r="E82" s="16">
        <v>8630.37</v>
      </c>
      <c r="F82" s="10" t="s">
        <v>126</v>
      </c>
    </row>
    <row r="83" spans="1:6">
      <c r="A83" s="10">
        <v>604</v>
      </c>
      <c r="B83" s="15">
        <v>42096</v>
      </c>
      <c r="C83" s="10" t="s">
        <v>1180</v>
      </c>
      <c r="D83" s="10">
        <v>1</v>
      </c>
      <c r="E83" s="16">
        <v>6299.37</v>
      </c>
      <c r="F83" s="10" t="s">
        <v>126</v>
      </c>
    </row>
    <row r="84" spans="1:6">
      <c r="A84" s="10">
        <v>2055</v>
      </c>
      <c r="B84" s="15">
        <v>42096</v>
      </c>
      <c r="C84" s="10" t="s">
        <v>1577</v>
      </c>
      <c r="D84" s="10">
        <v>1</v>
      </c>
      <c r="E84" s="16">
        <v>7874.37</v>
      </c>
      <c r="F84" s="10" t="s">
        <v>126</v>
      </c>
    </row>
    <row r="85" spans="1:6">
      <c r="A85" s="10">
        <v>1043</v>
      </c>
      <c r="B85" s="15">
        <v>42073</v>
      </c>
      <c r="C85" s="10" t="s">
        <v>1566</v>
      </c>
      <c r="D85" s="10">
        <v>1</v>
      </c>
      <c r="E85" s="16">
        <v>4346.37</v>
      </c>
      <c r="F85" s="10" t="s">
        <v>126</v>
      </c>
    </row>
    <row r="86" spans="1:6">
      <c r="A86" s="10">
        <v>2369</v>
      </c>
      <c r="B86" s="15">
        <v>42073</v>
      </c>
      <c r="C86" s="10" t="s">
        <v>1300</v>
      </c>
      <c r="D86" s="10">
        <v>1</v>
      </c>
      <c r="E86" s="16">
        <v>5096.7</v>
      </c>
      <c r="F86" s="10" t="s">
        <v>126</v>
      </c>
    </row>
    <row r="87" spans="1:6">
      <c r="A87" s="10">
        <v>733</v>
      </c>
      <c r="B87" s="15">
        <v>42073</v>
      </c>
      <c r="C87" s="10" t="s">
        <v>1563</v>
      </c>
      <c r="D87" s="10">
        <v>1</v>
      </c>
      <c r="E87" s="16">
        <v>4787.37</v>
      </c>
      <c r="F87" s="10" t="s">
        <v>126</v>
      </c>
    </row>
    <row r="88" spans="1:6">
      <c r="A88" s="10">
        <v>995</v>
      </c>
      <c r="B88" s="15">
        <v>42073</v>
      </c>
      <c r="C88" s="10" t="s">
        <v>1304</v>
      </c>
      <c r="D88" s="10">
        <v>1</v>
      </c>
      <c r="E88" s="16">
        <v>7181.37</v>
      </c>
      <c r="F88" s="10" t="s">
        <v>126</v>
      </c>
    </row>
    <row r="89" spans="1:6">
      <c r="A89" s="10">
        <v>457</v>
      </c>
      <c r="B89" s="15">
        <v>42073</v>
      </c>
      <c r="C89" s="10" t="s">
        <v>1325</v>
      </c>
      <c r="D89" s="10">
        <v>1</v>
      </c>
      <c r="E89" s="16">
        <v>11969.37</v>
      </c>
      <c r="F89" s="10" t="s">
        <v>126</v>
      </c>
    </row>
    <row r="90" spans="1:6">
      <c r="A90" s="10">
        <v>2331</v>
      </c>
      <c r="B90" s="15">
        <v>42086</v>
      </c>
      <c r="C90" s="10" t="s">
        <v>1034</v>
      </c>
      <c r="D90" s="10">
        <v>1</v>
      </c>
      <c r="E90" s="16">
        <v>7868.7</v>
      </c>
      <c r="F90" s="10" t="s">
        <v>126</v>
      </c>
    </row>
    <row r="91" spans="1:6">
      <c r="A91" s="10">
        <v>977</v>
      </c>
      <c r="B91" s="15">
        <v>42086</v>
      </c>
      <c r="C91" s="10" t="s">
        <v>1027</v>
      </c>
      <c r="D91" s="10">
        <v>1</v>
      </c>
      <c r="E91" s="16">
        <v>6299.37</v>
      </c>
      <c r="F91" s="10" t="s">
        <v>126</v>
      </c>
    </row>
    <row r="92" spans="1:6">
      <c r="A92" s="10">
        <v>1191</v>
      </c>
      <c r="B92" s="15">
        <v>42086</v>
      </c>
      <c r="C92" s="10" t="s">
        <v>1186</v>
      </c>
      <c r="D92" s="10">
        <v>1</v>
      </c>
      <c r="E92" s="16">
        <v>3212.37</v>
      </c>
      <c r="F92" s="10" t="s">
        <v>126</v>
      </c>
    </row>
    <row r="93" spans="1:6">
      <c r="A93" s="10">
        <v>2225</v>
      </c>
      <c r="B93" s="15">
        <v>42097</v>
      </c>
      <c r="C93" s="10" t="s">
        <v>1185</v>
      </c>
      <c r="D93" s="10">
        <v>1</v>
      </c>
      <c r="E93" s="16">
        <v>723.87</v>
      </c>
      <c r="F93" s="10" t="s">
        <v>126</v>
      </c>
    </row>
    <row r="94" spans="1:6">
      <c r="A94" s="10">
        <v>2224</v>
      </c>
      <c r="B94" s="15">
        <v>42097</v>
      </c>
      <c r="C94" s="10" t="s">
        <v>1185</v>
      </c>
      <c r="D94" s="10">
        <v>1</v>
      </c>
      <c r="E94" s="16">
        <v>723.87</v>
      </c>
      <c r="F94" s="10" t="s">
        <v>126</v>
      </c>
    </row>
    <row r="95" spans="1:6">
      <c r="A95" s="10">
        <v>531</v>
      </c>
      <c r="B95" s="15">
        <v>42016</v>
      </c>
      <c r="C95" s="10" t="s">
        <v>1330</v>
      </c>
      <c r="D95" s="10">
        <v>1</v>
      </c>
      <c r="E95" s="16">
        <v>7556.85</v>
      </c>
      <c r="F95" s="10" t="s">
        <v>126</v>
      </c>
    </row>
    <row r="96" spans="1:6">
      <c r="A96" s="10">
        <v>907</v>
      </c>
      <c r="B96" s="15">
        <v>42016</v>
      </c>
      <c r="C96" s="10" t="s">
        <v>1187</v>
      </c>
      <c r="D96" s="10">
        <v>1</v>
      </c>
      <c r="E96" s="16">
        <v>7307.37</v>
      </c>
      <c r="F96" s="10" t="s">
        <v>126</v>
      </c>
    </row>
    <row r="97" spans="1:6">
      <c r="A97" s="10">
        <v>1714</v>
      </c>
      <c r="B97" s="15">
        <v>42017</v>
      </c>
      <c r="C97" s="10" t="s">
        <v>1566</v>
      </c>
      <c r="D97" s="10">
        <v>1</v>
      </c>
      <c r="E97" s="16">
        <v>1259.37</v>
      </c>
      <c r="F97" s="10" t="s">
        <v>126</v>
      </c>
    </row>
    <row r="98" spans="1:6">
      <c r="A98" s="10">
        <v>457</v>
      </c>
      <c r="B98" s="15">
        <v>42018</v>
      </c>
      <c r="C98" s="10" t="s">
        <v>1186</v>
      </c>
      <c r="D98" s="10">
        <v>1</v>
      </c>
      <c r="E98" s="16">
        <v>11969.37</v>
      </c>
      <c r="F98" s="10" t="s">
        <v>126</v>
      </c>
    </row>
    <row r="99" spans="1:6">
      <c r="A99" s="10">
        <v>405</v>
      </c>
      <c r="B99" s="15">
        <v>42018</v>
      </c>
      <c r="C99" s="10" t="s">
        <v>1307</v>
      </c>
      <c r="D99" s="10">
        <v>1</v>
      </c>
      <c r="E99" s="16">
        <v>22994.37</v>
      </c>
      <c r="F99" s="10" t="s">
        <v>126</v>
      </c>
    </row>
    <row r="100" spans="1:6">
      <c r="A100" s="10">
        <v>487</v>
      </c>
      <c r="B100" s="15">
        <v>42019</v>
      </c>
      <c r="C100" s="10" t="s">
        <v>1320</v>
      </c>
      <c r="D100" s="10">
        <v>1</v>
      </c>
      <c r="E100" s="16">
        <v>13229.37</v>
      </c>
      <c r="F100" s="10" t="s">
        <v>126</v>
      </c>
    </row>
    <row r="101" spans="1:6">
      <c r="A101" s="10">
        <v>626</v>
      </c>
      <c r="B101" s="15">
        <v>42019</v>
      </c>
      <c r="C101" s="10" t="s">
        <v>741</v>
      </c>
      <c r="D101" s="10">
        <v>1</v>
      </c>
      <c r="E101" s="16">
        <v>17009.37</v>
      </c>
      <c r="F101" s="10" t="s">
        <v>126</v>
      </c>
    </row>
    <row r="102" spans="1:6">
      <c r="A102" s="10">
        <v>808</v>
      </c>
      <c r="B102" s="15">
        <v>42020</v>
      </c>
      <c r="C102" s="10" t="s">
        <v>1034</v>
      </c>
      <c r="D102" s="10">
        <v>1</v>
      </c>
      <c r="E102" s="16">
        <v>4535.37</v>
      </c>
      <c r="F102" s="10" t="s">
        <v>126</v>
      </c>
    </row>
    <row r="103" spans="1:6">
      <c r="A103" s="10">
        <v>506</v>
      </c>
      <c r="B103" s="15">
        <v>42094</v>
      </c>
      <c r="C103" s="10" t="s">
        <v>1185</v>
      </c>
      <c r="D103" s="10">
        <v>1</v>
      </c>
      <c r="E103" s="16">
        <v>15560.37</v>
      </c>
      <c r="F103" s="10" t="s">
        <v>126</v>
      </c>
    </row>
    <row r="104" spans="1:6">
      <c r="A104" s="10">
        <v>517</v>
      </c>
      <c r="B104" s="15">
        <v>42094</v>
      </c>
      <c r="C104" s="10" t="s">
        <v>1331</v>
      </c>
      <c r="D104" s="10">
        <v>1</v>
      </c>
      <c r="E104" s="16">
        <v>8186.85</v>
      </c>
      <c r="F104" s="10" t="s">
        <v>126</v>
      </c>
    </row>
    <row r="105" spans="1:6">
      <c r="A105" s="10">
        <v>927</v>
      </c>
      <c r="B105" s="15">
        <v>42094</v>
      </c>
      <c r="C105" s="10" t="s">
        <v>1185</v>
      </c>
      <c r="D105" s="10">
        <v>1</v>
      </c>
      <c r="E105" s="16">
        <v>6173.37</v>
      </c>
      <c r="F105" s="10" t="s">
        <v>126</v>
      </c>
    </row>
    <row r="106" spans="1:6">
      <c r="A106" s="10">
        <v>996</v>
      </c>
      <c r="B106" s="15">
        <v>42094</v>
      </c>
      <c r="C106" s="10" t="s">
        <v>1292</v>
      </c>
      <c r="D106" s="10">
        <v>1</v>
      </c>
      <c r="E106" s="16">
        <v>8630.37</v>
      </c>
      <c r="F106" s="10" t="s">
        <v>126</v>
      </c>
    </row>
    <row r="107" spans="1:6">
      <c r="A107" s="10">
        <v>736</v>
      </c>
      <c r="B107" s="15">
        <v>42103</v>
      </c>
      <c r="C107" s="10" t="s">
        <v>1331</v>
      </c>
      <c r="D107" s="10">
        <v>1</v>
      </c>
      <c r="E107" s="16">
        <v>4661.37</v>
      </c>
      <c r="F107" s="10" t="s">
        <v>126</v>
      </c>
    </row>
    <row r="108" spans="1:6">
      <c r="A108" s="10">
        <v>438</v>
      </c>
      <c r="B108" s="15">
        <v>42103</v>
      </c>
      <c r="C108" s="10" t="s">
        <v>1567</v>
      </c>
      <c r="D108" s="10">
        <v>1</v>
      </c>
      <c r="E108" s="16">
        <v>11969.37</v>
      </c>
      <c r="F108" s="10" t="s">
        <v>126</v>
      </c>
    </row>
    <row r="109" spans="1:6">
      <c r="A109" s="10">
        <v>636</v>
      </c>
      <c r="B109" s="15">
        <v>42103</v>
      </c>
      <c r="C109" s="10" t="s">
        <v>1341</v>
      </c>
      <c r="D109" s="10">
        <v>1</v>
      </c>
      <c r="E109" s="16">
        <v>10583.37</v>
      </c>
      <c r="F109" s="10" t="s">
        <v>126</v>
      </c>
    </row>
    <row r="110" spans="1:6">
      <c r="A110" s="10">
        <v>1530</v>
      </c>
      <c r="B110" s="15">
        <v>42103</v>
      </c>
      <c r="C110" s="10" t="s">
        <v>1320</v>
      </c>
      <c r="D110" s="10">
        <v>1</v>
      </c>
      <c r="E110" s="16">
        <v>5038.74</v>
      </c>
      <c r="F110" s="10" t="s">
        <v>126</v>
      </c>
    </row>
    <row r="111" spans="1:6">
      <c r="A111" s="10">
        <v>735</v>
      </c>
      <c r="B111" s="15">
        <v>42103</v>
      </c>
      <c r="C111" s="10" t="s">
        <v>1331</v>
      </c>
      <c r="D111" s="10">
        <v>1</v>
      </c>
      <c r="E111" s="16">
        <v>4661.37</v>
      </c>
      <c r="F111" s="10" t="s">
        <v>126</v>
      </c>
    </row>
    <row r="112" spans="1:6">
      <c r="A112" s="10">
        <v>2224</v>
      </c>
      <c r="B112" s="15">
        <v>42080</v>
      </c>
      <c r="C112" s="10" t="s">
        <v>1186</v>
      </c>
      <c r="D112" s="10">
        <v>1</v>
      </c>
      <c r="E112" s="16">
        <v>723.87</v>
      </c>
      <c r="F112" s="10" t="s">
        <v>126</v>
      </c>
    </row>
    <row r="113" spans="1:6">
      <c r="A113" s="10">
        <v>438</v>
      </c>
      <c r="B113" s="15">
        <v>42122</v>
      </c>
      <c r="C113" s="10" t="s">
        <v>1034</v>
      </c>
      <c r="D113" s="10">
        <v>1</v>
      </c>
      <c r="E113" s="16">
        <v>11969.37</v>
      </c>
      <c r="F113" s="10" t="s">
        <v>126</v>
      </c>
    </row>
    <row r="114" spans="1:6">
      <c r="A114" s="10">
        <v>945</v>
      </c>
      <c r="B114" s="15">
        <v>42122</v>
      </c>
      <c r="C114" s="10" t="s">
        <v>1563</v>
      </c>
      <c r="D114" s="10">
        <v>1</v>
      </c>
      <c r="E114" s="16">
        <v>8189.37</v>
      </c>
      <c r="F114" s="10" t="s">
        <v>126</v>
      </c>
    </row>
    <row r="115" spans="1:6">
      <c r="A115" s="10">
        <v>910</v>
      </c>
      <c r="B115" s="15">
        <v>42122</v>
      </c>
      <c r="C115" s="10" t="s">
        <v>1185</v>
      </c>
      <c r="D115" s="10">
        <v>1</v>
      </c>
      <c r="E115" s="16">
        <v>5165.37</v>
      </c>
      <c r="F115" s="10" t="s">
        <v>126</v>
      </c>
    </row>
    <row r="116" spans="1:6">
      <c r="A116" s="10">
        <v>945</v>
      </c>
      <c r="B116" s="15">
        <v>42122</v>
      </c>
      <c r="C116" s="10" t="s">
        <v>1577</v>
      </c>
      <c r="D116" s="10">
        <v>2</v>
      </c>
      <c r="E116" s="16">
        <v>16378.74</v>
      </c>
      <c r="F116" s="10" t="s">
        <v>126</v>
      </c>
    </row>
    <row r="117" spans="1:6">
      <c r="A117" s="10">
        <v>826</v>
      </c>
      <c r="B117" s="15">
        <v>42122</v>
      </c>
      <c r="C117" s="10" t="s">
        <v>1576</v>
      </c>
      <c r="D117" s="10">
        <v>1</v>
      </c>
      <c r="E117" s="16">
        <v>14426.37</v>
      </c>
      <c r="F117" s="10" t="s">
        <v>126</v>
      </c>
    </row>
    <row r="118" spans="1:6">
      <c r="A118" s="10">
        <v>907</v>
      </c>
      <c r="B118" s="15">
        <v>42122</v>
      </c>
      <c r="C118" s="10" t="s">
        <v>1576</v>
      </c>
      <c r="D118" s="10">
        <v>1</v>
      </c>
      <c r="E118" s="16">
        <v>7559.37</v>
      </c>
      <c r="F118" s="10" t="s">
        <v>126</v>
      </c>
    </row>
    <row r="119" spans="1:6">
      <c r="A119" s="10">
        <v>939</v>
      </c>
      <c r="B119" s="15">
        <v>42122</v>
      </c>
      <c r="C119" s="10" t="s">
        <v>1576</v>
      </c>
      <c r="D119" s="10">
        <v>1</v>
      </c>
      <c r="E119" s="16">
        <v>4409.37</v>
      </c>
      <c r="F119" s="10" t="s">
        <v>126</v>
      </c>
    </row>
    <row r="120" spans="1:6">
      <c r="A120" s="10">
        <v>945</v>
      </c>
      <c r="B120" s="15">
        <v>42122</v>
      </c>
      <c r="C120" s="10" t="s">
        <v>1576</v>
      </c>
      <c r="D120" s="10">
        <v>1</v>
      </c>
      <c r="E120" s="16">
        <v>8189.37</v>
      </c>
      <c r="F120" s="10" t="s">
        <v>126</v>
      </c>
    </row>
    <row r="121" spans="1:6">
      <c r="A121" s="10">
        <v>1019</v>
      </c>
      <c r="B121" s="15">
        <v>42122</v>
      </c>
      <c r="C121" s="10" t="s">
        <v>1172</v>
      </c>
      <c r="D121" s="10">
        <v>1</v>
      </c>
      <c r="E121" s="16">
        <v>2834.37</v>
      </c>
      <c r="F121" s="10" t="s">
        <v>126</v>
      </c>
    </row>
    <row r="122" spans="1:6">
      <c r="A122" s="10">
        <v>579</v>
      </c>
      <c r="B122" s="15">
        <v>42079</v>
      </c>
      <c r="C122" s="10" t="s">
        <v>1567</v>
      </c>
      <c r="D122" s="10">
        <v>1</v>
      </c>
      <c r="E122" s="16">
        <v>15938.37</v>
      </c>
      <c r="F122" s="10" t="s">
        <v>126</v>
      </c>
    </row>
    <row r="123" spans="1:6">
      <c r="A123" s="10">
        <v>760</v>
      </c>
      <c r="B123" s="15">
        <v>42100</v>
      </c>
      <c r="C123" s="10" t="s">
        <v>1341</v>
      </c>
      <c r="D123" s="10">
        <v>1</v>
      </c>
      <c r="E123" s="16">
        <v>1983.87</v>
      </c>
      <c r="F123" s="10" t="s">
        <v>126</v>
      </c>
    </row>
    <row r="124" spans="1:6">
      <c r="A124" s="10">
        <v>556</v>
      </c>
      <c r="B124" s="15">
        <v>42079</v>
      </c>
      <c r="C124" s="10" t="s">
        <v>1566</v>
      </c>
      <c r="D124" s="10">
        <v>1</v>
      </c>
      <c r="E124" s="16">
        <v>10268.37</v>
      </c>
      <c r="F124" s="10" t="s">
        <v>126</v>
      </c>
    </row>
    <row r="125" spans="1:6">
      <c r="A125" s="10">
        <v>491</v>
      </c>
      <c r="B125" s="15">
        <v>42038</v>
      </c>
      <c r="C125" s="10" t="s">
        <v>1341</v>
      </c>
      <c r="D125" s="10">
        <v>1</v>
      </c>
      <c r="E125" s="16">
        <v>10709.37</v>
      </c>
      <c r="F125" s="10" t="s">
        <v>126</v>
      </c>
    </row>
    <row r="126" spans="1:6">
      <c r="A126" s="10">
        <v>407</v>
      </c>
      <c r="B126" s="15">
        <v>42038</v>
      </c>
      <c r="C126" s="10" t="s">
        <v>1330</v>
      </c>
      <c r="D126" s="10">
        <v>1</v>
      </c>
      <c r="E126" s="16">
        <v>20505.87</v>
      </c>
      <c r="F126" s="10" t="s">
        <v>126</v>
      </c>
    </row>
    <row r="127" spans="1:6">
      <c r="A127" s="10">
        <v>496</v>
      </c>
      <c r="B127" s="15">
        <v>42038</v>
      </c>
      <c r="C127" s="10" t="s">
        <v>1190</v>
      </c>
      <c r="D127" s="10">
        <v>1</v>
      </c>
      <c r="E127" s="16">
        <v>11147.85</v>
      </c>
      <c r="F127" s="10" t="s">
        <v>126</v>
      </c>
    </row>
    <row r="128" spans="1:6">
      <c r="A128" s="10">
        <v>438</v>
      </c>
      <c r="B128" s="15">
        <v>42039</v>
      </c>
      <c r="C128" s="10" t="s">
        <v>1186</v>
      </c>
      <c r="D128" s="10">
        <v>1</v>
      </c>
      <c r="E128" s="16">
        <v>11969.37</v>
      </c>
      <c r="F128" s="10" t="s">
        <v>126</v>
      </c>
    </row>
    <row r="129" spans="1:6">
      <c r="A129" s="10">
        <v>907</v>
      </c>
      <c r="B129" s="15">
        <v>42040</v>
      </c>
      <c r="C129" s="10" t="s">
        <v>1179</v>
      </c>
      <c r="D129" s="10">
        <v>1</v>
      </c>
      <c r="E129" s="16">
        <v>7307.37</v>
      </c>
      <c r="F129" s="10" t="s">
        <v>126</v>
      </c>
    </row>
    <row r="130" spans="1:6">
      <c r="A130" s="10">
        <v>1134</v>
      </c>
      <c r="B130" s="15">
        <v>42012</v>
      </c>
      <c r="C130" s="10" t="s">
        <v>1189</v>
      </c>
      <c r="D130" s="10">
        <v>1</v>
      </c>
      <c r="E130" s="16">
        <v>10583.37</v>
      </c>
      <c r="F130" s="10" t="s">
        <v>126</v>
      </c>
    </row>
    <row r="131" spans="1:6">
      <c r="A131" s="10">
        <v>26</v>
      </c>
      <c r="B131" s="15">
        <v>42012</v>
      </c>
      <c r="C131" s="10" t="s">
        <v>1316</v>
      </c>
      <c r="D131" s="10">
        <v>1</v>
      </c>
      <c r="E131" s="16">
        <v>9292.5</v>
      </c>
      <c r="F131" s="10" t="s">
        <v>126</v>
      </c>
    </row>
    <row r="132" spans="1:6">
      <c r="A132" s="10">
        <v>996</v>
      </c>
      <c r="B132" s="15">
        <v>42013</v>
      </c>
      <c r="C132" s="10" t="s">
        <v>1567</v>
      </c>
      <c r="D132" s="10">
        <v>1</v>
      </c>
      <c r="E132" s="16">
        <v>8630.37</v>
      </c>
      <c r="F132" s="10" t="s">
        <v>126</v>
      </c>
    </row>
    <row r="133" spans="1:6">
      <c r="A133" s="10">
        <v>2361</v>
      </c>
      <c r="B133" s="15">
        <v>42013</v>
      </c>
      <c r="C133" s="10" t="s">
        <v>1299</v>
      </c>
      <c r="D133" s="10">
        <v>1</v>
      </c>
      <c r="E133" s="16">
        <v>7238.7</v>
      </c>
      <c r="F133" s="10" t="s">
        <v>126</v>
      </c>
    </row>
    <row r="134" spans="1:6">
      <c r="A134" s="10">
        <v>529</v>
      </c>
      <c r="B134" s="15">
        <v>42015</v>
      </c>
      <c r="C134" s="10" t="s">
        <v>1577</v>
      </c>
      <c r="D134" s="10">
        <v>1</v>
      </c>
      <c r="E134" s="16">
        <v>5669.37</v>
      </c>
      <c r="F134" s="10" t="s">
        <v>126</v>
      </c>
    </row>
    <row r="135" spans="1:6">
      <c r="A135" s="10">
        <v>107</v>
      </c>
      <c r="B135" s="15">
        <v>42016</v>
      </c>
      <c r="C135" s="10" t="s">
        <v>1331</v>
      </c>
      <c r="D135" s="10">
        <v>1</v>
      </c>
      <c r="E135" s="16">
        <v>6870.15</v>
      </c>
      <c r="F135" s="10" t="s">
        <v>126</v>
      </c>
    </row>
    <row r="136" spans="1:6">
      <c r="A136" s="10">
        <v>1889</v>
      </c>
      <c r="B136" s="15">
        <v>42095</v>
      </c>
      <c r="C136" s="10" t="s">
        <v>1173</v>
      </c>
      <c r="D136" s="10">
        <v>1</v>
      </c>
      <c r="E136" s="16">
        <v>8693.37</v>
      </c>
      <c r="F136" s="10" t="s">
        <v>126</v>
      </c>
    </row>
    <row r="137" spans="1:6">
      <c r="A137" s="10">
        <v>1518</v>
      </c>
      <c r="B137" s="15">
        <v>42102</v>
      </c>
      <c r="C137" s="10" t="s">
        <v>1041</v>
      </c>
      <c r="D137" s="10">
        <v>1</v>
      </c>
      <c r="E137" s="16">
        <v>2770.74</v>
      </c>
      <c r="F137" s="10" t="s">
        <v>126</v>
      </c>
    </row>
    <row r="138" spans="1:6">
      <c r="A138" s="10">
        <v>2368</v>
      </c>
      <c r="B138" s="15">
        <v>42149</v>
      </c>
      <c r="C138" s="10" t="s">
        <v>1756</v>
      </c>
      <c r="D138" s="10">
        <v>1</v>
      </c>
      <c r="E138" s="16">
        <v>8687.7</v>
      </c>
      <c r="F138" s="10" t="s">
        <v>126</v>
      </c>
    </row>
    <row r="139" spans="1:6">
      <c r="A139" s="10">
        <v>2369</v>
      </c>
      <c r="B139" s="15">
        <v>42149</v>
      </c>
      <c r="C139" s="10" t="s">
        <v>1747</v>
      </c>
      <c r="D139" s="10">
        <v>1</v>
      </c>
      <c r="E139" s="16">
        <v>5096.7</v>
      </c>
      <c r="F139" s="10" t="s">
        <v>126</v>
      </c>
    </row>
    <row r="140" spans="1:6">
      <c r="A140" s="10">
        <v>2055</v>
      </c>
      <c r="B140" s="15">
        <v>42155</v>
      </c>
      <c r="C140" s="10" t="s">
        <v>1747</v>
      </c>
      <c r="D140" s="10">
        <v>1</v>
      </c>
      <c r="E140" s="16">
        <v>7874.37</v>
      </c>
      <c r="F140" s="10" t="s">
        <v>126</v>
      </c>
    </row>
    <row r="141" spans="1:6">
      <c r="A141" s="10">
        <v>793</v>
      </c>
      <c r="B141" s="15">
        <v>42156</v>
      </c>
      <c r="C141" s="10" t="s">
        <v>1907</v>
      </c>
      <c r="D141" s="10">
        <v>1</v>
      </c>
      <c r="E141" s="16">
        <v>1070.37</v>
      </c>
      <c r="F141" s="10" t="s">
        <v>126</v>
      </c>
    </row>
    <row r="142" spans="1:6">
      <c r="A142" s="10">
        <v>1182</v>
      </c>
      <c r="B142" s="15">
        <v>42156</v>
      </c>
      <c r="C142" s="10" t="s">
        <v>1748</v>
      </c>
      <c r="D142" s="10">
        <v>1</v>
      </c>
      <c r="E142" s="16">
        <v>2708.37</v>
      </c>
      <c r="F142" s="10" t="s">
        <v>126</v>
      </c>
    </row>
    <row r="143" spans="1:6">
      <c r="A143" s="10">
        <v>927</v>
      </c>
      <c r="B143" s="15">
        <v>42156</v>
      </c>
      <c r="C143" s="10" t="s">
        <v>1910</v>
      </c>
      <c r="D143" s="10">
        <v>1</v>
      </c>
      <c r="E143" s="16">
        <v>6047.37</v>
      </c>
      <c r="F143" s="10" t="s">
        <v>126</v>
      </c>
    </row>
    <row r="144" spans="1:6">
      <c r="A144" s="10">
        <v>993</v>
      </c>
      <c r="B144" s="15">
        <v>42156</v>
      </c>
      <c r="C144" s="10" t="s">
        <v>1930</v>
      </c>
      <c r="D144" s="10">
        <v>1</v>
      </c>
      <c r="E144" s="16">
        <v>4409.37</v>
      </c>
      <c r="F144" s="10" t="s">
        <v>126</v>
      </c>
    </row>
    <row r="145" spans="1:6">
      <c r="A145" s="10">
        <v>1180</v>
      </c>
      <c r="B145" s="15">
        <v>42156</v>
      </c>
      <c r="C145" s="10" t="s">
        <v>1731</v>
      </c>
      <c r="D145" s="10">
        <v>1</v>
      </c>
      <c r="E145" s="16">
        <v>6173.37</v>
      </c>
      <c r="F145" s="10" t="s">
        <v>126</v>
      </c>
    </row>
    <row r="146" spans="1:6">
      <c r="A146" s="10">
        <v>1182</v>
      </c>
      <c r="B146" s="15">
        <v>42156</v>
      </c>
      <c r="C146" s="10" t="s">
        <v>1747</v>
      </c>
      <c r="D146" s="10">
        <v>1</v>
      </c>
      <c r="E146" s="16">
        <v>2519.37</v>
      </c>
      <c r="F146" s="10" t="s">
        <v>126</v>
      </c>
    </row>
    <row r="147" spans="1:6">
      <c r="A147" s="10">
        <v>794</v>
      </c>
      <c r="B147" s="15">
        <v>42156</v>
      </c>
      <c r="C147" s="10" t="s">
        <v>1907</v>
      </c>
      <c r="D147" s="10">
        <v>1</v>
      </c>
      <c r="E147" s="16">
        <v>1070.37</v>
      </c>
      <c r="F147" s="10" t="s">
        <v>126</v>
      </c>
    </row>
    <row r="148" spans="1:6">
      <c r="A148" s="10">
        <v>1391</v>
      </c>
      <c r="B148" s="15">
        <v>42152</v>
      </c>
      <c r="C148" s="10" t="s">
        <v>1692</v>
      </c>
      <c r="D148" s="10">
        <v>1</v>
      </c>
      <c r="E148" s="16">
        <v>2266.74</v>
      </c>
      <c r="F148" s="10" t="s">
        <v>126</v>
      </c>
    </row>
    <row r="149" spans="1:6">
      <c r="A149" s="10">
        <v>636</v>
      </c>
      <c r="B149" s="15">
        <v>42153</v>
      </c>
      <c r="C149" s="10" t="s">
        <v>1917</v>
      </c>
      <c r="D149" s="10">
        <v>1</v>
      </c>
      <c r="E149" s="16">
        <v>11118.87</v>
      </c>
      <c r="F149" s="10" t="s">
        <v>126</v>
      </c>
    </row>
    <row r="150" spans="1:6">
      <c r="A150" s="10">
        <v>2332</v>
      </c>
      <c r="B150" s="15">
        <v>42153</v>
      </c>
      <c r="C150" s="10" t="s">
        <v>1748</v>
      </c>
      <c r="D150" s="10">
        <v>1</v>
      </c>
      <c r="E150" s="16">
        <v>6356.7</v>
      </c>
      <c r="F150" s="10" t="s">
        <v>126</v>
      </c>
    </row>
    <row r="151" spans="1:6">
      <c r="A151" s="10">
        <v>438</v>
      </c>
      <c r="B151" s="15">
        <v>42149</v>
      </c>
      <c r="C151" s="10" t="s">
        <v>1549</v>
      </c>
      <c r="D151" s="10">
        <v>1</v>
      </c>
      <c r="E151" s="16">
        <v>11969.37</v>
      </c>
      <c r="F151" s="10" t="s">
        <v>126</v>
      </c>
    </row>
    <row r="152" spans="1:6">
      <c r="A152" s="10">
        <v>1348</v>
      </c>
      <c r="B152" s="15">
        <v>42149</v>
      </c>
      <c r="C152" s="10" t="s">
        <v>1725</v>
      </c>
      <c r="D152" s="10">
        <v>1</v>
      </c>
      <c r="E152" s="16">
        <v>4156.74</v>
      </c>
      <c r="F152" s="10" t="s">
        <v>126</v>
      </c>
    </row>
    <row r="153" spans="1:6">
      <c r="A153" s="10">
        <v>394</v>
      </c>
      <c r="B153" s="15">
        <v>42149</v>
      </c>
      <c r="C153" s="10" t="s">
        <v>1758</v>
      </c>
      <c r="D153" s="10">
        <v>1</v>
      </c>
      <c r="E153" s="16">
        <v>19686.87</v>
      </c>
      <c r="F153" s="10" t="s">
        <v>126</v>
      </c>
    </row>
    <row r="154" spans="1:6">
      <c r="A154" s="10">
        <v>438</v>
      </c>
      <c r="B154" s="15">
        <v>42149</v>
      </c>
      <c r="C154" s="10" t="s">
        <v>1755</v>
      </c>
      <c r="D154" s="10">
        <v>1</v>
      </c>
      <c r="E154" s="16">
        <v>11969.37</v>
      </c>
      <c r="F154" s="10" t="s">
        <v>126</v>
      </c>
    </row>
    <row r="155" spans="1:6">
      <c r="A155" s="10">
        <v>506</v>
      </c>
      <c r="B155" s="15">
        <v>42149</v>
      </c>
      <c r="C155" s="10" t="s">
        <v>1748</v>
      </c>
      <c r="D155" s="10">
        <v>1</v>
      </c>
      <c r="E155" s="16">
        <v>15560.37</v>
      </c>
      <c r="F155" s="10" t="s">
        <v>126</v>
      </c>
    </row>
    <row r="156" spans="1:6">
      <c r="A156" s="10">
        <v>443</v>
      </c>
      <c r="B156" s="15">
        <v>42150</v>
      </c>
      <c r="C156" s="10" t="s">
        <v>1748</v>
      </c>
      <c r="D156" s="10">
        <v>1</v>
      </c>
      <c r="E156" s="16">
        <v>11084.85</v>
      </c>
      <c r="F156" s="10" t="s">
        <v>126</v>
      </c>
    </row>
    <row r="157" spans="1:6">
      <c r="A157" s="10">
        <v>1299</v>
      </c>
      <c r="B157" s="15">
        <v>42150</v>
      </c>
      <c r="C157" s="10" t="s">
        <v>1916</v>
      </c>
      <c r="D157" s="10">
        <v>1</v>
      </c>
      <c r="E157" s="16">
        <v>6487.74</v>
      </c>
      <c r="F157" s="10" t="s">
        <v>126</v>
      </c>
    </row>
    <row r="158" spans="1:6">
      <c r="A158" s="10">
        <v>2396</v>
      </c>
      <c r="B158" s="15">
        <v>42150</v>
      </c>
      <c r="C158" s="10" t="s">
        <v>1730</v>
      </c>
      <c r="D158" s="10">
        <v>1</v>
      </c>
      <c r="E158" s="16">
        <v>1442.7</v>
      </c>
      <c r="F158" s="10" t="s">
        <v>126</v>
      </c>
    </row>
    <row r="159" spans="1:6">
      <c r="A159" s="10">
        <v>2275</v>
      </c>
      <c r="B159" s="15">
        <v>42150</v>
      </c>
      <c r="C159" s="10" t="s">
        <v>1917</v>
      </c>
      <c r="D159" s="10">
        <v>1</v>
      </c>
      <c r="E159" s="16">
        <v>4472.37</v>
      </c>
      <c r="F159" s="10" t="s">
        <v>126</v>
      </c>
    </row>
    <row r="160" spans="1:6">
      <c r="A160" s="10">
        <v>2371</v>
      </c>
      <c r="B160" s="15">
        <v>42150</v>
      </c>
      <c r="C160" s="10" t="s">
        <v>1917</v>
      </c>
      <c r="D160" s="10">
        <v>1</v>
      </c>
      <c r="E160" s="16">
        <v>6866.37</v>
      </c>
      <c r="F160" s="10" t="s">
        <v>126</v>
      </c>
    </row>
    <row r="161" spans="1:6">
      <c r="A161" s="10">
        <v>1722</v>
      </c>
      <c r="B161" s="15">
        <v>42150</v>
      </c>
      <c r="C161" s="10" t="s">
        <v>1699</v>
      </c>
      <c r="D161" s="10">
        <v>1</v>
      </c>
      <c r="E161" s="16">
        <v>1038.87</v>
      </c>
      <c r="F161" s="10" t="s">
        <v>126</v>
      </c>
    </row>
    <row r="162" spans="1:6">
      <c r="A162" s="10">
        <v>295</v>
      </c>
      <c r="B162" s="15">
        <v>42151</v>
      </c>
      <c r="C162" s="10" t="s">
        <v>1900</v>
      </c>
      <c r="D162" s="10">
        <v>1</v>
      </c>
      <c r="E162" s="16">
        <v>12596.85</v>
      </c>
      <c r="F162" s="10" t="s">
        <v>126</v>
      </c>
    </row>
    <row r="163" spans="1:6">
      <c r="A163" s="10">
        <v>2396</v>
      </c>
      <c r="B163" s="15">
        <v>42151</v>
      </c>
      <c r="C163" s="10" t="s">
        <v>1924</v>
      </c>
      <c r="D163" s="10">
        <v>1</v>
      </c>
      <c r="E163" s="16">
        <v>1385.37</v>
      </c>
      <c r="F163" s="10" t="s">
        <v>126</v>
      </c>
    </row>
    <row r="164" spans="1:6">
      <c r="A164" s="10">
        <v>1180</v>
      </c>
      <c r="B164" s="15">
        <v>42176</v>
      </c>
      <c r="C164" s="10" t="s">
        <v>1725</v>
      </c>
      <c r="D164" s="10">
        <v>1</v>
      </c>
      <c r="E164" s="16">
        <v>6173.37</v>
      </c>
      <c r="F164" s="10" t="s">
        <v>126</v>
      </c>
    </row>
    <row r="165" spans="1:6">
      <c r="A165" s="10">
        <v>794</v>
      </c>
      <c r="B165" s="15">
        <v>42177</v>
      </c>
      <c r="C165" s="10" t="s">
        <v>1930</v>
      </c>
      <c r="D165" s="10">
        <v>1</v>
      </c>
      <c r="E165" s="16">
        <v>1070.37</v>
      </c>
      <c r="F165" s="10" t="s">
        <v>126</v>
      </c>
    </row>
    <row r="166" spans="1:6">
      <c r="A166" s="10">
        <v>2218</v>
      </c>
      <c r="B166" s="15">
        <v>42177</v>
      </c>
      <c r="C166" s="10" t="s">
        <v>1920</v>
      </c>
      <c r="D166" s="10">
        <v>1</v>
      </c>
      <c r="E166" s="16">
        <v>1763.37</v>
      </c>
      <c r="F166" s="10" t="s">
        <v>126</v>
      </c>
    </row>
    <row r="167" spans="1:6">
      <c r="A167" s="10">
        <v>781</v>
      </c>
      <c r="B167" s="15">
        <v>42177</v>
      </c>
      <c r="C167" s="10" t="s">
        <v>1726</v>
      </c>
      <c r="D167" s="10">
        <v>1</v>
      </c>
      <c r="E167" s="16">
        <v>1322.37</v>
      </c>
      <c r="F167" s="10" t="s">
        <v>126</v>
      </c>
    </row>
    <row r="168" spans="1:6">
      <c r="A168" s="10">
        <v>993</v>
      </c>
      <c r="B168" s="15">
        <v>42177</v>
      </c>
      <c r="C168" s="10" t="s">
        <v>1917</v>
      </c>
      <c r="D168" s="10">
        <v>1</v>
      </c>
      <c r="E168" s="16">
        <v>4598.37</v>
      </c>
      <c r="F168" s="10" t="s">
        <v>126</v>
      </c>
    </row>
    <row r="169" spans="1:6">
      <c r="A169" s="10">
        <v>1212</v>
      </c>
      <c r="B169" s="15">
        <v>42177</v>
      </c>
      <c r="C169" s="10" t="s">
        <v>1747</v>
      </c>
      <c r="D169" s="10">
        <v>1</v>
      </c>
      <c r="E169" s="16">
        <v>5259.87</v>
      </c>
      <c r="F169" s="10" t="s">
        <v>126</v>
      </c>
    </row>
    <row r="170" spans="1:6">
      <c r="A170" s="10">
        <v>207</v>
      </c>
      <c r="B170" s="15">
        <v>42177</v>
      </c>
      <c r="C170" s="10" t="s">
        <v>1725</v>
      </c>
      <c r="D170" s="10">
        <v>1</v>
      </c>
      <c r="E170" s="16">
        <v>11843.37</v>
      </c>
      <c r="F170" s="10" t="s">
        <v>126</v>
      </c>
    </row>
    <row r="171" spans="1:6">
      <c r="A171" s="10">
        <v>793</v>
      </c>
      <c r="B171" s="15">
        <v>42177</v>
      </c>
      <c r="C171" s="10" t="s">
        <v>1930</v>
      </c>
      <c r="D171" s="10">
        <v>1</v>
      </c>
      <c r="E171" s="16">
        <v>1070.37</v>
      </c>
      <c r="F171" s="10" t="s">
        <v>126</v>
      </c>
    </row>
    <row r="172" spans="1:6">
      <c r="A172" s="10">
        <v>782</v>
      </c>
      <c r="B172" s="15">
        <v>42177</v>
      </c>
      <c r="C172" s="10" t="s">
        <v>1726</v>
      </c>
      <c r="D172" s="10">
        <v>1</v>
      </c>
      <c r="E172" s="16">
        <v>1322.37</v>
      </c>
      <c r="F172" s="10" t="s">
        <v>126</v>
      </c>
    </row>
    <row r="173" spans="1:6">
      <c r="A173" s="10">
        <v>2219</v>
      </c>
      <c r="B173" s="15">
        <v>42177</v>
      </c>
      <c r="C173" s="10" t="s">
        <v>1920</v>
      </c>
      <c r="D173" s="10">
        <v>1</v>
      </c>
      <c r="E173" s="16">
        <v>1763.37</v>
      </c>
      <c r="F173" s="10" t="s">
        <v>126</v>
      </c>
    </row>
    <row r="174" spans="1:6">
      <c r="A174" s="10">
        <v>487</v>
      </c>
      <c r="B174" s="15">
        <v>42178</v>
      </c>
      <c r="C174" s="10" t="s">
        <v>1908</v>
      </c>
      <c r="D174" s="10">
        <v>1</v>
      </c>
      <c r="E174" s="16">
        <v>13229.37</v>
      </c>
      <c r="F174" s="10" t="s">
        <v>126</v>
      </c>
    </row>
    <row r="175" spans="1:6">
      <c r="A175" s="10">
        <v>2219</v>
      </c>
      <c r="B175" s="15">
        <v>42102</v>
      </c>
      <c r="C175" s="10" t="s">
        <v>1901</v>
      </c>
      <c r="D175" s="10">
        <v>1</v>
      </c>
      <c r="E175" s="16">
        <v>1826.37</v>
      </c>
      <c r="F175" s="10" t="s">
        <v>126</v>
      </c>
    </row>
    <row r="176" spans="1:6">
      <c r="A176" s="10">
        <v>2412</v>
      </c>
      <c r="B176" s="15">
        <v>42102</v>
      </c>
      <c r="C176" s="10" t="s">
        <v>1911</v>
      </c>
      <c r="D176" s="10">
        <v>1</v>
      </c>
      <c r="E176" s="16">
        <v>1290.87</v>
      </c>
      <c r="F176" s="10" t="s">
        <v>126</v>
      </c>
    </row>
    <row r="177" spans="1:6">
      <c r="A177" s="10">
        <v>1344</v>
      </c>
      <c r="B177" s="15">
        <v>42148</v>
      </c>
      <c r="C177" s="10" t="s">
        <v>1341</v>
      </c>
      <c r="D177" s="10">
        <v>1</v>
      </c>
      <c r="E177" s="16">
        <v>4408.74</v>
      </c>
      <c r="F177" s="10" t="s">
        <v>126</v>
      </c>
    </row>
    <row r="178" spans="1:6">
      <c r="A178" s="10">
        <v>491</v>
      </c>
      <c r="B178" s="15">
        <v>42148</v>
      </c>
      <c r="C178" s="10" t="s">
        <v>1566</v>
      </c>
      <c r="D178" s="10">
        <v>1</v>
      </c>
      <c r="E178" s="16">
        <v>10709.37</v>
      </c>
      <c r="F178" s="10" t="s">
        <v>126</v>
      </c>
    </row>
    <row r="179" spans="1:6">
      <c r="A179" s="10">
        <v>1223</v>
      </c>
      <c r="B179" s="15">
        <v>42149</v>
      </c>
      <c r="C179" s="10" t="s">
        <v>1186</v>
      </c>
      <c r="D179" s="10">
        <v>1</v>
      </c>
      <c r="E179" s="16">
        <v>4787.37</v>
      </c>
      <c r="F179" s="10" t="s">
        <v>126</v>
      </c>
    </row>
    <row r="180" spans="1:6">
      <c r="A180" s="10">
        <v>407</v>
      </c>
      <c r="B180" s="15">
        <v>42149</v>
      </c>
      <c r="C180" s="10" t="s">
        <v>1567</v>
      </c>
      <c r="D180" s="10">
        <v>1</v>
      </c>
      <c r="E180" s="16">
        <v>20505.87</v>
      </c>
      <c r="F180" s="10" t="s">
        <v>126</v>
      </c>
    </row>
    <row r="181" spans="1:6">
      <c r="A181" s="10">
        <v>2368</v>
      </c>
      <c r="B181" s="15">
        <v>42179</v>
      </c>
      <c r="C181" s="10" t="s">
        <v>1325</v>
      </c>
      <c r="D181" s="10">
        <v>1</v>
      </c>
      <c r="E181" s="16">
        <v>8687.7</v>
      </c>
      <c r="F181" s="10" t="s">
        <v>126</v>
      </c>
    </row>
    <row r="182" spans="1:6">
      <c r="A182" s="10">
        <v>2350</v>
      </c>
      <c r="B182" s="15">
        <v>42179</v>
      </c>
      <c r="C182" s="10" t="s">
        <v>1567</v>
      </c>
      <c r="D182" s="10">
        <v>1</v>
      </c>
      <c r="E182" s="16">
        <v>4466.7</v>
      </c>
      <c r="F182" s="10" t="s">
        <v>126</v>
      </c>
    </row>
    <row r="183" spans="1:6">
      <c r="A183" s="10">
        <v>545</v>
      </c>
      <c r="B183" s="15">
        <v>42179</v>
      </c>
      <c r="C183" s="10" t="s">
        <v>1316</v>
      </c>
      <c r="D183" s="10">
        <v>1</v>
      </c>
      <c r="E183" s="16">
        <v>10835.37</v>
      </c>
      <c r="F183" s="10" t="s">
        <v>126</v>
      </c>
    </row>
    <row r="184" spans="1:6">
      <c r="A184" s="10">
        <v>926</v>
      </c>
      <c r="B184" s="15">
        <v>42179</v>
      </c>
      <c r="C184" s="10" t="s">
        <v>1034</v>
      </c>
      <c r="D184" s="10">
        <v>1</v>
      </c>
      <c r="E184" s="16">
        <v>6803.37</v>
      </c>
      <c r="F184" s="10" t="s">
        <v>126</v>
      </c>
    </row>
    <row r="185" spans="1:6">
      <c r="A185" s="10">
        <v>2393</v>
      </c>
      <c r="B185" s="15">
        <v>42179</v>
      </c>
      <c r="C185" s="10" t="s">
        <v>1187</v>
      </c>
      <c r="D185" s="10">
        <v>2</v>
      </c>
      <c r="E185" s="16">
        <v>2702.07</v>
      </c>
      <c r="F185" s="10" t="s">
        <v>126</v>
      </c>
    </row>
    <row r="186" spans="1:6">
      <c r="A186" s="10">
        <v>549</v>
      </c>
      <c r="B186" s="15">
        <v>42179</v>
      </c>
      <c r="C186" s="10" t="s">
        <v>1339</v>
      </c>
      <c r="D186" s="10">
        <v>1</v>
      </c>
      <c r="E186" s="16">
        <v>6614.37</v>
      </c>
      <c r="F186" s="10" t="s">
        <v>126</v>
      </c>
    </row>
    <row r="187" spans="1:6">
      <c r="A187" s="10">
        <v>2354</v>
      </c>
      <c r="B187" s="15">
        <v>42180</v>
      </c>
      <c r="C187" s="10" t="s">
        <v>1302</v>
      </c>
      <c r="D187" s="10">
        <v>1</v>
      </c>
      <c r="E187" s="16">
        <v>4661.37</v>
      </c>
      <c r="F187" s="10" t="s">
        <v>126</v>
      </c>
    </row>
    <row r="188" spans="1:6">
      <c r="A188" s="10">
        <v>407</v>
      </c>
      <c r="B188" s="15">
        <v>42180</v>
      </c>
      <c r="C188" s="10" t="s">
        <v>1186</v>
      </c>
      <c r="D188" s="10">
        <v>1</v>
      </c>
      <c r="E188" s="16">
        <v>20505.87</v>
      </c>
      <c r="F188" s="10" t="s">
        <v>126</v>
      </c>
    </row>
    <row r="189" spans="1:6">
      <c r="A189" s="10">
        <v>2045</v>
      </c>
      <c r="B189" s="15">
        <v>42180</v>
      </c>
      <c r="C189" s="10" t="s">
        <v>1331</v>
      </c>
      <c r="D189" s="10">
        <v>1</v>
      </c>
      <c r="E189" s="16">
        <v>6173.37</v>
      </c>
      <c r="F189" s="10" t="s">
        <v>126</v>
      </c>
    </row>
    <row r="190" spans="1:6">
      <c r="A190" s="10">
        <v>599</v>
      </c>
      <c r="B190" s="15">
        <v>42180</v>
      </c>
      <c r="C190" s="10" t="s">
        <v>1575</v>
      </c>
      <c r="D190" s="10">
        <v>1</v>
      </c>
      <c r="E190" s="16">
        <v>10643.85</v>
      </c>
      <c r="F190" s="10" t="s">
        <v>126</v>
      </c>
    </row>
    <row r="191" spans="1:6">
      <c r="A191" s="10">
        <v>1180</v>
      </c>
      <c r="B191" s="15">
        <v>42180</v>
      </c>
      <c r="C191" s="10" t="s">
        <v>1185</v>
      </c>
      <c r="D191" s="10">
        <v>1</v>
      </c>
      <c r="E191" s="16">
        <v>6299.37</v>
      </c>
      <c r="F191" s="10" t="s">
        <v>126</v>
      </c>
    </row>
    <row r="192" spans="1:6">
      <c r="A192" s="10">
        <v>506</v>
      </c>
      <c r="B192" s="15">
        <v>42180</v>
      </c>
      <c r="C192" s="10" t="s">
        <v>1562</v>
      </c>
      <c r="D192" s="10">
        <v>1</v>
      </c>
      <c r="E192" s="16">
        <v>15560.37</v>
      </c>
      <c r="F192" s="10" t="s">
        <v>126</v>
      </c>
    </row>
    <row r="193" spans="1:6">
      <c r="A193" s="10">
        <v>1022</v>
      </c>
      <c r="B193" s="15">
        <v>42094</v>
      </c>
      <c r="C193" s="10" t="s">
        <v>1579</v>
      </c>
      <c r="D193" s="10">
        <v>1</v>
      </c>
      <c r="E193" s="16">
        <v>1889.37</v>
      </c>
      <c r="F193" s="10" t="s">
        <v>126</v>
      </c>
    </row>
    <row r="194" spans="1:6">
      <c r="A194" s="10">
        <v>1077</v>
      </c>
      <c r="B194" s="15">
        <v>42094</v>
      </c>
      <c r="C194" s="10" t="s">
        <v>1189</v>
      </c>
      <c r="D194" s="10">
        <v>1</v>
      </c>
      <c r="E194" s="16">
        <v>4220.37</v>
      </c>
      <c r="F194" s="10" t="s">
        <v>126</v>
      </c>
    </row>
    <row r="195" spans="1:6">
      <c r="A195" s="10">
        <v>1180</v>
      </c>
      <c r="B195" s="15">
        <v>42094</v>
      </c>
      <c r="C195" s="10" t="s">
        <v>1320</v>
      </c>
      <c r="D195" s="10">
        <v>1</v>
      </c>
      <c r="E195" s="16">
        <v>6173.37</v>
      </c>
      <c r="F195" s="10" t="s">
        <v>126</v>
      </c>
    </row>
    <row r="196" spans="1:6">
      <c r="A196" s="10">
        <v>1183</v>
      </c>
      <c r="B196" s="15">
        <v>42094</v>
      </c>
      <c r="C196" s="10" t="s">
        <v>1292</v>
      </c>
      <c r="D196" s="10">
        <v>1</v>
      </c>
      <c r="E196" s="16">
        <v>7559.37</v>
      </c>
      <c r="F196" s="10" t="s">
        <v>126</v>
      </c>
    </row>
    <row r="197" spans="1:6">
      <c r="A197" s="10">
        <v>1879</v>
      </c>
      <c r="B197" s="15">
        <v>42095</v>
      </c>
      <c r="C197" s="10" t="s">
        <v>1331</v>
      </c>
      <c r="D197" s="10">
        <v>1</v>
      </c>
      <c r="E197" s="16">
        <v>11339.37</v>
      </c>
      <c r="F197" s="10" t="s">
        <v>126</v>
      </c>
    </row>
    <row r="198" spans="1:6">
      <c r="A198" s="10">
        <v>556</v>
      </c>
      <c r="B198" s="15">
        <v>42095</v>
      </c>
      <c r="C198" s="10" t="s">
        <v>1566</v>
      </c>
      <c r="D198" s="10">
        <v>1</v>
      </c>
      <c r="E198" s="16">
        <v>10268.37</v>
      </c>
      <c r="F198" s="10" t="s">
        <v>126</v>
      </c>
    </row>
    <row r="199" spans="1:6">
      <c r="A199" s="10">
        <v>674</v>
      </c>
      <c r="B199" s="15">
        <v>42022</v>
      </c>
      <c r="C199" s="10" t="s">
        <v>1331</v>
      </c>
      <c r="D199" s="10">
        <v>1</v>
      </c>
      <c r="E199" s="16">
        <v>8189.37</v>
      </c>
      <c r="F199" s="10" t="s">
        <v>126</v>
      </c>
    </row>
    <row r="200" spans="1:6">
      <c r="A200" s="10">
        <v>578</v>
      </c>
      <c r="B200" s="15">
        <v>42058</v>
      </c>
      <c r="C200" s="10" t="s">
        <v>1325</v>
      </c>
      <c r="D200" s="10">
        <v>1</v>
      </c>
      <c r="E200" s="16">
        <v>9449.37</v>
      </c>
      <c r="F200" s="10" t="s">
        <v>126</v>
      </c>
    </row>
    <row r="201" spans="1:6">
      <c r="A201" s="10">
        <v>1180</v>
      </c>
      <c r="B201" s="15">
        <v>42059</v>
      </c>
      <c r="C201" s="10" t="s">
        <v>1185</v>
      </c>
      <c r="D201" s="10">
        <v>1</v>
      </c>
      <c r="E201" s="16">
        <v>6173.37</v>
      </c>
      <c r="F201" s="10" t="s">
        <v>126</v>
      </c>
    </row>
    <row r="202" spans="1:6">
      <c r="A202" s="10">
        <v>443</v>
      </c>
      <c r="B202" s="15">
        <v>42059</v>
      </c>
      <c r="C202" s="10" t="s">
        <v>1185</v>
      </c>
      <c r="D202" s="10">
        <v>1</v>
      </c>
      <c r="E202" s="16">
        <v>11084.85</v>
      </c>
      <c r="F202" s="10" t="s">
        <v>126</v>
      </c>
    </row>
    <row r="203" spans="1:6">
      <c r="A203" s="10">
        <v>947</v>
      </c>
      <c r="B203" s="15">
        <v>42059</v>
      </c>
      <c r="C203" s="10" t="s">
        <v>1577</v>
      </c>
      <c r="D203" s="10">
        <v>1</v>
      </c>
      <c r="E203" s="16">
        <v>8504.37</v>
      </c>
      <c r="F203" s="10" t="s">
        <v>126</v>
      </c>
    </row>
    <row r="204" spans="1:6">
      <c r="A204" s="10">
        <v>2365</v>
      </c>
      <c r="B204" s="15">
        <v>42059</v>
      </c>
      <c r="C204" s="10" t="s">
        <v>1034</v>
      </c>
      <c r="D204" s="10">
        <v>1</v>
      </c>
      <c r="E204" s="16">
        <v>6356.7</v>
      </c>
      <c r="F204" s="10" t="s">
        <v>126</v>
      </c>
    </row>
    <row r="205" spans="1:6">
      <c r="A205" s="10">
        <v>967</v>
      </c>
      <c r="B205" s="15">
        <v>42059</v>
      </c>
      <c r="C205" s="10" t="s">
        <v>1567</v>
      </c>
      <c r="D205" s="10">
        <v>1</v>
      </c>
      <c r="E205" s="16">
        <v>8126.37</v>
      </c>
      <c r="F205" s="10" t="s">
        <v>126</v>
      </c>
    </row>
    <row r="206" spans="1:6">
      <c r="A206" s="10">
        <v>590</v>
      </c>
      <c r="B206" s="15">
        <v>42023</v>
      </c>
      <c r="C206" s="10" t="s">
        <v>1567</v>
      </c>
      <c r="D206" s="10">
        <v>1</v>
      </c>
      <c r="E206" s="16">
        <v>10709.37</v>
      </c>
      <c r="F206" s="10" t="s">
        <v>126</v>
      </c>
    </row>
    <row r="207" spans="1:6">
      <c r="A207" s="10">
        <v>1182</v>
      </c>
      <c r="B207" s="15">
        <v>42023</v>
      </c>
      <c r="C207" s="10" t="s">
        <v>1187</v>
      </c>
      <c r="D207" s="10">
        <v>1</v>
      </c>
      <c r="E207" s="16">
        <v>2519.37</v>
      </c>
      <c r="F207" s="10" t="s">
        <v>126</v>
      </c>
    </row>
    <row r="208" spans="1:6">
      <c r="A208" s="10">
        <v>1522</v>
      </c>
      <c r="B208" s="15">
        <v>42023</v>
      </c>
      <c r="C208" s="10" t="s">
        <v>1187</v>
      </c>
      <c r="D208" s="10">
        <v>2</v>
      </c>
      <c r="E208" s="16">
        <v>12597.48</v>
      </c>
      <c r="F208" s="10" t="s">
        <v>126</v>
      </c>
    </row>
    <row r="209" spans="1:6">
      <c r="A209" s="10">
        <v>1521</v>
      </c>
      <c r="B209" s="15">
        <v>42023</v>
      </c>
      <c r="C209" s="10" t="s">
        <v>1187</v>
      </c>
      <c r="D209" s="10">
        <v>2</v>
      </c>
      <c r="E209" s="16">
        <v>12597.48</v>
      </c>
      <c r="F209" s="10" t="s">
        <v>126</v>
      </c>
    </row>
    <row r="210" spans="1:6">
      <c r="A210" s="10">
        <v>674</v>
      </c>
      <c r="B210" s="15">
        <v>42118</v>
      </c>
      <c r="C210" s="10" t="s">
        <v>1185</v>
      </c>
      <c r="D210" s="10">
        <v>1</v>
      </c>
      <c r="E210" s="16">
        <v>8315.37</v>
      </c>
      <c r="F210" s="10" t="s">
        <v>126</v>
      </c>
    </row>
    <row r="211" spans="1:6">
      <c r="A211" s="10">
        <v>549</v>
      </c>
      <c r="B211" s="15">
        <v>42118</v>
      </c>
      <c r="C211" s="10" t="s">
        <v>1292</v>
      </c>
      <c r="D211" s="10">
        <v>1</v>
      </c>
      <c r="E211" s="16">
        <v>6614.37</v>
      </c>
      <c r="F211" s="10" t="s">
        <v>126</v>
      </c>
    </row>
    <row r="212" spans="1:6">
      <c r="A212" s="10">
        <v>2275</v>
      </c>
      <c r="B212" s="15">
        <v>42118</v>
      </c>
      <c r="C212" s="10" t="s">
        <v>1566</v>
      </c>
      <c r="D212" s="10">
        <v>1</v>
      </c>
      <c r="E212" s="16">
        <v>4724.37</v>
      </c>
      <c r="F212" s="10" t="s">
        <v>126</v>
      </c>
    </row>
    <row r="213" spans="1:6">
      <c r="A213" s="10">
        <v>1022</v>
      </c>
      <c r="B213" s="15">
        <v>42078</v>
      </c>
      <c r="C213" s="10" t="s">
        <v>1924</v>
      </c>
      <c r="D213" s="10">
        <v>1</v>
      </c>
      <c r="E213" s="16">
        <v>1889.37</v>
      </c>
      <c r="F213" s="10" t="s">
        <v>126</v>
      </c>
    </row>
    <row r="214" spans="1:6">
      <c r="A214" s="10">
        <v>1183</v>
      </c>
      <c r="B214" s="15">
        <v>42078</v>
      </c>
      <c r="C214" s="10" t="s">
        <v>1730</v>
      </c>
      <c r="D214" s="10">
        <v>1</v>
      </c>
      <c r="E214" s="16">
        <v>7433.37</v>
      </c>
      <c r="F214" s="10" t="s">
        <v>126</v>
      </c>
    </row>
    <row r="215" spans="1:6">
      <c r="A215" s="10">
        <v>2055</v>
      </c>
      <c r="B215" s="15">
        <v>42078</v>
      </c>
      <c r="C215" s="10" t="s">
        <v>1916</v>
      </c>
      <c r="D215" s="10">
        <v>1</v>
      </c>
      <c r="E215" s="16">
        <v>7874.37</v>
      </c>
      <c r="F215" s="10" t="s">
        <v>126</v>
      </c>
    </row>
    <row r="216" spans="1:6">
      <c r="A216" s="10">
        <v>826</v>
      </c>
      <c r="B216" s="15">
        <v>42034</v>
      </c>
      <c r="C216" s="10" t="s">
        <v>1758</v>
      </c>
      <c r="D216" s="10">
        <v>1</v>
      </c>
      <c r="E216" s="16">
        <v>14426.37</v>
      </c>
      <c r="F216" s="10" t="s">
        <v>126</v>
      </c>
    </row>
    <row r="217" spans="1:6">
      <c r="A217" s="10">
        <v>978</v>
      </c>
      <c r="B217" s="15">
        <v>42034</v>
      </c>
      <c r="C217" s="10" t="s">
        <v>1748</v>
      </c>
      <c r="D217" s="10">
        <v>1</v>
      </c>
      <c r="E217" s="16">
        <v>9638.37</v>
      </c>
      <c r="F217" s="10" t="s">
        <v>126</v>
      </c>
    </row>
    <row r="218" spans="1:6">
      <c r="A218" s="10">
        <v>1883</v>
      </c>
      <c r="B218" s="15">
        <v>42034</v>
      </c>
      <c r="C218" s="10" t="s">
        <v>1747</v>
      </c>
      <c r="D218" s="10">
        <v>1</v>
      </c>
      <c r="E218" s="16">
        <v>9134.37</v>
      </c>
      <c r="F218" s="10" t="s">
        <v>126</v>
      </c>
    </row>
    <row r="219" spans="1:6">
      <c r="A219" s="10">
        <v>407</v>
      </c>
      <c r="B219" s="15">
        <v>42043</v>
      </c>
      <c r="C219" s="10" t="s">
        <v>1923</v>
      </c>
      <c r="D219" s="10">
        <v>1</v>
      </c>
      <c r="E219" s="16">
        <v>20505.87</v>
      </c>
      <c r="F219" s="10" t="s">
        <v>126</v>
      </c>
    </row>
    <row r="220" spans="1:6">
      <c r="A220" s="10">
        <v>2055</v>
      </c>
      <c r="B220" s="15">
        <v>42043</v>
      </c>
      <c r="C220" s="10" t="s">
        <v>1907</v>
      </c>
      <c r="D220" s="10">
        <v>1</v>
      </c>
      <c r="E220" s="16">
        <v>7874.37</v>
      </c>
      <c r="F220" s="10" t="s">
        <v>126</v>
      </c>
    </row>
    <row r="221" spans="1:6">
      <c r="A221" s="10">
        <v>443</v>
      </c>
      <c r="B221" s="15">
        <v>42044</v>
      </c>
      <c r="C221" s="10" t="s">
        <v>1549</v>
      </c>
      <c r="D221" s="10">
        <v>1</v>
      </c>
      <c r="E221" s="16">
        <v>11084.85</v>
      </c>
      <c r="F221" s="10" t="s">
        <v>126</v>
      </c>
    </row>
    <row r="222" spans="1:6">
      <c r="A222" s="10">
        <v>2263</v>
      </c>
      <c r="B222" s="15">
        <v>42089</v>
      </c>
      <c r="C222" s="10" t="s">
        <v>1760</v>
      </c>
      <c r="D222" s="10">
        <v>1</v>
      </c>
      <c r="E222" s="16">
        <v>4220.37</v>
      </c>
      <c r="F222" s="10" t="s">
        <v>126</v>
      </c>
    </row>
    <row r="223" spans="1:6">
      <c r="A223" s="10">
        <v>1009</v>
      </c>
      <c r="B223" s="15">
        <v>42073</v>
      </c>
      <c r="C223" s="10" t="s">
        <v>1947</v>
      </c>
      <c r="D223" s="10">
        <v>1</v>
      </c>
      <c r="E223" s="16">
        <v>1353.87</v>
      </c>
      <c r="F223" s="10" t="s">
        <v>126</v>
      </c>
    </row>
    <row r="224" spans="1:6">
      <c r="A224" s="10">
        <v>229</v>
      </c>
      <c r="B224" s="15">
        <v>42073</v>
      </c>
      <c r="C224" s="10" t="s">
        <v>1730</v>
      </c>
      <c r="D224" s="10">
        <v>1</v>
      </c>
      <c r="E224" s="16">
        <v>7241.85</v>
      </c>
      <c r="F224" s="10" t="s">
        <v>126</v>
      </c>
    </row>
    <row r="225" spans="1:6">
      <c r="A225" s="10">
        <v>1519</v>
      </c>
      <c r="B225" s="15">
        <v>42073</v>
      </c>
      <c r="C225" s="10" t="s">
        <v>1742</v>
      </c>
      <c r="D225" s="10">
        <v>1</v>
      </c>
      <c r="E225" s="16">
        <v>2707.74</v>
      </c>
      <c r="F225" s="10" t="s">
        <v>126</v>
      </c>
    </row>
    <row r="226" spans="1:6">
      <c r="A226" s="10">
        <v>438</v>
      </c>
      <c r="B226" s="15">
        <v>42086</v>
      </c>
      <c r="C226" s="10" t="s">
        <v>1917</v>
      </c>
      <c r="D226" s="10">
        <v>1</v>
      </c>
      <c r="E226" s="16">
        <v>11969.37</v>
      </c>
      <c r="F226" s="10" t="s">
        <v>126</v>
      </c>
    </row>
    <row r="227" spans="1:6">
      <c r="A227" s="10">
        <v>457</v>
      </c>
      <c r="B227" s="15">
        <v>42086</v>
      </c>
      <c r="C227" s="10" t="s">
        <v>1731</v>
      </c>
      <c r="D227" s="10">
        <v>1</v>
      </c>
      <c r="E227" s="16">
        <v>11969.37</v>
      </c>
      <c r="F227" s="10" t="s">
        <v>126</v>
      </c>
    </row>
    <row r="228" spans="1:6">
      <c r="A228" s="10">
        <v>487</v>
      </c>
      <c r="B228" s="15">
        <v>42086</v>
      </c>
      <c r="C228" s="10" t="s">
        <v>1747</v>
      </c>
      <c r="D228" s="10">
        <v>1</v>
      </c>
      <c r="E228" s="16">
        <v>13229.37</v>
      </c>
      <c r="F228" s="10" t="s">
        <v>126</v>
      </c>
    </row>
    <row r="229" spans="1:6">
      <c r="A229" s="10">
        <v>332</v>
      </c>
      <c r="B229" s="15">
        <v>42097</v>
      </c>
      <c r="C229" s="10" t="s">
        <v>1903</v>
      </c>
      <c r="D229" s="10">
        <v>1</v>
      </c>
      <c r="E229" s="16">
        <v>11336.85</v>
      </c>
      <c r="F229" s="10" t="s">
        <v>126</v>
      </c>
    </row>
    <row r="230" spans="1:6">
      <c r="A230" s="10">
        <v>585</v>
      </c>
      <c r="B230" s="15">
        <v>42097</v>
      </c>
      <c r="C230" s="10" t="s">
        <v>1917</v>
      </c>
      <c r="D230" s="10">
        <v>1</v>
      </c>
      <c r="E230" s="16">
        <v>5039.37</v>
      </c>
      <c r="F230" s="10" t="s">
        <v>126</v>
      </c>
    </row>
    <row r="231" spans="1:6">
      <c r="A231" s="10">
        <v>359</v>
      </c>
      <c r="B231" s="15">
        <v>42097</v>
      </c>
      <c r="C231" s="10" t="s">
        <v>1697</v>
      </c>
      <c r="D231" s="10">
        <v>1</v>
      </c>
      <c r="E231" s="16">
        <v>13730.85</v>
      </c>
      <c r="F231" s="10" t="s">
        <v>126</v>
      </c>
    </row>
    <row r="232" spans="1:6">
      <c r="A232" s="10">
        <v>1172</v>
      </c>
      <c r="B232" s="15">
        <v>42099</v>
      </c>
      <c r="C232" s="10" t="s">
        <v>1731</v>
      </c>
      <c r="D232" s="10">
        <v>1</v>
      </c>
      <c r="E232" s="16">
        <v>5921.37</v>
      </c>
      <c r="F232" s="10" t="s">
        <v>126</v>
      </c>
    </row>
    <row r="233" spans="1:6">
      <c r="A233" s="10">
        <v>1529</v>
      </c>
      <c r="B233" s="15">
        <v>42103</v>
      </c>
      <c r="C233" s="10" t="s">
        <v>1320</v>
      </c>
      <c r="D233" s="10">
        <v>1</v>
      </c>
      <c r="E233" s="16">
        <v>5038.74</v>
      </c>
      <c r="F233" s="10" t="s">
        <v>126</v>
      </c>
    </row>
    <row r="234" spans="1:6">
      <c r="A234" s="10">
        <v>674</v>
      </c>
      <c r="B234" s="15">
        <v>42040</v>
      </c>
      <c r="C234" s="10" t="s">
        <v>1566</v>
      </c>
      <c r="D234" s="10">
        <v>1</v>
      </c>
      <c r="E234" s="16">
        <v>8189.37</v>
      </c>
      <c r="F234" s="10" t="s">
        <v>126</v>
      </c>
    </row>
    <row r="235" spans="1:6">
      <c r="A235" s="10">
        <v>2225</v>
      </c>
      <c r="B235" s="15">
        <v>42080</v>
      </c>
      <c r="C235" s="10" t="s">
        <v>1186</v>
      </c>
      <c r="D235" s="10">
        <v>1</v>
      </c>
      <c r="E235" s="16">
        <v>723.87</v>
      </c>
      <c r="F235" s="10" t="s">
        <v>126</v>
      </c>
    </row>
    <row r="236" spans="1:6">
      <c r="A236" s="10">
        <v>945</v>
      </c>
      <c r="B236" s="15">
        <v>42080</v>
      </c>
      <c r="C236" s="10" t="s">
        <v>1185</v>
      </c>
      <c r="D236" s="10">
        <v>1</v>
      </c>
      <c r="E236" s="16">
        <v>8189.37</v>
      </c>
      <c r="F236" s="10" t="s">
        <v>126</v>
      </c>
    </row>
    <row r="237" spans="1:6">
      <c r="A237" s="10">
        <v>438</v>
      </c>
      <c r="B237" s="15">
        <v>42056</v>
      </c>
      <c r="C237" s="10" t="s">
        <v>1034</v>
      </c>
      <c r="D237" s="10">
        <v>1</v>
      </c>
      <c r="E237" s="16">
        <v>11969.37</v>
      </c>
      <c r="F237" s="10" t="s">
        <v>126</v>
      </c>
    </row>
    <row r="238" spans="1:6">
      <c r="A238" s="10">
        <v>585</v>
      </c>
      <c r="B238" s="15">
        <v>42056</v>
      </c>
      <c r="C238" s="10" t="s">
        <v>1187</v>
      </c>
      <c r="D238" s="10">
        <v>1</v>
      </c>
      <c r="E238" s="16">
        <v>5039.37</v>
      </c>
      <c r="F238" s="10" t="s">
        <v>126</v>
      </c>
    </row>
    <row r="239" spans="1:6">
      <c r="A239" s="10">
        <v>438</v>
      </c>
      <c r="B239" s="15">
        <v>42057</v>
      </c>
      <c r="C239" s="10" t="s">
        <v>1577</v>
      </c>
      <c r="D239" s="10">
        <v>1</v>
      </c>
      <c r="E239" s="16">
        <v>11969.37</v>
      </c>
      <c r="F239" s="10" t="s">
        <v>126</v>
      </c>
    </row>
    <row r="240" spans="1:6">
      <c r="A240" s="10">
        <v>556</v>
      </c>
      <c r="B240" s="15">
        <v>42057</v>
      </c>
      <c r="C240" s="10" t="s">
        <v>1576</v>
      </c>
      <c r="D240" s="10">
        <v>1</v>
      </c>
      <c r="E240" s="16">
        <v>10268.37</v>
      </c>
      <c r="F240" s="10" t="s">
        <v>126</v>
      </c>
    </row>
    <row r="241" spans="1:6">
      <c r="A241" s="10">
        <v>1472</v>
      </c>
      <c r="B241" s="15">
        <v>42058</v>
      </c>
      <c r="C241" s="10" t="s">
        <v>1576</v>
      </c>
      <c r="D241" s="10">
        <v>1</v>
      </c>
      <c r="E241" s="16">
        <v>3526.74</v>
      </c>
      <c r="F241" s="10" t="s">
        <v>126</v>
      </c>
    </row>
    <row r="242" spans="1:6">
      <c r="A242" s="10">
        <v>2379</v>
      </c>
      <c r="B242" s="15">
        <v>42058</v>
      </c>
      <c r="C242" s="10" t="s">
        <v>741</v>
      </c>
      <c r="D242" s="10">
        <v>1</v>
      </c>
      <c r="E242" s="16">
        <v>2330.37</v>
      </c>
      <c r="F242" s="10" t="s">
        <v>126</v>
      </c>
    </row>
    <row r="243" spans="1:6">
      <c r="A243" s="10">
        <v>963</v>
      </c>
      <c r="B243" s="15">
        <v>42094</v>
      </c>
      <c r="C243" s="10" t="s">
        <v>1563</v>
      </c>
      <c r="D243" s="10">
        <v>1</v>
      </c>
      <c r="E243" s="16">
        <v>5039.37</v>
      </c>
      <c r="F243" s="10" t="s">
        <v>126</v>
      </c>
    </row>
    <row r="244" spans="1:6">
      <c r="A244" s="10">
        <v>993</v>
      </c>
      <c r="B244" s="15">
        <v>42094</v>
      </c>
      <c r="C244" s="10" t="s">
        <v>1559</v>
      </c>
      <c r="D244" s="10">
        <v>1</v>
      </c>
      <c r="E244" s="16">
        <v>4598.37</v>
      </c>
      <c r="F244" s="10" t="s">
        <v>126</v>
      </c>
    </row>
    <row r="245" spans="1:6">
      <c r="A245" s="10">
        <v>1223</v>
      </c>
      <c r="B245" s="15">
        <v>42094</v>
      </c>
      <c r="C245" s="10" t="s">
        <v>738</v>
      </c>
      <c r="D245" s="10">
        <v>1</v>
      </c>
      <c r="E245" s="16">
        <v>4787.37</v>
      </c>
      <c r="F245" s="10" t="s">
        <v>126</v>
      </c>
    </row>
    <row r="246" spans="1:6">
      <c r="A246" s="10">
        <v>2061</v>
      </c>
      <c r="B246" s="15">
        <v>42009</v>
      </c>
      <c r="C246" s="10" t="s">
        <v>1186</v>
      </c>
      <c r="D246" s="10">
        <v>1</v>
      </c>
      <c r="E246" s="16">
        <v>4409.37</v>
      </c>
      <c r="F246" s="10" t="s">
        <v>126</v>
      </c>
    </row>
    <row r="247" spans="1:6">
      <c r="A247" s="10">
        <v>1114</v>
      </c>
      <c r="B247" s="15">
        <v>42009</v>
      </c>
      <c r="C247" s="10" t="s">
        <v>1562</v>
      </c>
      <c r="D247" s="10">
        <v>1</v>
      </c>
      <c r="E247" s="16">
        <v>2424.87</v>
      </c>
      <c r="F247" s="10" t="s">
        <v>126</v>
      </c>
    </row>
    <row r="248" spans="1:6">
      <c r="A248" s="10">
        <v>1180</v>
      </c>
      <c r="B248" s="15">
        <v>42010</v>
      </c>
      <c r="C248" s="10" t="s">
        <v>1561</v>
      </c>
      <c r="D248" s="10">
        <v>1</v>
      </c>
      <c r="E248" s="16">
        <v>6299.37</v>
      </c>
      <c r="F248" s="10" t="s">
        <v>126</v>
      </c>
    </row>
    <row r="249" spans="1:6">
      <c r="A249" s="10">
        <v>12</v>
      </c>
      <c r="B249" s="15">
        <v>42010</v>
      </c>
      <c r="C249" s="10" t="s">
        <v>1185</v>
      </c>
      <c r="D249" s="10">
        <v>1</v>
      </c>
      <c r="E249" s="16">
        <v>5480.37</v>
      </c>
      <c r="F249" s="10" t="s">
        <v>126</v>
      </c>
    </row>
    <row r="250" spans="1:6">
      <c r="A250" s="10">
        <v>1124</v>
      </c>
      <c r="B250" s="15">
        <v>42058</v>
      </c>
      <c r="C250" s="10" t="s">
        <v>1187</v>
      </c>
      <c r="D250" s="10">
        <v>1</v>
      </c>
      <c r="E250" s="16">
        <v>8315.37</v>
      </c>
      <c r="F250" s="10" t="s">
        <v>126</v>
      </c>
    </row>
    <row r="251" spans="1:6">
      <c r="A251" s="10">
        <v>407</v>
      </c>
      <c r="B251" s="15">
        <v>42058</v>
      </c>
      <c r="C251" s="10" t="s">
        <v>741</v>
      </c>
      <c r="D251" s="10">
        <v>1</v>
      </c>
      <c r="E251" s="16">
        <v>20505.87</v>
      </c>
      <c r="F251" s="10" t="s">
        <v>126</v>
      </c>
    </row>
    <row r="252" spans="1:6">
      <c r="A252" s="10">
        <v>487</v>
      </c>
      <c r="B252" s="15">
        <v>42058</v>
      </c>
      <c r="C252" s="10" t="s">
        <v>1179</v>
      </c>
      <c r="D252" s="10">
        <v>1</v>
      </c>
      <c r="E252" s="16">
        <v>13229.37</v>
      </c>
      <c r="F252" s="10" t="s">
        <v>126</v>
      </c>
    </row>
    <row r="253" spans="1:6">
      <c r="A253" s="10">
        <v>1471</v>
      </c>
      <c r="B253" s="15">
        <v>42058</v>
      </c>
      <c r="C253" s="10" t="s">
        <v>1576</v>
      </c>
      <c r="D253" s="10">
        <v>1</v>
      </c>
      <c r="E253" s="16">
        <v>3526.74</v>
      </c>
      <c r="F253" s="10" t="s">
        <v>126</v>
      </c>
    </row>
    <row r="254" spans="1:6">
      <c r="A254" s="10">
        <v>826</v>
      </c>
      <c r="B254" s="15">
        <v>42058</v>
      </c>
      <c r="C254" s="10" t="s">
        <v>1576</v>
      </c>
      <c r="D254" s="10">
        <v>1</v>
      </c>
      <c r="E254" s="16">
        <v>14426.37</v>
      </c>
      <c r="F254" s="10" t="s">
        <v>126</v>
      </c>
    </row>
    <row r="255" spans="1:6">
      <c r="A255" s="10">
        <v>202</v>
      </c>
      <c r="B255" s="15">
        <v>42094</v>
      </c>
      <c r="C255" s="10" t="s">
        <v>1186</v>
      </c>
      <c r="D255" s="10">
        <v>1</v>
      </c>
      <c r="E255" s="16">
        <v>15749.37</v>
      </c>
      <c r="F255" s="10" t="s">
        <v>126</v>
      </c>
    </row>
    <row r="256" spans="1:6">
      <c r="A256" s="10">
        <v>487</v>
      </c>
      <c r="B256" s="15">
        <v>42094</v>
      </c>
      <c r="C256" s="10" t="s">
        <v>1181</v>
      </c>
      <c r="D256" s="10">
        <v>1</v>
      </c>
      <c r="E256" s="16">
        <v>13229.37</v>
      </c>
      <c r="F256" s="10" t="s">
        <v>126</v>
      </c>
    </row>
    <row r="257" spans="1:6">
      <c r="A257" s="10">
        <v>1086</v>
      </c>
      <c r="B257" s="15">
        <v>42094</v>
      </c>
      <c r="C257" s="10" t="s">
        <v>1566</v>
      </c>
      <c r="D257" s="10">
        <v>1</v>
      </c>
      <c r="E257" s="16">
        <v>1164.87</v>
      </c>
      <c r="F257" s="10" t="s">
        <v>126</v>
      </c>
    </row>
    <row r="258" spans="1:6">
      <c r="A258" s="10">
        <v>2054</v>
      </c>
      <c r="B258" s="15">
        <v>42094</v>
      </c>
      <c r="C258" s="10" t="s">
        <v>1185</v>
      </c>
      <c r="D258" s="10">
        <v>1</v>
      </c>
      <c r="E258" s="16">
        <v>7685.37</v>
      </c>
      <c r="F258" s="10" t="s">
        <v>126</v>
      </c>
    </row>
    <row r="259" spans="1:6">
      <c r="A259" s="10">
        <v>2055</v>
      </c>
      <c r="B259" s="15">
        <v>42103</v>
      </c>
      <c r="C259" s="10" t="s">
        <v>1186</v>
      </c>
      <c r="D259" s="10">
        <v>1</v>
      </c>
      <c r="E259" s="16">
        <v>7874.37</v>
      </c>
      <c r="F259" s="10" t="s">
        <v>126</v>
      </c>
    </row>
    <row r="260" spans="1:6">
      <c r="A260" s="10">
        <v>1348</v>
      </c>
      <c r="B260" s="15">
        <v>42106</v>
      </c>
      <c r="C260" s="10" t="s">
        <v>1052</v>
      </c>
      <c r="D260" s="10">
        <v>1</v>
      </c>
      <c r="E260" s="16">
        <v>4156.74</v>
      </c>
      <c r="F260" s="10" t="s">
        <v>126</v>
      </c>
    </row>
    <row r="261" spans="1:6">
      <c r="A261" s="10">
        <v>1114</v>
      </c>
      <c r="B261" s="15">
        <v>42011</v>
      </c>
      <c r="C261" s="10" t="s">
        <v>1307</v>
      </c>
      <c r="D261" s="10">
        <v>1</v>
      </c>
      <c r="E261" s="16">
        <v>2424.87</v>
      </c>
      <c r="F261" s="10" t="s">
        <v>126</v>
      </c>
    </row>
    <row r="262" spans="1:6">
      <c r="A262" s="10">
        <v>2215</v>
      </c>
      <c r="B262" s="15">
        <v>42062</v>
      </c>
      <c r="C262" s="10" t="s">
        <v>1185</v>
      </c>
      <c r="D262" s="10">
        <v>1</v>
      </c>
      <c r="E262" s="16">
        <v>4535.37</v>
      </c>
      <c r="F262" s="10" t="s">
        <v>126</v>
      </c>
    </row>
    <row r="263" spans="1:6">
      <c r="A263" s="10">
        <v>2214</v>
      </c>
      <c r="B263" s="15">
        <v>42062</v>
      </c>
      <c r="C263" s="10" t="s">
        <v>1185</v>
      </c>
      <c r="D263" s="10">
        <v>1</v>
      </c>
      <c r="E263" s="16">
        <v>4535.37</v>
      </c>
      <c r="F263" s="10" t="s">
        <v>126</v>
      </c>
    </row>
    <row r="264" spans="1:6">
      <c r="A264" s="10">
        <v>2367</v>
      </c>
      <c r="B264" s="15">
        <v>42062</v>
      </c>
      <c r="C264" s="10" t="s">
        <v>738</v>
      </c>
      <c r="D264" s="10">
        <v>1</v>
      </c>
      <c r="E264" s="16">
        <v>5663.7</v>
      </c>
      <c r="F264" s="10" t="s">
        <v>126</v>
      </c>
    </row>
    <row r="265" spans="1:6">
      <c r="A265" s="10">
        <v>2395</v>
      </c>
      <c r="B265" s="15">
        <v>42062</v>
      </c>
      <c r="C265" s="10" t="s">
        <v>1331</v>
      </c>
      <c r="D265" s="10">
        <v>1</v>
      </c>
      <c r="E265" s="16">
        <v>1889.37</v>
      </c>
      <c r="F265" s="10" t="s">
        <v>126</v>
      </c>
    </row>
    <row r="266" spans="1:6">
      <c r="A266" s="10">
        <v>2284</v>
      </c>
      <c r="B266" s="15">
        <v>42029</v>
      </c>
      <c r="C266" s="10" t="s">
        <v>1034</v>
      </c>
      <c r="D266" s="10">
        <v>1</v>
      </c>
      <c r="E266" s="16">
        <v>4157.37</v>
      </c>
      <c r="F266" s="10" t="s">
        <v>126</v>
      </c>
    </row>
    <row r="267" spans="1:6">
      <c r="A267" s="10">
        <v>2186</v>
      </c>
      <c r="B267" s="15">
        <v>42030</v>
      </c>
      <c r="C267" s="10" t="s">
        <v>1316</v>
      </c>
      <c r="D267" s="10">
        <v>1</v>
      </c>
      <c r="E267" s="16">
        <v>5606.37</v>
      </c>
      <c r="F267" s="10" t="s">
        <v>126</v>
      </c>
    </row>
    <row r="268" spans="1:6">
      <c r="A268" s="10">
        <v>735</v>
      </c>
      <c r="B268" s="15">
        <v>42030</v>
      </c>
      <c r="C268" s="10" t="s">
        <v>1559</v>
      </c>
      <c r="D268" s="10">
        <v>1</v>
      </c>
      <c r="E268" s="16">
        <v>4724.37</v>
      </c>
      <c r="F268" s="10" t="s">
        <v>126</v>
      </c>
    </row>
    <row r="269" spans="1:6">
      <c r="A269" s="10">
        <v>736</v>
      </c>
      <c r="B269" s="15">
        <v>42030</v>
      </c>
      <c r="C269" s="10" t="s">
        <v>1559</v>
      </c>
      <c r="D269" s="10">
        <v>1</v>
      </c>
      <c r="E269" s="16">
        <v>4724.37</v>
      </c>
      <c r="F269" s="10" t="s">
        <v>126</v>
      </c>
    </row>
    <row r="270" spans="1:6">
      <c r="A270" s="10">
        <v>1350</v>
      </c>
      <c r="B270" s="15">
        <v>42155</v>
      </c>
      <c r="C270" s="10" t="s">
        <v>1577</v>
      </c>
      <c r="D270" s="10">
        <v>2</v>
      </c>
      <c r="E270" s="16">
        <v>10077.48</v>
      </c>
      <c r="F270" s="10" t="s">
        <v>126</v>
      </c>
    </row>
    <row r="271" spans="1:6">
      <c r="A271" s="10">
        <v>1496</v>
      </c>
      <c r="B271" s="15">
        <v>42155</v>
      </c>
      <c r="C271" s="10" t="s">
        <v>1304</v>
      </c>
      <c r="D271" s="10">
        <v>1</v>
      </c>
      <c r="E271" s="16">
        <v>4408.74</v>
      </c>
      <c r="F271" s="10" t="s">
        <v>126</v>
      </c>
    </row>
    <row r="272" spans="1:6">
      <c r="A272" s="10">
        <v>1529</v>
      </c>
      <c r="B272" s="15">
        <v>42155</v>
      </c>
      <c r="C272" s="10" t="s">
        <v>1567</v>
      </c>
      <c r="D272" s="10">
        <v>1</v>
      </c>
      <c r="E272" s="16">
        <v>4282.74</v>
      </c>
      <c r="F272" s="10" t="s">
        <v>126</v>
      </c>
    </row>
    <row r="273" spans="1:6">
      <c r="A273" s="10">
        <v>1703</v>
      </c>
      <c r="B273" s="15">
        <v>42155</v>
      </c>
      <c r="C273" s="10" t="s">
        <v>1027</v>
      </c>
      <c r="D273" s="10">
        <v>1</v>
      </c>
      <c r="E273" s="16">
        <v>1290.87</v>
      </c>
      <c r="F273" s="10" t="s">
        <v>126</v>
      </c>
    </row>
    <row r="274" spans="1:6">
      <c r="A274" s="10">
        <v>1343</v>
      </c>
      <c r="B274" s="15">
        <v>42155</v>
      </c>
      <c r="C274" s="10" t="s">
        <v>1304</v>
      </c>
      <c r="D274" s="10">
        <v>1</v>
      </c>
      <c r="E274" s="16">
        <v>3778.74</v>
      </c>
      <c r="F274" s="10" t="s">
        <v>126</v>
      </c>
    </row>
    <row r="275" spans="1:6">
      <c r="A275" s="10">
        <v>1363</v>
      </c>
      <c r="B275" s="15">
        <v>42155</v>
      </c>
      <c r="C275" s="10" t="s">
        <v>1575</v>
      </c>
      <c r="D275" s="10">
        <v>1</v>
      </c>
      <c r="E275" s="16">
        <v>2455.74</v>
      </c>
      <c r="F275" s="10" t="s">
        <v>126</v>
      </c>
    </row>
    <row r="276" spans="1:6">
      <c r="A276" s="10">
        <v>438</v>
      </c>
      <c r="B276" s="15">
        <v>42155</v>
      </c>
      <c r="C276" s="10" t="s">
        <v>1567</v>
      </c>
      <c r="D276" s="10">
        <v>1</v>
      </c>
      <c r="E276" s="16">
        <v>11969.37</v>
      </c>
      <c r="F276" s="10" t="s">
        <v>126</v>
      </c>
    </row>
    <row r="277" spans="1:6">
      <c r="A277" s="10">
        <v>1823</v>
      </c>
      <c r="B277" s="15">
        <v>42156</v>
      </c>
      <c r="C277" s="10" t="s">
        <v>1186</v>
      </c>
      <c r="D277" s="10">
        <v>1</v>
      </c>
      <c r="E277" s="16">
        <v>5480.37</v>
      </c>
      <c r="F277" s="10" t="s">
        <v>126</v>
      </c>
    </row>
    <row r="278" spans="1:6">
      <c r="A278" s="10">
        <v>1172</v>
      </c>
      <c r="B278" s="15">
        <v>42117</v>
      </c>
      <c r="C278" s="10" t="s">
        <v>1341</v>
      </c>
      <c r="D278" s="10">
        <v>1</v>
      </c>
      <c r="E278" s="16">
        <v>5732.37</v>
      </c>
      <c r="F278" s="10" t="s">
        <v>126</v>
      </c>
    </row>
    <row r="279" spans="1:6">
      <c r="A279" s="10">
        <v>1223</v>
      </c>
      <c r="B279" s="15">
        <v>42117</v>
      </c>
      <c r="C279" s="10" t="s">
        <v>1320</v>
      </c>
      <c r="D279" s="10">
        <v>1</v>
      </c>
      <c r="E279" s="16">
        <v>4787.37</v>
      </c>
      <c r="F279" s="10" t="s">
        <v>126</v>
      </c>
    </row>
    <row r="280" spans="1:6">
      <c r="A280" s="10">
        <v>676</v>
      </c>
      <c r="B280" s="15">
        <v>42117</v>
      </c>
      <c r="C280" s="10" t="s">
        <v>1185</v>
      </c>
      <c r="D280" s="10">
        <v>1</v>
      </c>
      <c r="E280" s="16">
        <v>9134.37</v>
      </c>
      <c r="F280" s="10" t="s">
        <v>126</v>
      </c>
    </row>
    <row r="281" spans="1:6">
      <c r="A281" s="10">
        <v>1175</v>
      </c>
      <c r="B281" s="15">
        <v>42117</v>
      </c>
      <c r="C281" s="10" t="s">
        <v>1040</v>
      </c>
      <c r="D281" s="10">
        <v>1</v>
      </c>
      <c r="E281" s="16">
        <v>7622.37</v>
      </c>
      <c r="F281" s="10" t="s">
        <v>126</v>
      </c>
    </row>
    <row r="282" spans="1:6">
      <c r="A282" s="10">
        <v>405</v>
      </c>
      <c r="B282" s="15">
        <v>42117</v>
      </c>
      <c r="C282" s="10" t="s">
        <v>1331</v>
      </c>
      <c r="D282" s="10">
        <v>1</v>
      </c>
      <c r="E282" s="16">
        <v>22994.37</v>
      </c>
      <c r="F282" s="10" t="s">
        <v>126</v>
      </c>
    </row>
    <row r="283" spans="1:6">
      <c r="A283" s="10">
        <v>438</v>
      </c>
      <c r="B283" s="15">
        <v>42156</v>
      </c>
      <c r="C283" s="10" t="s">
        <v>1300</v>
      </c>
      <c r="D283" s="10">
        <v>1</v>
      </c>
      <c r="E283" s="16">
        <v>11969.37</v>
      </c>
      <c r="F283" s="10" t="s">
        <v>126</v>
      </c>
    </row>
    <row r="284" spans="1:6">
      <c r="A284" s="10">
        <v>1852</v>
      </c>
      <c r="B284" s="15">
        <v>42156</v>
      </c>
      <c r="C284" s="10" t="s">
        <v>1185</v>
      </c>
      <c r="D284" s="10">
        <v>1</v>
      </c>
      <c r="E284" s="16">
        <v>2078.37</v>
      </c>
      <c r="F284" s="10" t="s">
        <v>126</v>
      </c>
    </row>
    <row r="285" spans="1:6">
      <c r="A285" s="10">
        <v>761</v>
      </c>
      <c r="B285" s="15">
        <v>42157</v>
      </c>
      <c r="C285" s="10" t="s">
        <v>1567</v>
      </c>
      <c r="D285" s="10">
        <v>1</v>
      </c>
      <c r="E285" s="16">
        <v>2330.37</v>
      </c>
      <c r="F285" s="10" t="s">
        <v>126</v>
      </c>
    </row>
    <row r="286" spans="1:6">
      <c r="A286" s="10">
        <v>762</v>
      </c>
      <c r="B286" s="15">
        <v>42157</v>
      </c>
      <c r="C286" s="10" t="s">
        <v>1567</v>
      </c>
      <c r="D286" s="10">
        <v>1</v>
      </c>
      <c r="E286" s="16">
        <v>2330.37</v>
      </c>
      <c r="F286" s="10" t="s">
        <v>126</v>
      </c>
    </row>
    <row r="287" spans="1:6">
      <c r="A287" s="10">
        <v>548</v>
      </c>
      <c r="B287" s="15">
        <v>42118</v>
      </c>
      <c r="C287" s="10" t="s">
        <v>1316</v>
      </c>
      <c r="D287" s="10">
        <v>1</v>
      </c>
      <c r="E287" s="16">
        <v>6236.37</v>
      </c>
      <c r="F287" s="10" t="s">
        <v>126</v>
      </c>
    </row>
    <row r="288" spans="1:6">
      <c r="A288" s="10">
        <v>407</v>
      </c>
      <c r="B288" s="15">
        <v>42118</v>
      </c>
      <c r="C288" s="10" t="s">
        <v>1320</v>
      </c>
      <c r="D288" s="10">
        <v>1</v>
      </c>
      <c r="E288" s="16">
        <v>20505.87</v>
      </c>
      <c r="F288" s="10" t="s">
        <v>126</v>
      </c>
    </row>
    <row r="289" spans="1:6">
      <c r="A289" s="10">
        <v>907</v>
      </c>
      <c r="B289" s="15">
        <v>42054</v>
      </c>
      <c r="C289" s="10" t="s">
        <v>1187</v>
      </c>
      <c r="D289" s="10">
        <v>1</v>
      </c>
      <c r="E289" s="16">
        <v>7307.37</v>
      </c>
      <c r="F289" s="10" t="s">
        <v>126</v>
      </c>
    </row>
    <row r="290" spans="1:6">
      <c r="A290" s="10">
        <v>183</v>
      </c>
      <c r="B290" s="15">
        <v>42054</v>
      </c>
      <c r="C290" s="10" t="s">
        <v>1566</v>
      </c>
      <c r="D290" s="10">
        <v>1</v>
      </c>
      <c r="E290" s="16">
        <v>8694</v>
      </c>
      <c r="F290" s="10" t="s">
        <v>126</v>
      </c>
    </row>
    <row r="291" spans="1:6">
      <c r="A291" s="10">
        <v>359</v>
      </c>
      <c r="B291" s="15">
        <v>42054</v>
      </c>
      <c r="C291" s="10" t="s">
        <v>1339</v>
      </c>
      <c r="D291" s="10">
        <v>1</v>
      </c>
      <c r="E291" s="16">
        <v>13730.85</v>
      </c>
      <c r="F291" s="10" t="s">
        <v>126</v>
      </c>
    </row>
    <row r="292" spans="1:6">
      <c r="A292" s="10">
        <v>1060</v>
      </c>
      <c r="B292" s="15">
        <v>42064</v>
      </c>
      <c r="C292" s="10" t="s">
        <v>1292</v>
      </c>
      <c r="D292" s="10">
        <v>1</v>
      </c>
      <c r="E292" s="16">
        <v>1952.37</v>
      </c>
      <c r="F292" s="10" t="s">
        <v>126</v>
      </c>
    </row>
    <row r="293" spans="1:6">
      <c r="A293" s="10">
        <v>1137</v>
      </c>
      <c r="B293" s="15">
        <v>42064</v>
      </c>
      <c r="C293" s="10" t="s">
        <v>1034</v>
      </c>
      <c r="D293" s="10">
        <v>1</v>
      </c>
      <c r="E293" s="16">
        <v>8693.37</v>
      </c>
      <c r="F293" s="10" t="s">
        <v>126</v>
      </c>
    </row>
    <row r="294" spans="1:6">
      <c r="A294" s="10">
        <v>1180</v>
      </c>
      <c r="B294" s="15">
        <v>42064</v>
      </c>
      <c r="C294" s="10" t="s">
        <v>1032</v>
      </c>
      <c r="D294" s="10">
        <v>1</v>
      </c>
      <c r="E294" s="16">
        <v>6299.37</v>
      </c>
      <c r="F294" s="10" t="s">
        <v>126</v>
      </c>
    </row>
    <row r="295" spans="1:6">
      <c r="A295" s="10">
        <v>2073</v>
      </c>
      <c r="B295" s="15">
        <v>42064</v>
      </c>
      <c r="C295" s="10" t="s">
        <v>1183</v>
      </c>
      <c r="D295" s="10">
        <v>1</v>
      </c>
      <c r="E295" s="16">
        <v>4535.37</v>
      </c>
      <c r="F295" s="10" t="s">
        <v>126</v>
      </c>
    </row>
    <row r="296" spans="1:6">
      <c r="A296" s="10">
        <v>556</v>
      </c>
      <c r="B296" s="15">
        <v>42065</v>
      </c>
      <c r="C296" s="10" t="s">
        <v>738</v>
      </c>
      <c r="D296" s="10">
        <v>1</v>
      </c>
      <c r="E296" s="16">
        <v>10268.37</v>
      </c>
      <c r="F296" s="10" t="s">
        <v>126</v>
      </c>
    </row>
    <row r="297" spans="1:6">
      <c r="A297" s="10">
        <v>1942</v>
      </c>
      <c r="B297" s="15">
        <v>42065</v>
      </c>
      <c r="C297" s="10" t="s">
        <v>1577</v>
      </c>
      <c r="D297" s="10">
        <v>1</v>
      </c>
      <c r="E297" s="16">
        <v>1448.37</v>
      </c>
      <c r="F297" s="10" t="s">
        <v>126</v>
      </c>
    </row>
    <row r="298" spans="1:6">
      <c r="A298" s="10">
        <v>559</v>
      </c>
      <c r="B298" s="15">
        <v>42065</v>
      </c>
      <c r="C298" s="10" t="s">
        <v>1186</v>
      </c>
      <c r="D298" s="10">
        <v>1</v>
      </c>
      <c r="E298" s="16">
        <v>7559.37</v>
      </c>
      <c r="F298" s="10" t="s">
        <v>126</v>
      </c>
    </row>
    <row r="299" spans="1:6">
      <c r="A299" s="10">
        <v>1995</v>
      </c>
      <c r="B299" s="15">
        <v>42065</v>
      </c>
      <c r="C299" s="10" t="s">
        <v>1319</v>
      </c>
      <c r="D299" s="10">
        <v>1</v>
      </c>
      <c r="E299" s="16">
        <v>5354.37</v>
      </c>
      <c r="F299" s="10" t="s">
        <v>126</v>
      </c>
    </row>
    <row r="300" spans="1:6">
      <c r="A300" s="10">
        <v>1943</v>
      </c>
      <c r="B300" s="15">
        <v>42065</v>
      </c>
      <c r="C300" s="10" t="s">
        <v>1577</v>
      </c>
      <c r="D300" s="10">
        <v>1</v>
      </c>
      <c r="E300" s="16">
        <v>1448.37</v>
      </c>
      <c r="F300" s="10" t="s">
        <v>126</v>
      </c>
    </row>
    <row r="301" spans="1:6">
      <c r="A301" s="10">
        <v>1466</v>
      </c>
      <c r="B301" s="15">
        <v>42074</v>
      </c>
      <c r="C301" s="10" t="s">
        <v>1301</v>
      </c>
      <c r="D301" s="10">
        <v>1</v>
      </c>
      <c r="E301" s="16">
        <v>2802.24</v>
      </c>
      <c r="F301" s="10" t="s">
        <v>126</v>
      </c>
    </row>
    <row r="302" spans="1:6">
      <c r="A302" s="10">
        <v>478</v>
      </c>
      <c r="B302" s="15">
        <v>42074</v>
      </c>
      <c r="C302" s="10" t="s">
        <v>1292</v>
      </c>
      <c r="D302" s="10">
        <v>1</v>
      </c>
      <c r="E302" s="16">
        <v>17009.37</v>
      </c>
      <c r="F302" s="10" t="s">
        <v>126</v>
      </c>
    </row>
    <row r="303" spans="1:6">
      <c r="A303" s="10">
        <v>2388</v>
      </c>
      <c r="B303" s="15">
        <v>42074</v>
      </c>
      <c r="C303" s="10" t="s">
        <v>1307</v>
      </c>
      <c r="D303" s="10">
        <v>1</v>
      </c>
      <c r="E303" s="16">
        <v>4157.37</v>
      </c>
      <c r="F303" s="10" t="s">
        <v>126</v>
      </c>
    </row>
    <row r="304" spans="1:6">
      <c r="A304" s="10">
        <v>2219</v>
      </c>
      <c r="B304" s="15">
        <v>42074</v>
      </c>
      <c r="C304" s="10" t="s">
        <v>1180</v>
      </c>
      <c r="D304" s="10">
        <v>1</v>
      </c>
      <c r="E304" s="16">
        <v>1763.37</v>
      </c>
      <c r="F304" s="10" t="s">
        <v>126</v>
      </c>
    </row>
    <row r="305" spans="1:6">
      <c r="A305" s="10">
        <v>1226</v>
      </c>
      <c r="B305" s="15">
        <v>42075</v>
      </c>
      <c r="C305" s="10" t="s">
        <v>1032</v>
      </c>
      <c r="D305" s="10">
        <v>1</v>
      </c>
      <c r="E305" s="16">
        <v>6866.37</v>
      </c>
      <c r="F305" s="10" t="s">
        <v>126</v>
      </c>
    </row>
    <row r="306" spans="1:6">
      <c r="A306" s="10">
        <v>1137</v>
      </c>
      <c r="B306" s="15">
        <v>42075</v>
      </c>
      <c r="C306" s="10" t="s">
        <v>738</v>
      </c>
      <c r="D306" s="10">
        <v>1</v>
      </c>
      <c r="E306" s="16">
        <v>8945.37</v>
      </c>
      <c r="F306" s="10" t="s">
        <v>126</v>
      </c>
    </row>
    <row r="307" spans="1:6">
      <c r="A307" s="10">
        <v>636</v>
      </c>
      <c r="B307" s="15">
        <v>42182</v>
      </c>
      <c r="C307" s="10" t="s">
        <v>776</v>
      </c>
      <c r="D307" s="10">
        <v>1</v>
      </c>
      <c r="E307" s="16">
        <v>10583.37</v>
      </c>
      <c r="F307" s="10" t="s">
        <v>126</v>
      </c>
    </row>
    <row r="308" spans="1:6">
      <c r="A308" s="10">
        <v>487</v>
      </c>
      <c r="B308" s="15">
        <v>42182</v>
      </c>
      <c r="C308" s="10" t="s">
        <v>1577</v>
      </c>
      <c r="D308" s="10">
        <v>1</v>
      </c>
      <c r="E308" s="16">
        <v>13229.37</v>
      </c>
      <c r="F308" s="10" t="s">
        <v>126</v>
      </c>
    </row>
    <row r="309" spans="1:6">
      <c r="A309" s="10">
        <v>1722</v>
      </c>
      <c r="B309" s="15">
        <v>42185</v>
      </c>
      <c r="C309" s="10" t="s">
        <v>1331</v>
      </c>
      <c r="D309" s="10">
        <v>1</v>
      </c>
      <c r="E309" s="16">
        <v>1038.87</v>
      </c>
      <c r="F309" s="10" t="s">
        <v>126</v>
      </c>
    </row>
    <row r="310" spans="1:6">
      <c r="A310" s="10">
        <v>1304</v>
      </c>
      <c r="B310" s="15">
        <v>42113</v>
      </c>
      <c r="C310" s="10" t="s">
        <v>1319</v>
      </c>
      <c r="D310" s="10">
        <v>1</v>
      </c>
      <c r="E310" s="16">
        <v>4787.37</v>
      </c>
      <c r="F310" s="10" t="s">
        <v>126</v>
      </c>
    </row>
    <row r="311" spans="1:6">
      <c r="A311" s="10">
        <v>1171</v>
      </c>
      <c r="B311" s="15">
        <v>42113</v>
      </c>
      <c r="C311" s="10" t="s">
        <v>1307</v>
      </c>
      <c r="D311" s="10">
        <v>1</v>
      </c>
      <c r="E311" s="16">
        <v>4283.37</v>
      </c>
      <c r="F311" s="10" t="s">
        <v>126</v>
      </c>
    </row>
    <row r="312" spans="1:6">
      <c r="A312" s="10">
        <v>1180</v>
      </c>
      <c r="B312" s="15">
        <v>42113</v>
      </c>
      <c r="C312" s="10" t="s">
        <v>1309</v>
      </c>
      <c r="D312" s="10">
        <v>1</v>
      </c>
      <c r="E312" s="16">
        <v>6173.37</v>
      </c>
      <c r="F312" s="10" t="s">
        <v>126</v>
      </c>
    </row>
    <row r="313" spans="1:6">
      <c r="A313" s="10">
        <v>1987</v>
      </c>
      <c r="B313" s="15">
        <v>42113</v>
      </c>
      <c r="C313" s="10" t="s">
        <v>1330</v>
      </c>
      <c r="D313" s="10">
        <v>1</v>
      </c>
      <c r="E313" s="16">
        <v>2204.37</v>
      </c>
      <c r="F313" s="10" t="s">
        <v>126</v>
      </c>
    </row>
    <row r="314" spans="1:6">
      <c r="A314" s="10">
        <v>433</v>
      </c>
      <c r="B314" s="15">
        <v>42114</v>
      </c>
      <c r="C314" s="10" t="s">
        <v>1292</v>
      </c>
      <c r="D314" s="10">
        <v>1</v>
      </c>
      <c r="E314" s="16">
        <v>11969.37</v>
      </c>
      <c r="F314" s="10" t="s">
        <v>126</v>
      </c>
    </row>
    <row r="315" spans="1:6">
      <c r="A315" s="10">
        <v>2361</v>
      </c>
      <c r="B315" s="15">
        <v>42114</v>
      </c>
      <c r="C315" s="10" t="s">
        <v>1185</v>
      </c>
      <c r="D315" s="10">
        <v>1</v>
      </c>
      <c r="E315" s="16">
        <v>7112.7</v>
      </c>
      <c r="F315" s="10" t="s">
        <v>126</v>
      </c>
    </row>
    <row r="316" spans="1:6">
      <c r="A316" s="10">
        <v>734</v>
      </c>
      <c r="B316" s="15">
        <v>42060</v>
      </c>
      <c r="C316" s="10" t="s">
        <v>1577</v>
      </c>
      <c r="D316" s="10">
        <v>1</v>
      </c>
      <c r="E316" s="16">
        <v>4787.37</v>
      </c>
      <c r="F316" s="10" t="s">
        <v>126</v>
      </c>
    </row>
    <row r="317" spans="1:6">
      <c r="A317" s="10">
        <v>1235</v>
      </c>
      <c r="B317" s="15">
        <v>42060</v>
      </c>
      <c r="C317" s="10" t="s">
        <v>1187</v>
      </c>
      <c r="D317" s="10">
        <v>1</v>
      </c>
      <c r="E317" s="16">
        <v>5794.74</v>
      </c>
      <c r="F317" s="10" t="s">
        <v>126</v>
      </c>
    </row>
    <row r="318" spans="1:6">
      <c r="A318" s="10">
        <v>1349</v>
      </c>
      <c r="B318" s="15">
        <v>42060</v>
      </c>
      <c r="C318" s="10" t="s">
        <v>1567</v>
      </c>
      <c r="D318" s="10">
        <v>1</v>
      </c>
      <c r="E318" s="16">
        <v>4282.74</v>
      </c>
      <c r="F318" s="10" t="s">
        <v>126</v>
      </c>
    </row>
    <row r="319" spans="1:6">
      <c r="A319" s="10">
        <v>733</v>
      </c>
      <c r="B319" s="15">
        <v>42060</v>
      </c>
      <c r="C319" s="10" t="s">
        <v>1577</v>
      </c>
      <c r="D319" s="10">
        <v>1</v>
      </c>
      <c r="E319" s="16">
        <v>4787.37</v>
      </c>
      <c r="F319" s="10" t="s">
        <v>126</v>
      </c>
    </row>
    <row r="320" spans="1:6">
      <c r="A320" s="10">
        <v>2275</v>
      </c>
      <c r="B320" s="15">
        <v>42060</v>
      </c>
      <c r="C320" s="10" t="s">
        <v>1566</v>
      </c>
      <c r="D320" s="10">
        <v>1</v>
      </c>
      <c r="E320" s="16">
        <v>5096.7</v>
      </c>
      <c r="F320" s="10" t="s">
        <v>126</v>
      </c>
    </row>
    <row r="321" spans="1:6">
      <c r="A321" s="10">
        <v>1236</v>
      </c>
      <c r="B321" s="15">
        <v>42060</v>
      </c>
      <c r="C321" s="10" t="s">
        <v>1187</v>
      </c>
      <c r="D321" s="10">
        <v>1</v>
      </c>
      <c r="E321" s="16">
        <v>5794.74</v>
      </c>
      <c r="F321" s="10" t="s">
        <v>126</v>
      </c>
    </row>
    <row r="322" spans="1:6">
      <c r="A322" s="10">
        <v>1350</v>
      </c>
      <c r="B322" s="15">
        <v>42060</v>
      </c>
      <c r="C322" s="10" t="s">
        <v>1567</v>
      </c>
      <c r="D322" s="10">
        <v>1</v>
      </c>
      <c r="E322" s="16">
        <v>4282.74</v>
      </c>
      <c r="F322" s="10" t="s">
        <v>126</v>
      </c>
    </row>
    <row r="323" spans="1:6">
      <c r="A323" s="10">
        <v>438</v>
      </c>
      <c r="B323" s="15">
        <v>42061</v>
      </c>
      <c r="C323" s="10" t="s">
        <v>1330</v>
      </c>
      <c r="D323" s="10">
        <v>1</v>
      </c>
      <c r="E323" s="16">
        <v>11969.37</v>
      </c>
      <c r="F323" s="10" t="s">
        <v>126</v>
      </c>
    </row>
    <row r="324" spans="1:6">
      <c r="A324" s="10">
        <v>791</v>
      </c>
      <c r="B324" s="15">
        <v>42061</v>
      </c>
      <c r="C324" s="10" t="s">
        <v>1185</v>
      </c>
      <c r="D324" s="10">
        <v>1</v>
      </c>
      <c r="E324" s="16">
        <v>849.87</v>
      </c>
      <c r="F324" s="10" t="s">
        <v>126</v>
      </c>
    </row>
    <row r="325" spans="1:6">
      <c r="A325" s="10">
        <v>1183</v>
      </c>
      <c r="B325" s="15">
        <v>42024</v>
      </c>
      <c r="C325" s="10" t="s">
        <v>1034</v>
      </c>
      <c r="D325" s="10">
        <v>1</v>
      </c>
      <c r="E325" s="16">
        <v>7433.37</v>
      </c>
      <c r="F325" s="10" t="s">
        <v>126</v>
      </c>
    </row>
    <row r="326" spans="1:6">
      <c r="A326" s="10">
        <v>1182</v>
      </c>
      <c r="B326" s="15">
        <v>42025</v>
      </c>
      <c r="C326" s="10" t="s">
        <v>1185</v>
      </c>
      <c r="D326" s="10">
        <v>1</v>
      </c>
      <c r="E326" s="16">
        <v>2519.37</v>
      </c>
      <c r="F326" s="10" t="s">
        <v>126</v>
      </c>
    </row>
    <row r="327" spans="1:6">
      <c r="A327" s="10">
        <v>1853</v>
      </c>
      <c r="B327" s="15">
        <v>42005</v>
      </c>
      <c r="C327" s="10" t="s">
        <v>1185</v>
      </c>
      <c r="D327" s="10">
        <v>1</v>
      </c>
      <c r="E327" s="16">
        <v>4409.37</v>
      </c>
      <c r="F327" s="10" t="s">
        <v>126</v>
      </c>
    </row>
    <row r="328" spans="1:6">
      <c r="A328" s="10">
        <v>1851</v>
      </c>
      <c r="B328" s="15">
        <v>42005</v>
      </c>
      <c r="C328" s="10" t="s">
        <v>1181</v>
      </c>
      <c r="D328" s="10">
        <v>1</v>
      </c>
      <c r="E328" s="16">
        <v>3905.37</v>
      </c>
      <c r="F328" s="10" t="s">
        <v>126</v>
      </c>
    </row>
    <row r="329" spans="1:6">
      <c r="A329" s="10">
        <v>781</v>
      </c>
      <c r="B329" s="15">
        <v>42008</v>
      </c>
      <c r="C329" s="10" t="s">
        <v>1185</v>
      </c>
      <c r="D329" s="10">
        <v>1</v>
      </c>
      <c r="E329" s="16">
        <v>1303.47</v>
      </c>
      <c r="F329" s="10" t="s">
        <v>126</v>
      </c>
    </row>
    <row r="330" spans="1:6">
      <c r="A330" s="10">
        <v>782</v>
      </c>
      <c r="B330" s="15">
        <v>42008</v>
      </c>
      <c r="C330" s="10" t="s">
        <v>1185</v>
      </c>
      <c r="D330" s="10">
        <v>1</v>
      </c>
      <c r="E330" s="16">
        <v>1303.47</v>
      </c>
      <c r="F330" s="10" t="s">
        <v>126</v>
      </c>
    </row>
    <row r="331" spans="1:6">
      <c r="A331" s="10">
        <v>1212</v>
      </c>
      <c r="B331" s="15">
        <v>42061</v>
      </c>
      <c r="C331" s="10" t="s">
        <v>1034</v>
      </c>
      <c r="D331" s="10">
        <v>1</v>
      </c>
      <c r="E331" s="16">
        <v>4850.37</v>
      </c>
      <c r="F331" s="10" t="s">
        <v>126</v>
      </c>
    </row>
    <row r="332" spans="1:6">
      <c r="A332" s="10">
        <v>993</v>
      </c>
      <c r="B332" s="15">
        <v>42061</v>
      </c>
      <c r="C332" s="10" t="s">
        <v>1567</v>
      </c>
      <c r="D332" s="10">
        <v>2</v>
      </c>
      <c r="E332" s="16">
        <v>9007.74</v>
      </c>
      <c r="F332" s="10" t="s">
        <v>126</v>
      </c>
    </row>
    <row r="333" spans="1:6">
      <c r="A333" s="10">
        <v>792</v>
      </c>
      <c r="B333" s="15">
        <v>42061</v>
      </c>
      <c r="C333" s="10" t="s">
        <v>1185</v>
      </c>
      <c r="D333" s="10">
        <v>1</v>
      </c>
      <c r="E333" s="16">
        <v>849.87</v>
      </c>
      <c r="F333" s="10" t="s">
        <v>126</v>
      </c>
    </row>
    <row r="334" spans="1:6">
      <c r="A334" s="10">
        <v>794</v>
      </c>
      <c r="B334" s="15">
        <v>42027</v>
      </c>
      <c r="C334" s="10" t="s">
        <v>1185</v>
      </c>
      <c r="D334" s="10">
        <v>1</v>
      </c>
      <c r="E334" s="16">
        <v>1070.37</v>
      </c>
      <c r="F334" s="10" t="s">
        <v>126</v>
      </c>
    </row>
    <row r="335" spans="1:6">
      <c r="A335" s="10">
        <v>793</v>
      </c>
      <c r="B335" s="15">
        <v>42027</v>
      </c>
      <c r="C335" s="10" t="s">
        <v>1189</v>
      </c>
      <c r="D335" s="10">
        <v>1</v>
      </c>
      <c r="E335" s="16">
        <v>1070.37</v>
      </c>
      <c r="F335" s="10" t="s">
        <v>126</v>
      </c>
    </row>
    <row r="336" spans="1:6">
      <c r="A336" s="10">
        <v>794</v>
      </c>
      <c r="B336" s="15">
        <v>42027</v>
      </c>
      <c r="C336" s="10" t="s">
        <v>1189</v>
      </c>
      <c r="D336" s="10">
        <v>1</v>
      </c>
      <c r="E336" s="16">
        <v>1070.37</v>
      </c>
      <c r="F336" s="10" t="s">
        <v>126</v>
      </c>
    </row>
    <row r="337" spans="1:6">
      <c r="A337" s="10">
        <v>793</v>
      </c>
      <c r="B337" s="15">
        <v>42027</v>
      </c>
      <c r="C337" s="10" t="s">
        <v>1185</v>
      </c>
      <c r="D337" s="10">
        <v>1</v>
      </c>
      <c r="E337" s="16">
        <v>1070.37</v>
      </c>
      <c r="F337" s="10" t="s">
        <v>126</v>
      </c>
    </row>
    <row r="338" spans="1:6">
      <c r="A338" s="10">
        <v>959</v>
      </c>
      <c r="B338" s="15">
        <v>42062</v>
      </c>
      <c r="C338" s="10" t="s">
        <v>1577</v>
      </c>
      <c r="D338" s="10">
        <v>1</v>
      </c>
      <c r="E338" s="16">
        <v>10362.87</v>
      </c>
      <c r="F338" s="10" t="s">
        <v>126</v>
      </c>
    </row>
    <row r="339" spans="1:6">
      <c r="A339" s="10">
        <v>438</v>
      </c>
      <c r="B339" s="15">
        <v>42063</v>
      </c>
      <c r="C339" s="10" t="s">
        <v>1565</v>
      </c>
      <c r="D339" s="10">
        <v>1</v>
      </c>
      <c r="E339" s="16">
        <v>11969.37</v>
      </c>
      <c r="F339" s="10" t="s">
        <v>126</v>
      </c>
    </row>
    <row r="340" spans="1:6">
      <c r="A340" s="10">
        <v>440</v>
      </c>
      <c r="B340" s="15">
        <v>42063</v>
      </c>
      <c r="C340" s="10" t="s">
        <v>1179</v>
      </c>
      <c r="D340" s="10">
        <v>1</v>
      </c>
      <c r="E340" s="16">
        <v>19529.37</v>
      </c>
      <c r="F340" s="10" t="s">
        <v>126</v>
      </c>
    </row>
    <row r="341" spans="1:6">
      <c r="A341" s="10">
        <v>548</v>
      </c>
      <c r="B341" s="15">
        <v>42063</v>
      </c>
      <c r="C341" s="10" t="s">
        <v>1577</v>
      </c>
      <c r="D341" s="10">
        <v>1</v>
      </c>
      <c r="E341" s="16">
        <v>6299.37</v>
      </c>
      <c r="F341" s="10" t="s">
        <v>126</v>
      </c>
    </row>
    <row r="342" spans="1:6">
      <c r="A342" s="10">
        <v>2359</v>
      </c>
      <c r="B342" s="15">
        <v>42064</v>
      </c>
      <c r="C342" s="10" t="s">
        <v>1321</v>
      </c>
      <c r="D342" s="10">
        <v>1</v>
      </c>
      <c r="E342" s="16">
        <v>5543.37</v>
      </c>
      <c r="F342" s="10" t="s">
        <v>126</v>
      </c>
    </row>
    <row r="343" spans="1:6">
      <c r="A343" s="10">
        <v>1059</v>
      </c>
      <c r="B343" s="15">
        <v>42064</v>
      </c>
      <c r="C343" s="10" t="s">
        <v>1189</v>
      </c>
      <c r="D343" s="10">
        <v>1</v>
      </c>
      <c r="E343" s="16">
        <v>1889.37</v>
      </c>
      <c r="F343" s="10" t="s">
        <v>126</v>
      </c>
    </row>
    <row r="344" spans="1:6">
      <c r="A344" s="10">
        <v>1212</v>
      </c>
      <c r="B344" s="15">
        <v>42064</v>
      </c>
      <c r="C344" s="10" t="s">
        <v>1185</v>
      </c>
      <c r="D344" s="10">
        <v>1</v>
      </c>
      <c r="E344" s="16">
        <v>5448.87</v>
      </c>
      <c r="F344" s="10" t="s">
        <v>126</v>
      </c>
    </row>
    <row r="345" spans="1:6">
      <c r="A345" s="10">
        <v>1060</v>
      </c>
      <c r="B345" s="15">
        <v>42064</v>
      </c>
      <c r="C345" s="10" t="s">
        <v>1189</v>
      </c>
      <c r="D345" s="10">
        <v>1</v>
      </c>
      <c r="E345" s="16">
        <v>1889.37</v>
      </c>
      <c r="F345" s="10" t="s">
        <v>126</v>
      </c>
    </row>
    <row r="346" spans="1:6">
      <c r="A346" s="10">
        <v>1059</v>
      </c>
      <c r="B346" s="15">
        <v>42064</v>
      </c>
      <c r="C346" s="10" t="s">
        <v>1292</v>
      </c>
      <c r="D346" s="10">
        <v>1</v>
      </c>
      <c r="E346" s="16">
        <v>1952.37</v>
      </c>
      <c r="F346" s="10" t="s">
        <v>126</v>
      </c>
    </row>
    <row r="347" spans="1:6">
      <c r="A347" s="10">
        <v>2084</v>
      </c>
      <c r="B347" s="15">
        <v>42064</v>
      </c>
      <c r="C347" s="10" t="s">
        <v>1185</v>
      </c>
      <c r="D347" s="10">
        <v>1</v>
      </c>
      <c r="E347" s="16">
        <v>8252.37</v>
      </c>
      <c r="F347" s="10" t="s">
        <v>126</v>
      </c>
    </row>
    <row r="348" spans="1:6">
      <c r="A348" s="10">
        <v>2145</v>
      </c>
      <c r="B348" s="15">
        <v>42075</v>
      </c>
      <c r="C348" s="10" t="s">
        <v>1179</v>
      </c>
      <c r="D348" s="10">
        <v>1</v>
      </c>
      <c r="E348" s="16">
        <v>4850.37</v>
      </c>
      <c r="F348" s="10" t="s">
        <v>126</v>
      </c>
    </row>
    <row r="349" spans="1:6">
      <c r="A349" s="10">
        <v>2225</v>
      </c>
      <c r="B349" s="15">
        <v>42075</v>
      </c>
      <c r="C349" s="10" t="s">
        <v>1309</v>
      </c>
      <c r="D349" s="10">
        <v>1</v>
      </c>
      <c r="E349" s="16">
        <v>818.37</v>
      </c>
      <c r="F349" s="10" t="s">
        <v>126</v>
      </c>
    </row>
    <row r="350" spans="1:6">
      <c r="A350" s="10">
        <v>959</v>
      </c>
      <c r="B350" s="15">
        <v>42082</v>
      </c>
      <c r="C350" s="10" t="s">
        <v>1292</v>
      </c>
      <c r="D350" s="10">
        <v>1</v>
      </c>
      <c r="E350" s="16">
        <v>10362.87</v>
      </c>
      <c r="F350" s="10" t="s">
        <v>126</v>
      </c>
    </row>
    <row r="351" spans="1:6">
      <c r="A351" s="10">
        <v>2280</v>
      </c>
      <c r="B351" s="15">
        <v>42082</v>
      </c>
      <c r="C351" s="10" t="s">
        <v>1319</v>
      </c>
      <c r="D351" s="10">
        <v>1</v>
      </c>
      <c r="E351" s="16">
        <v>2046.87</v>
      </c>
      <c r="F351" s="10" t="s">
        <v>126</v>
      </c>
    </row>
    <row r="352" spans="1:6">
      <c r="A352" s="10">
        <v>1714</v>
      </c>
      <c r="B352" s="15">
        <v>42071</v>
      </c>
      <c r="C352" s="10" t="s">
        <v>1189</v>
      </c>
      <c r="D352" s="10">
        <v>1</v>
      </c>
      <c r="E352" s="16">
        <v>1259.37</v>
      </c>
      <c r="F352" s="10" t="s">
        <v>126</v>
      </c>
    </row>
    <row r="353" spans="1:6">
      <c r="A353" s="10">
        <v>496</v>
      </c>
      <c r="B353" s="15">
        <v>42071</v>
      </c>
      <c r="C353" s="10" t="s">
        <v>1331</v>
      </c>
      <c r="D353" s="10">
        <v>1</v>
      </c>
      <c r="E353" s="16">
        <v>11339.37</v>
      </c>
      <c r="F353" s="10" t="s">
        <v>126</v>
      </c>
    </row>
    <row r="354" spans="1:6">
      <c r="A354" s="10">
        <v>1085</v>
      </c>
      <c r="B354" s="15">
        <v>42094</v>
      </c>
      <c r="C354" s="10" t="s">
        <v>1566</v>
      </c>
      <c r="D354" s="10">
        <v>1</v>
      </c>
      <c r="E354" s="16">
        <v>1164.87</v>
      </c>
      <c r="F354" s="10" t="s">
        <v>126</v>
      </c>
    </row>
    <row r="355" spans="1:6">
      <c r="A355" s="10">
        <v>487</v>
      </c>
      <c r="B355" s="15">
        <v>42121</v>
      </c>
      <c r="C355" s="10" t="s">
        <v>1185</v>
      </c>
      <c r="D355" s="10">
        <v>1</v>
      </c>
      <c r="E355" s="16">
        <v>13229.37</v>
      </c>
      <c r="F355" s="10" t="s">
        <v>126</v>
      </c>
    </row>
    <row r="356" spans="1:6">
      <c r="A356" s="10">
        <v>556</v>
      </c>
      <c r="B356" s="15">
        <v>42121</v>
      </c>
      <c r="C356" s="10" t="s">
        <v>1331</v>
      </c>
      <c r="D356" s="10">
        <v>1</v>
      </c>
      <c r="E356" s="16">
        <v>10268.37</v>
      </c>
      <c r="F356" s="10" t="s">
        <v>126</v>
      </c>
    </row>
    <row r="357" spans="1:6">
      <c r="A357" s="10">
        <v>578</v>
      </c>
      <c r="B357" s="15">
        <v>42075</v>
      </c>
      <c r="C357" s="10" t="s">
        <v>1566</v>
      </c>
      <c r="D357" s="10">
        <v>1</v>
      </c>
      <c r="E357" s="16">
        <v>9449.37</v>
      </c>
      <c r="F357" s="10" t="s">
        <v>126</v>
      </c>
    </row>
    <row r="358" spans="1:6">
      <c r="A358" s="10">
        <v>1175</v>
      </c>
      <c r="B358" s="15">
        <v>42075</v>
      </c>
      <c r="C358" s="10" t="s">
        <v>1027</v>
      </c>
      <c r="D358" s="10">
        <v>1</v>
      </c>
      <c r="E358" s="16">
        <v>7811.37</v>
      </c>
      <c r="F358" s="10" t="s">
        <v>126</v>
      </c>
    </row>
    <row r="359" spans="1:6">
      <c r="A359" s="10">
        <v>407</v>
      </c>
      <c r="B359" s="15">
        <v>42075</v>
      </c>
      <c r="C359" s="10" t="s">
        <v>1577</v>
      </c>
      <c r="D359" s="10">
        <v>1</v>
      </c>
      <c r="E359" s="16">
        <v>20505.87</v>
      </c>
      <c r="F359" s="10" t="s">
        <v>126</v>
      </c>
    </row>
    <row r="360" spans="1:6">
      <c r="A360" s="10">
        <v>2224</v>
      </c>
      <c r="B360" s="15">
        <v>42075</v>
      </c>
      <c r="C360" s="10" t="s">
        <v>1309</v>
      </c>
      <c r="D360" s="10">
        <v>1</v>
      </c>
      <c r="E360" s="16">
        <v>818.37</v>
      </c>
      <c r="F360" s="10" t="s">
        <v>126</v>
      </c>
    </row>
    <row r="361" spans="1:6">
      <c r="A361" s="10">
        <v>548</v>
      </c>
      <c r="B361" s="15">
        <v>42076</v>
      </c>
      <c r="C361" s="10" t="s">
        <v>1319</v>
      </c>
      <c r="D361" s="10">
        <v>1</v>
      </c>
      <c r="E361" s="16">
        <v>6299.37</v>
      </c>
      <c r="F361" s="10" t="s">
        <v>126</v>
      </c>
    </row>
    <row r="362" spans="1:6">
      <c r="A362" s="10">
        <v>253</v>
      </c>
      <c r="B362" s="15">
        <v>42076</v>
      </c>
      <c r="C362" s="10" t="s">
        <v>1330</v>
      </c>
      <c r="D362" s="10">
        <v>1</v>
      </c>
      <c r="E362" s="16">
        <v>8816.85</v>
      </c>
      <c r="F362" s="10" t="s">
        <v>126</v>
      </c>
    </row>
    <row r="363" spans="1:6">
      <c r="A363" s="10">
        <v>2332</v>
      </c>
      <c r="B363" s="15">
        <v>42076</v>
      </c>
      <c r="C363" s="10" t="s">
        <v>1319</v>
      </c>
      <c r="D363" s="10">
        <v>1</v>
      </c>
      <c r="E363" s="16">
        <v>6419.7</v>
      </c>
      <c r="F363" s="10" t="s">
        <v>126</v>
      </c>
    </row>
    <row r="364" spans="1:6">
      <c r="A364" s="10">
        <v>945</v>
      </c>
      <c r="B364" s="15">
        <v>42155</v>
      </c>
      <c r="C364" s="10" t="s">
        <v>1040</v>
      </c>
      <c r="D364" s="10">
        <v>1</v>
      </c>
      <c r="E364" s="16">
        <v>8189.37</v>
      </c>
      <c r="F364" s="10" t="s">
        <v>126</v>
      </c>
    </row>
    <row r="365" spans="1:6">
      <c r="A365" s="10">
        <v>1489</v>
      </c>
      <c r="B365" s="15">
        <v>42155</v>
      </c>
      <c r="C365" s="10" t="s">
        <v>1566</v>
      </c>
      <c r="D365" s="10">
        <v>1</v>
      </c>
      <c r="E365" s="16">
        <v>3778.74</v>
      </c>
      <c r="F365" s="10" t="s">
        <v>126</v>
      </c>
    </row>
    <row r="366" spans="1:6">
      <c r="A366" s="10">
        <v>1518</v>
      </c>
      <c r="B366" s="15">
        <v>42155</v>
      </c>
      <c r="C366" s="10" t="s">
        <v>1566</v>
      </c>
      <c r="D366" s="10">
        <v>1</v>
      </c>
      <c r="E366" s="16">
        <v>2361.24</v>
      </c>
      <c r="F366" s="10" t="s">
        <v>126</v>
      </c>
    </row>
    <row r="367" spans="1:6">
      <c r="A367" s="10">
        <v>1707</v>
      </c>
      <c r="B367" s="15">
        <v>42155</v>
      </c>
      <c r="C367" s="10" t="s">
        <v>1027</v>
      </c>
      <c r="D367" s="10">
        <v>1</v>
      </c>
      <c r="E367" s="16">
        <v>1511.37</v>
      </c>
      <c r="F367" s="10" t="s">
        <v>126</v>
      </c>
    </row>
    <row r="368" spans="1:6">
      <c r="A368" s="10">
        <v>1344</v>
      </c>
      <c r="B368" s="15">
        <v>42155</v>
      </c>
      <c r="C368" s="10" t="s">
        <v>1304</v>
      </c>
      <c r="D368" s="10">
        <v>1</v>
      </c>
      <c r="E368" s="16">
        <v>3778.74</v>
      </c>
      <c r="F368" s="10" t="s">
        <v>126</v>
      </c>
    </row>
    <row r="369" spans="1:6">
      <c r="A369" s="10">
        <v>1349</v>
      </c>
      <c r="B369" s="15">
        <v>42155</v>
      </c>
      <c r="C369" s="10" t="s">
        <v>1577</v>
      </c>
      <c r="D369" s="10">
        <v>2</v>
      </c>
      <c r="E369" s="16">
        <v>10077.48</v>
      </c>
      <c r="F369" s="10" t="s">
        <v>126</v>
      </c>
    </row>
    <row r="370" spans="1:6">
      <c r="A370" s="10">
        <v>1364</v>
      </c>
      <c r="B370" s="15">
        <v>42155</v>
      </c>
      <c r="C370" s="10" t="s">
        <v>1575</v>
      </c>
      <c r="D370" s="10">
        <v>1</v>
      </c>
      <c r="E370" s="16">
        <v>2455.74</v>
      </c>
      <c r="F370" s="10" t="s">
        <v>126</v>
      </c>
    </row>
    <row r="371" spans="1:6">
      <c r="A371" s="10">
        <v>1495</v>
      </c>
      <c r="B371" s="15">
        <v>42155</v>
      </c>
      <c r="C371" s="10" t="s">
        <v>1304</v>
      </c>
      <c r="D371" s="10">
        <v>1</v>
      </c>
      <c r="E371" s="16">
        <v>4408.74</v>
      </c>
      <c r="F371" s="10" t="s">
        <v>126</v>
      </c>
    </row>
    <row r="372" spans="1:6">
      <c r="A372" s="10">
        <v>1490</v>
      </c>
      <c r="B372" s="15">
        <v>42155</v>
      </c>
      <c r="C372" s="10" t="s">
        <v>1566</v>
      </c>
      <c r="D372" s="10">
        <v>1</v>
      </c>
      <c r="E372" s="16">
        <v>3778.74</v>
      </c>
      <c r="F372" s="10" t="s">
        <v>126</v>
      </c>
    </row>
    <row r="373" spans="1:6">
      <c r="A373" s="10">
        <v>1120</v>
      </c>
      <c r="B373" s="15">
        <v>42185</v>
      </c>
      <c r="C373" s="10" t="s">
        <v>1186</v>
      </c>
      <c r="D373" s="10">
        <v>1</v>
      </c>
      <c r="E373" s="16">
        <v>2109.87</v>
      </c>
      <c r="F373" s="10" t="s">
        <v>126</v>
      </c>
    </row>
    <row r="374" spans="1:6">
      <c r="A374" s="10">
        <v>1145</v>
      </c>
      <c r="B374" s="15">
        <v>42185</v>
      </c>
      <c r="C374" s="10" t="s">
        <v>1331</v>
      </c>
      <c r="D374" s="10">
        <v>1</v>
      </c>
      <c r="E374" s="16">
        <v>4031.37</v>
      </c>
      <c r="F374" s="10" t="s">
        <v>126</v>
      </c>
    </row>
    <row r="375" spans="1:6">
      <c r="A375" s="10">
        <v>781</v>
      </c>
      <c r="B375" s="15">
        <v>42185</v>
      </c>
      <c r="C375" s="10" t="s">
        <v>1172</v>
      </c>
      <c r="D375" s="10">
        <v>1</v>
      </c>
      <c r="E375" s="16">
        <v>1303.47</v>
      </c>
      <c r="F375" s="10" t="s">
        <v>126</v>
      </c>
    </row>
    <row r="376" spans="1:6">
      <c r="A376" s="10">
        <v>438</v>
      </c>
      <c r="B376" s="15">
        <v>42176</v>
      </c>
      <c r="C376" s="10" t="s">
        <v>1034</v>
      </c>
      <c r="D376" s="10">
        <v>1</v>
      </c>
      <c r="E376" s="16">
        <v>11969.37</v>
      </c>
      <c r="F376" s="10" t="s">
        <v>126</v>
      </c>
    </row>
    <row r="377" spans="1:6">
      <c r="A377" s="10">
        <v>1182</v>
      </c>
      <c r="B377" s="15">
        <v>42066</v>
      </c>
      <c r="C377" s="10" t="s">
        <v>1172</v>
      </c>
      <c r="D377" s="10">
        <v>1</v>
      </c>
      <c r="E377" s="16">
        <v>2708.37</v>
      </c>
      <c r="F377" s="10" t="s">
        <v>126</v>
      </c>
    </row>
    <row r="378" spans="1:6">
      <c r="A378" s="10">
        <v>2275</v>
      </c>
      <c r="B378" s="15">
        <v>42066</v>
      </c>
      <c r="C378" s="10" t="s">
        <v>1320</v>
      </c>
      <c r="D378" s="10">
        <v>1</v>
      </c>
      <c r="E378" s="16">
        <v>4661.37</v>
      </c>
      <c r="F378" s="10" t="s">
        <v>126</v>
      </c>
    </row>
    <row r="379" spans="1:6">
      <c r="A379" s="10">
        <v>2180</v>
      </c>
      <c r="B379" s="15">
        <v>42067</v>
      </c>
      <c r="C379" s="10" t="s">
        <v>1316</v>
      </c>
      <c r="D379" s="10">
        <v>1</v>
      </c>
      <c r="E379" s="16">
        <v>5606.37</v>
      </c>
      <c r="F379" s="10" t="s">
        <v>126</v>
      </c>
    </row>
    <row r="380" spans="1:6">
      <c r="A380" s="10">
        <v>1129</v>
      </c>
      <c r="B380" s="15">
        <v>42067</v>
      </c>
      <c r="C380" s="10" t="s">
        <v>1574</v>
      </c>
      <c r="D380" s="10">
        <v>1</v>
      </c>
      <c r="E380" s="16">
        <v>5543.37</v>
      </c>
      <c r="F380" s="10" t="s">
        <v>126</v>
      </c>
    </row>
    <row r="381" spans="1:6">
      <c r="A381" s="10">
        <v>1465</v>
      </c>
      <c r="B381" s="15">
        <v>42074</v>
      </c>
      <c r="C381" s="10" t="s">
        <v>1301</v>
      </c>
      <c r="D381" s="10">
        <v>1</v>
      </c>
      <c r="E381" s="16">
        <v>2802.24</v>
      </c>
      <c r="F381" s="10" t="s">
        <v>126</v>
      </c>
    </row>
    <row r="382" spans="1:6">
      <c r="A382" s="10">
        <v>2218</v>
      </c>
      <c r="B382" s="15">
        <v>42074</v>
      </c>
      <c r="C382" s="10" t="s">
        <v>1180</v>
      </c>
      <c r="D382" s="10">
        <v>1</v>
      </c>
      <c r="E382" s="16">
        <v>1763.37</v>
      </c>
      <c r="F382" s="10" t="s">
        <v>126</v>
      </c>
    </row>
    <row r="383" spans="1:6">
      <c r="A383" s="10">
        <v>2064</v>
      </c>
      <c r="B383" s="15">
        <v>42074</v>
      </c>
      <c r="C383" s="10" t="s">
        <v>1173</v>
      </c>
      <c r="D383" s="10">
        <v>1</v>
      </c>
      <c r="E383" s="16">
        <v>6929.37</v>
      </c>
      <c r="F383" s="10" t="s">
        <v>126</v>
      </c>
    </row>
    <row r="384" spans="1:6">
      <c r="A384" s="10">
        <v>407</v>
      </c>
      <c r="B384" s="15">
        <v>42087</v>
      </c>
      <c r="C384" s="10" t="s">
        <v>1180</v>
      </c>
      <c r="D384" s="10">
        <v>1</v>
      </c>
      <c r="E384" s="16">
        <v>20505.87</v>
      </c>
      <c r="F384" s="10" t="s">
        <v>126</v>
      </c>
    </row>
    <row r="385" spans="1:6">
      <c r="A385" s="10">
        <v>927</v>
      </c>
      <c r="B385" s="15">
        <v>42087</v>
      </c>
      <c r="C385" s="10" t="s">
        <v>1304</v>
      </c>
      <c r="D385" s="10">
        <v>1</v>
      </c>
      <c r="E385" s="16">
        <v>6173.37</v>
      </c>
      <c r="F385" s="10" t="s">
        <v>126</v>
      </c>
    </row>
    <row r="386" spans="1:6">
      <c r="A386" s="10">
        <v>1180</v>
      </c>
      <c r="B386" s="15">
        <v>42087</v>
      </c>
      <c r="C386" s="10" t="s">
        <v>1185</v>
      </c>
      <c r="D386" s="10">
        <v>1</v>
      </c>
      <c r="E386" s="16">
        <v>6173.37</v>
      </c>
      <c r="F386" s="10" t="s">
        <v>126</v>
      </c>
    </row>
    <row r="387" spans="1:6">
      <c r="A387" s="10">
        <v>2336</v>
      </c>
      <c r="B387" s="15">
        <v>42087</v>
      </c>
      <c r="C387" s="10" t="s">
        <v>1034</v>
      </c>
      <c r="D387" s="10">
        <v>1</v>
      </c>
      <c r="E387" s="16">
        <v>9128.7</v>
      </c>
      <c r="F387" s="10" t="s">
        <v>126</v>
      </c>
    </row>
    <row r="388" spans="1:6">
      <c r="A388" s="10">
        <v>506</v>
      </c>
      <c r="B388" s="15">
        <v>42087</v>
      </c>
      <c r="C388" s="10" t="s">
        <v>1189</v>
      </c>
      <c r="D388" s="10">
        <v>1</v>
      </c>
      <c r="E388" s="16">
        <v>15560.37</v>
      </c>
      <c r="F388" s="10" t="s">
        <v>126</v>
      </c>
    </row>
    <row r="389" spans="1:6">
      <c r="A389" s="10">
        <v>359</v>
      </c>
      <c r="B389" s="15">
        <v>42047</v>
      </c>
      <c r="C389" s="10" t="s">
        <v>1331</v>
      </c>
      <c r="D389" s="10">
        <v>1</v>
      </c>
      <c r="E389" s="16">
        <v>13730.85</v>
      </c>
      <c r="F389" s="10" t="s">
        <v>126</v>
      </c>
    </row>
    <row r="390" spans="1:6">
      <c r="A390" s="10">
        <v>506</v>
      </c>
      <c r="B390" s="15">
        <v>42176</v>
      </c>
      <c r="C390" s="10" t="s">
        <v>1331</v>
      </c>
      <c r="D390" s="10">
        <v>1</v>
      </c>
      <c r="E390" s="16">
        <v>15560.37</v>
      </c>
      <c r="F390" s="10" t="s">
        <v>126</v>
      </c>
    </row>
    <row r="391" spans="1:6">
      <c r="A391" s="10">
        <v>506</v>
      </c>
      <c r="B391" s="15">
        <v>42176</v>
      </c>
      <c r="C391" s="10" t="s">
        <v>1339</v>
      </c>
      <c r="D391" s="10">
        <v>1</v>
      </c>
      <c r="E391" s="16">
        <v>15560.37</v>
      </c>
      <c r="F391" s="10" t="s">
        <v>126</v>
      </c>
    </row>
    <row r="392" spans="1:6">
      <c r="A392" s="10">
        <v>1049</v>
      </c>
      <c r="B392" s="15">
        <v>42176</v>
      </c>
      <c r="C392" s="10" t="s">
        <v>738</v>
      </c>
      <c r="D392" s="10">
        <v>1</v>
      </c>
      <c r="E392" s="16">
        <v>3086.37</v>
      </c>
      <c r="F392" s="10" t="s">
        <v>126</v>
      </c>
    </row>
    <row r="393" spans="1:6">
      <c r="A393" s="10">
        <v>2086</v>
      </c>
      <c r="B393" s="15">
        <v>42122</v>
      </c>
      <c r="C393" s="10" t="s">
        <v>1911</v>
      </c>
      <c r="D393" s="10">
        <v>1</v>
      </c>
      <c r="E393" s="16">
        <v>2897.37</v>
      </c>
      <c r="F393" s="10" t="s">
        <v>126</v>
      </c>
    </row>
    <row r="394" spans="1:6">
      <c r="A394" s="10">
        <v>826</v>
      </c>
      <c r="B394" s="15">
        <v>42122</v>
      </c>
      <c r="C394" s="10" t="s">
        <v>1907</v>
      </c>
      <c r="D394" s="10">
        <v>1</v>
      </c>
      <c r="E394" s="16">
        <v>13229.37</v>
      </c>
      <c r="F394" s="10" t="s">
        <v>126</v>
      </c>
    </row>
    <row r="395" spans="1:6">
      <c r="A395" s="10">
        <v>1171</v>
      </c>
      <c r="B395" s="15">
        <v>42122</v>
      </c>
      <c r="C395" s="10" t="s">
        <v>1911</v>
      </c>
      <c r="D395" s="10">
        <v>1</v>
      </c>
      <c r="E395" s="16">
        <v>4283.37</v>
      </c>
      <c r="F395" s="10" t="s">
        <v>126</v>
      </c>
    </row>
    <row r="396" spans="1:6">
      <c r="A396" s="10">
        <v>1180</v>
      </c>
      <c r="B396" s="15">
        <v>42122</v>
      </c>
      <c r="C396" s="10" t="s">
        <v>1707</v>
      </c>
      <c r="D396" s="10">
        <v>1</v>
      </c>
      <c r="E396" s="16">
        <v>6173.37</v>
      </c>
      <c r="F396" s="10" t="s">
        <v>126</v>
      </c>
    </row>
    <row r="397" spans="1:6">
      <c r="A397" s="10">
        <v>2186</v>
      </c>
      <c r="B397" s="15">
        <v>42122</v>
      </c>
      <c r="C397" s="10" t="s">
        <v>1747</v>
      </c>
      <c r="D397" s="10">
        <v>1</v>
      </c>
      <c r="E397" s="16">
        <v>5606.37</v>
      </c>
      <c r="F397" s="10" t="s">
        <v>126</v>
      </c>
    </row>
    <row r="398" spans="1:6">
      <c r="A398" s="10">
        <v>927</v>
      </c>
      <c r="B398" s="15">
        <v>42122</v>
      </c>
      <c r="C398" s="10" t="s">
        <v>1692</v>
      </c>
      <c r="D398" s="10">
        <v>1</v>
      </c>
      <c r="E398" s="16">
        <v>6173.37</v>
      </c>
      <c r="F398" s="10" t="s">
        <v>126</v>
      </c>
    </row>
    <row r="399" spans="1:6">
      <c r="A399" s="10">
        <v>977</v>
      </c>
      <c r="B399" s="15">
        <v>42122</v>
      </c>
      <c r="C399" s="10" t="s">
        <v>1747</v>
      </c>
      <c r="D399" s="10">
        <v>1</v>
      </c>
      <c r="E399" s="16">
        <v>5858.37</v>
      </c>
      <c r="F399" s="10" t="s">
        <v>126</v>
      </c>
    </row>
    <row r="400" spans="1:6">
      <c r="A400" s="10">
        <v>2365</v>
      </c>
      <c r="B400" s="15">
        <v>42178</v>
      </c>
      <c r="C400" s="10" t="s">
        <v>1911</v>
      </c>
      <c r="D400" s="10">
        <v>1</v>
      </c>
      <c r="E400" s="16">
        <v>6356.7</v>
      </c>
      <c r="F400" s="10" t="s">
        <v>126</v>
      </c>
    </row>
    <row r="401" spans="1:6">
      <c r="A401" s="10">
        <v>487</v>
      </c>
      <c r="B401" s="15">
        <v>42178</v>
      </c>
      <c r="C401" s="10" t="s">
        <v>1747</v>
      </c>
      <c r="D401" s="10">
        <v>1</v>
      </c>
      <c r="E401" s="16">
        <v>13229.37</v>
      </c>
      <c r="F401" s="10" t="s">
        <v>126</v>
      </c>
    </row>
    <row r="402" spans="1:6">
      <c r="A402" s="10">
        <v>440</v>
      </c>
      <c r="B402" s="15">
        <v>42099</v>
      </c>
      <c r="C402" s="10" t="s">
        <v>1920</v>
      </c>
      <c r="D402" s="10">
        <v>1</v>
      </c>
      <c r="E402" s="16">
        <v>19529.37</v>
      </c>
      <c r="F402" s="10" t="s">
        <v>126</v>
      </c>
    </row>
    <row r="403" spans="1:6">
      <c r="A403" s="10">
        <v>438</v>
      </c>
      <c r="B403" s="15">
        <v>42099</v>
      </c>
      <c r="C403" s="10" t="s">
        <v>1725</v>
      </c>
      <c r="D403" s="10">
        <v>1</v>
      </c>
      <c r="E403" s="16">
        <v>11969.37</v>
      </c>
      <c r="F403" s="10" t="s">
        <v>126</v>
      </c>
    </row>
    <row r="404" spans="1:6">
      <c r="A404" s="10">
        <v>556</v>
      </c>
      <c r="B404" s="15">
        <v>42100</v>
      </c>
      <c r="C404" s="10" t="s">
        <v>1907</v>
      </c>
      <c r="D404" s="10">
        <v>1</v>
      </c>
      <c r="E404" s="16">
        <v>10268.37</v>
      </c>
      <c r="F404" s="10" t="s">
        <v>126</v>
      </c>
    </row>
    <row r="405" spans="1:6">
      <c r="A405" s="10">
        <v>762</v>
      </c>
      <c r="B405" s="15">
        <v>42100</v>
      </c>
      <c r="C405" s="10" t="s">
        <v>1930</v>
      </c>
      <c r="D405" s="10">
        <v>1</v>
      </c>
      <c r="E405" s="16">
        <v>2330.37</v>
      </c>
      <c r="F405" s="10" t="s">
        <v>126</v>
      </c>
    </row>
    <row r="406" spans="1:6">
      <c r="A406" s="10">
        <v>945</v>
      </c>
      <c r="B406" s="15">
        <v>42100</v>
      </c>
      <c r="C406" s="10" t="s">
        <v>1748</v>
      </c>
      <c r="D406" s="10">
        <v>1</v>
      </c>
      <c r="E406" s="16">
        <v>8189.37</v>
      </c>
      <c r="F406" s="10" t="s">
        <v>126</v>
      </c>
    </row>
    <row r="407" spans="1:6">
      <c r="A407" s="10">
        <v>1120</v>
      </c>
      <c r="B407" s="15">
        <v>42100</v>
      </c>
      <c r="C407" s="10" t="s">
        <v>1549</v>
      </c>
      <c r="D407" s="10">
        <v>1</v>
      </c>
      <c r="E407" s="16">
        <v>2330.37</v>
      </c>
      <c r="F407" s="10" t="s">
        <v>126</v>
      </c>
    </row>
    <row r="408" spans="1:6">
      <c r="A408" s="10">
        <v>17</v>
      </c>
      <c r="B408" s="15">
        <v>42094</v>
      </c>
      <c r="C408" s="10" t="s">
        <v>1697</v>
      </c>
      <c r="D408" s="10">
        <v>1</v>
      </c>
      <c r="E408" s="16">
        <v>4977</v>
      </c>
      <c r="F408" s="10" t="s">
        <v>126</v>
      </c>
    </row>
    <row r="409" spans="1:6">
      <c r="A409" s="10">
        <v>1009</v>
      </c>
      <c r="B409" s="15">
        <v>42079</v>
      </c>
      <c r="C409" s="10" t="s">
        <v>1742</v>
      </c>
      <c r="D409" s="10">
        <v>1</v>
      </c>
      <c r="E409" s="16">
        <v>1353.87</v>
      </c>
      <c r="F409" s="10" t="s">
        <v>126</v>
      </c>
    </row>
    <row r="410" spans="1:6">
      <c r="A410" s="10">
        <v>1212</v>
      </c>
      <c r="B410" s="15">
        <v>42079</v>
      </c>
      <c r="C410" s="10" t="s">
        <v>1916</v>
      </c>
      <c r="D410" s="10">
        <v>1</v>
      </c>
      <c r="E410" s="16">
        <v>4850.37</v>
      </c>
      <c r="F410" s="10" t="s">
        <v>126</v>
      </c>
    </row>
    <row r="411" spans="1:6">
      <c r="A411" s="10">
        <v>690</v>
      </c>
      <c r="B411" s="15">
        <v>42079</v>
      </c>
      <c r="C411" s="10" t="s">
        <v>1697</v>
      </c>
      <c r="D411" s="10">
        <v>1</v>
      </c>
      <c r="E411" s="16">
        <v>4409.37</v>
      </c>
      <c r="F411" s="10" t="s">
        <v>126</v>
      </c>
    </row>
    <row r="412" spans="1:6">
      <c r="A412" s="10">
        <v>407</v>
      </c>
      <c r="B412" s="15">
        <v>42080</v>
      </c>
      <c r="C412" s="10" t="s">
        <v>1924</v>
      </c>
      <c r="D412" s="10">
        <v>1</v>
      </c>
      <c r="E412" s="16">
        <v>20505.87</v>
      </c>
      <c r="F412" s="10" t="s">
        <v>126</v>
      </c>
    </row>
    <row r="413" spans="1:6">
      <c r="A413" s="10">
        <v>457</v>
      </c>
      <c r="B413" s="15">
        <v>42038</v>
      </c>
      <c r="C413" s="10" t="s">
        <v>1758</v>
      </c>
      <c r="D413" s="10">
        <v>1</v>
      </c>
      <c r="E413" s="16">
        <v>11969.37</v>
      </c>
      <c r="F413" s="10" t="s">
        <v>126</v>
      </c>
    </row>
    <row r="414" spans="1:6">
      <c r="A414" s="10">
        <v>2207</v>
      </c>
      <c r="B414" s="15">
        <v>42038</v>
      </c>
      <c r="C414" s="10" t="s">
        <v>1916</v>
      </c>
      <c r="D414" s="10">
        <v>1</v>
      </c>
      <c r="E414" s="16">
        <v>1227.87</v>
      </c>
      <c r="F414" s="10" t="s">
        <v>126</v>
      </c>
    </row>
    <row r="415" spans="1:6">
      <c r="A415" s="10">
        <v>659</v>
      </c>
      <c r="B415" s="15">
        <v>42038</v>
      </c>
      <c r="C415" s="10" t="s">
        <v>1731</v>
      </c>
      <c r="D415" s="10">
        <v>1</v>
      </c>
      <c r="E415" s="16">
        <v>17639.37</v>
      </c>
      <c r="F415" s="10" t="s">
        <v>126</v>
      </c>
    </row>
    <row r="416" spans="1:6">
      <c r="A416" s="10">
        <v>2207</v>
      </c>
      <c r="B416" s="15">
        <v>42038</v>
      </c>
      <c r="C416" s="10" t="s">
        <v>1692</v>
      </c>
      <c r="D416" s="10">
        <v>1</v>
      </c>
      <c r="E416" s="16">
        <v>1227.87</v>
      </c>
      <c r="F416" s="10" t="s">
        <v>126</v>
      </c>
    </row>
    <row r="417" spans="1:6">
      <c r="A417" s="10">
        <v>2206</v>
      </c>
      <c r="B417" s="15">
        <v>42038</v>
      </c>
      <c r="C417" s="10" t="s">
        <v>1916</v>
      </c>
      <c r="D417" s="10">
        <v>1</v>
      </c>
      <c r="E417" s="16">
        <v>1227.87</v>
      </c>
      <c r="F417" s="10" t="s">
        <v>126</v>
      </c>
    </row>
    <row r="418" spans="1:6">
      <c r="A418" s="10">
        <v>2206</v>
      </c>
      <c r="B418" s="15">
        <v>42038</v>
      </c>
      <c r="C418" s="10" t="s">
        <v>1692</v>
      </c>
      <c r="D418" s="10">
        <v>1</v>
      </c>
      <c r="E418" s="16">
        <v>1227.87</v>
      </c>
      <c r="F418" s="10" t="s">
        <v>126</v>
      </c>
    </row>
    <row r="419" spans="1:6">
      <c r="A419" s="10">
        <v>1086</v>
      </c>
      <c r="B419" s="15">
        <v>42039</v>
      </c>
      <c r="C419" s="10" t="s">
        <v>1732</v>
      </c>
      <c r="D419" s="10">
        <v>1</v>
      </c>
      <c r="E419" s="16">
        <v>1416.87</v>
      </c>
      <c r="F419" s="10" t="s">
        <v>126</v>
      </c>
    </row>
    <row r="420" spans="1:6">
      <c r="A420" s="10">
        <v>1118</v>
      </c>
      <c r="B420" s="15">
        <v>42039</v>
      </c>
      <c r="C420" s="10" t="s">
        <v>1732</v>
      </c>
      <c r="D420" s="10">
        <v>1</v>
      </c>
      <c r="E420" s="16">
        <v>4409.37</v>
      </c>
      <c r="F420" s="10" t="s">
        <v>126</v>
      </c>
    </row>
    <row r="421" spans="1:6">
      <c r="A421" s="10">
        <v>2215</v>
      </c>
      <c r="B421" s="15">
        <v>42039</v>
      </c>
      <c r="C421" s="10" t="s">
        <v>1748</v>
      </c>
      <c r="D421" s="10">
        <v>1</v>
      </c>
      <c r="E421" s="16">
        <v>4724.37</v>
      </c>
      <c r="F421" s="10" t="s">
        <v>126</v>
      </c>
    </row>
    <row r="422" spans="1:6">
      <c r="A422" s="10">
        <v>1129</v>
      </c>
      <c r="B422" s="15">
        <v>42039</v>
      </c>
      <c r="C422" s="10" t="s">
        <v>1747</v>
      </c>
      <c r="D422" s="10">
        <v>1</v>
      </c>
      <c r="E422" s="16">
        <v>5543.37</v>
      </c>
      <c r="F422" s="10" t="s">
        <v>126</v>
      </c>
    </row>
    <row r="423" spans="1:6">
      <c r="A423" s="10">
        <v>615</v>
      </c>
      <c r="B423" s="15">
        <v>42039</v>
      </c>
      <c r="C423" s="10" t="s">
        <v>1732</v>
      </c>
      <c r="D423" s="10">
        <v>1</v>
      </c>
      <c r="E423" s="16">
        <v>8189.37</v>
      </c>
      <c r="F423" s="10" t="s">
        <v>126</v>
      </c>
    </row>
    <row r="424" spans="1:6">
      <c r="A424" s="10">
        <v>945</v>
      </c>
      <c r="B424" s="15">
        <v>42039</v>
      </c>
      <c r="C424" s="10" t="s">
        <v>1910</v>
      </c>
      <c r="D424" s="10">
        <v>1</v>
      </c>
      <c r="E424" s="16">
        <v>8189.37</v>
      </c>
      <c r="F424" s="10" t="s">
        <v>126</v>
      </c>
    </row>
    <row r="425" spans="1:6">
      <c r="A425" s="10">
        <v>1085</v>
      </c>
      <c r="B425" s="15">
        <v>42039</v>
      </c>
      <c r="C425" s="10" t="s">
        <v>1732</v>
      </c>
      <c r="D425" s="10">
        <v>1</v>
      </c>
      <c r="E425" s="16">
        <v>1416.87</v>
      </c>
      <c r="F425" s="10" t="s">
        <v>126</v>
      </c>
    </row>
    <row r="426" spans="1:6">
      <c r="A426" s="10">
        <v>2214</v>
      </c>
      <c r="B426" s="15">
        <v>42039</v>
      </c>
      <c r="C426" s="10" t="s">
        <v>1748</v>
      </c>
      <c r="D426" s="10">
        <v>1</v>
      </c>
      <c r="E426" s="16">
        <v>4724.37</v>
      </c>
      <c r="F426" s="10" t="s">
        <v>126</v>
      </c>
    </row>
    <row r="427" spans="1:6">
      <c r="A427" s="10">
        <v>1180</v>
      </c>
      <c r="B427" s="15">
        <v>42099</v>
      </c>
      <c r="C427" s="10" t="s">
        <v>1900</v>
      </c>
      <c r="D427" s="10">
        <v>1</v>
      </c>
      <c r="E427" s="16">
        <v>6299.37</v>
      </c>
      <c r="F427" s="10" t="s">
        <v>126</v>
      </c>
    </row>
    <row r="428" spans="1:6">
      <c r="A428" s="10">
        <v>1175</v>
      </c>
      <c r="B428" s="15">
        <v>42099</v>
      </c>
      <c r="C428" s="10" t="s">
        <v>1947</v>
      </c>
      <c r="D428" s="10">
        <v>1</v>
      </c>
      <c r="E428" s="16">
        <v>7244.37</v>
      </c>
      <c r="F428" s="10" t="s">
        <v>126</v>
      </c>
    </row>
    <row r="429" spans="1:6">
      <c r="A429" s="10">
        <v>1171</v>
      </c>
      <c r="B429" s="15">
        <v>42078</v>
      </c>
      <c r="C429" s="10" t="s">
        <v>1949</v>
      </c>
      <c r="D429" s="10">
        <v>1</v>
      </c>
      <c r="E429" s="16">
        <v>4283.37</v>
      </c>
      <c r="F429" s="10" t="s">
        <v>126</v>
      </c>
    </row>
    <row r="430" spans="1:6">
      <c r="A430" s="10">
        <v>1228</v>
      </c>
      <c r="B430" s="15">
        <v>42079</v>
      </c>
      <c r="C430" s="10" t="s">
        <v>1906</v>
      </c>
      <c r="D430" s="10">
        <v>1</v>
      </c>
      <c r="E430" s="16">
        <v>1763.37</v>
      </c>
      <c r="F430" s="10" t="s">
        <v>126</v>
      </c>
    </row>
    <row r="431" spans="1:6">
      <c r="A431" s="10">
        <v>2380</v>
      </c>
      <c r="B431" s="15">
        <v>42079</v>
      </c>
      <c r="C431" s="10" t="s">
        <v>1900</v>
      </c>
      <c r="D431" s="10">
        <v>1</v>
      </c>
      <c r="E431" s="16">
        <v>3968.37</v>
      </c>
      <c r="F431" s="10" t="s">
        <v>126</v>
      </c>
    </row>
    <row r="432" spans="1:6">
      <c r="A432" s="10">
        <v>8</v>
      </c>
      <c r="B432" s="15">
        <v>42079</v>
      </c>
      <c r="C432" s="10" t="s">
        <v>1916</v>
      </c>
      <c r="D432" s="10">
        <v>2</v>
      </c>
      <c r="E432" s="16">
        <v>11333.7</v>
      </c>
      <c r="F432" s="10" t="s">
        <v>126</v>
      </c>
    </row>
    <row r="433" spans="1:6">
      <c r="A433" s="10">
        <v>981</v>
      </c>
      <c r="B433" s="15">
        <v>42086</v>
      </c>
      <c r="C433" s="10" t="s">
        <v>1748</v>
      </c>
      <c r="D433" s="10">
        <v>1</v>
      </c>
      <c r="E433" s="16">
        <v>2141.37</v>
      </c>
      <c r="F433" s="10" t="s">
        <v>126</v>
      </c>
    </row>
    <row r="434" spans="1:6">
      <c r="A434" s="10">
        <v>520</v>
      </c>
      <c r="B434" s="15">
        <v>42087</v>
      </c>
      <c r="C434" s="10" t="s">
        <v>1748</v>
      </c>
      <c r="D434" s="10">
        <v>1</v>
      </c>
      <c r="E434" s="16">
        <v>7367.85</v>
      </c>
      <c r="F434" s="10" t="s">
        <v>126</v>
      </c>
    </row>
    <row r="435" spans="1:6">
      <c r="A435" s="10">
        <v>1171</v>
      </c>
      <c r="B435" s="15">
        <v>42087</v>
      </c>
      <c r="C435" s="10" t="s">
        <v>1911</v>
      </c>
      <c r="D435" s="10">
        <v>1</v>
      </c>
      <c r="E435" s="16">
        <v>4472.37</v>
      </c>
      <c r="F435" s="10" t="s">
        <v>126</v>
      </c>
    </row>
    <row r="436" spans="1:6">
      <c r="A436" s="10">
        <v>2225</v>
      </c>
      <c r="B436" s="15">
        <v>42100</v>
      </c>
      <c r="C436" s="10" t="s">
        <v>1923</v>
      </c>
      <c r="D436" s="10">
        <v>1</v>
      </c>
      <c r="E436" s="16">
        <v>818.37</v>
      </c>
      <c r="F436" s="10" t="s">
        <v>126</v>
      </c>
    </row>
    <row r="437" spans="1:6">
      <c r="A437" s="10">
        <v>761</v>
      </c>
      <c r="B437" s="15">
        <v>42100</v>
      </c>
      <c r="C437" s="10" t="s">
        <v>1930</v>
      </c>
      <c r="D437" s="10">
        <v>1</v>
      </c>
      <c r="E437" s="16">
        <v>2330.37</v>
      </c>
      <c r="F437" s="10" t="s">
        <v>126</v>
      </c>
    </row>
    <row r="438" spans="1:6">
      <c r="A438" s="10">
        <v>1129</v>
      </c>
      <c r="B438" s="15">
        <v>42124</v>
      </c>
      <c r="C438" s="10" t="s">
        <v>1681</v>
      </c>
      <c r="D438" s="10">
        <v>1</v>
      </c>
      <c r="E438" s="16">
        <v>5543.37</v>
      </c>
      <c r="F438" s="10" t="s">
        <v>126</v>
      </c>
    </row>
    <row r="439" spans="1:6">
      <c r="A439" s="10">
        <v>978</v>
      </c>
      <c r="B439" s="15">
        <v>42124</v>
      </c>
      <c r="C439" s="10" t="s">
        <v>1751</v>
      </c>
      <c r="D439" s="10">
        <v>1</v>
      </c>
      <c r="E439" s="16">
        <v>9638.37</v>
      </c>
      <c r="F439" s="10" t="s">
        <v>126</v>
      </c>
    </row>
    <row r="440" spans="1:6">
      <c r="A440" s="10">
        <v>1068</v>
      </c>
      <c r="B440" s="15">
        <v>42124</v>
      </c>
      <c r="C440" s="10" t="s">
        <v>1549</v>
      </c>
      <c r="D440" s="10">
        <v>1</v>
      </c>
      <c r="E440" s="16">
        <v>4881.87</v>
      </c>
      <c r="F440" s="10" t="s">
        <v>126</v>
      </c>
    </row>
    <row r="441" spans="1:6">
      <c r="A441" s="10">
        <v>2055</v>
      </c>
      <c r="B441" s="15">
        <v>42124</v>
      </c>
      <c r="C441" s="10" t="s">
        <v>1949</v>
      </c>
      <c r="D441" s="10">
        <v>1</v>
      </c>
      <c r="E441" s="16">
        <v>7874.37</v>
      </c>
      <c r="F441" s="10" t="s">
        <v>126</v>
      </c>
    </row>
    <row r="442" spans="1:6">
      <c r="A442" s="10">
        <v>17</v>
      </c>
      <c r="B442" s="15">
        <v>42035</v>
      </c>
      <c r="C442" s="10" t="s">
        <v>1740</v>
      </c>
      <c r="D442" s="10">
        <v>1</v>
      </c>
      <c r="E442" s="16">
        <v>4832.1</v>
      </c>
      <c r="F442" s="10" t="s">
        <v>126</v>
      </c>
    </row>
    <row r="443" spans="1:6">
      <c r="A443" s="10">
        <v>1879</v>
      </c>
      <c r="B443" s="15">
        <v>42035</v>
      </c>
      <c r="C443" s="10" t="s">
        <v>1747</v>
      </c>
      <c r="D443" s="10">
        <v>1</v>
      </c>
      <c r="E443" s="16">
        <v>11717.37</v>
      </c>
      <c r="F443" s="10" t="s">
        <v>126</v>
      </c>
    </row>
    <row r="444" spans="1:6">
      <c r="A444" s="10">
        <v>407</v>
      </c>
      <c r="B444" s="15">
        <v>42036</v>
      </c>
      <c r="C444" s="10" t="s">
        <v>1747</v>
      </c>
      <c r="D444" s="10">
        <v>1</v>
      </c>
      <c r="E444" s="16">
        <v>20505.87</v>
      </c>
      <c r="F444" s="10" t="s">
        <v>126</v>
      </c>
    </row>
    <row r="445" spans="1:6">
      <c r="A445" s="10">
        <v>1129</v>
      </c>
      <c r="B445" s="15">
        <v>42036</v>
      </c>
      <c r="C445" s="10" t="s">
        <v>1693</v>
      </c>
      <c r="D445" s="10">
        <v>1</v>
      </c>
      <c r="E445" s="16">
        <v>5543.37</v>
      </c>
      <c r="F445" s="10" t="s">
        <v>126</v>
      </c>
    </row>
    <row r="446" spans="1:6">
      <c r="A446" s="10">
        <v>1182</v>
      </c>
      <c r="B446" s="15">
        <v>42036</v>
      </c>
      <c r="C446" s="10" t="s">
        <v>1747</v>
      </c>
      <c r="D446" s="10">
        <v>1</v>
      </c>
      <c r="E446" s="16">
        <v>2519.37</v>
      </c>
      <c r="F446" s="10" t="s">
        <v>126</v>
      </c>
    </row>
    <row r="447" spans="1:6">
      <c r="A447" s="10">
        <v>1391</v>
      </c>
      <c r="B447" s="15">
        <v>42051</v>
      </c>
      <c r="C447" s="10" t="s">
        <v>1756</v>
      </c>
      <c r="D447" s="10">
        <v>1</v>
      </c>
      <c r="E447" s="16">
        <v>2077.74</v>
      </c>
      <c r="F447" s="10" t="s">
        <v>126</v>
      </c>
    </row>
    <row r="448" spans="1:6">
      <c r="A448" s="10">
        <v>781</v>
      </c>
      <c r="B448" s="15">
        <v>42051</v>
      </c>
      <c r="C448" s="10" t="s">
        <v>1680</v>
      </c>
      <c r="D448" s="10">
        <v>1</v>
      </c>
      <c r="E448" s="16">
        <v>1271.97</v>
      </c>
      <c r="F448" s="10" t="s">
        <v>126</v>
      </c>
    </row>
    <row r="449" spans="1:6">
      <c r="A449" s="10">
        <v>782</v>
      </c>
      <c r="B449" s="15">
        <v>42051</v>
      </c>
      <c r="C449" s="10" t="s">
        <v>1680</v>
      </c>
      <c r="D449" s="10">
        <v>1</v>
      </c>
      <c r="E449" s="16">
        <v>1271.97</v>
      </c>
      <c r="F449" s="10" t="s">
        <v>126</v>
      </c>
    </row>
    <row r="450" spans="1:6">
      <c r="A450" s="10">
        <v>1392</v>
      </c>
      <c r="B450" s="15">
        <v>42051</v>
      </c>
      <c r="C450" s="10" t="s">
        <v>1756</v>
      </c>
      <c r="D450" s="10">
        <v>1</v>
      </c>
      <c r="E450" s="16">
        <v>2077.74</v>
      </c>
      <c r="F450" s="10" t="s">
        <v>126</v>
      </c>
    </row>
    <row r="451" spans="1:6">
      <c r="A451" s="10">
        <v>907</v>
      </c>
      <c r="B451" s="15">
        <v>42040</v>
      </c>
      <c r="C451" s="10" t="s">
        <v>1901</v>
      </c>
      <c r="D451" s="10">
        <v>1</v>
      </c>
      <c r="E451" s="16">
        <v>7307.37</v>
      </c>
      <c r="F451" s="10" t="s">
        <v>126</v>
      </c>
    </row>
    <row r="452" spans="1:6">
      <c r="A452" s="10">
        <v>2332</v>
      </c>
      <c r="B452" s="15">
        <v>42051</v>
      </c>
      <c r="C452" s="10" t="s">
        <v>1732</v>
      </c>
      <c r="D452" s="10">
        <v>1</v>
      </c>
      <c r="E452" s="16">
        <v>6293.7</v>
      </c>
      <c r="F452" s="10" t="s">
        <v>126</v>
      </c>
    </row>
    <row r="453" spans="1:6">
      <c r="A453" s="10">
        <v>491</v>
      </c>
      <c r="B453" s="15">
        <v>42052</v>
      </c>
      <c r="C453" s="10" t="s">
        <v>1758</v>
      </c>
      <c r="D453" s="10">
        <v>1</v>
      </c>
      <c r="E453" s="16">
        <v>11339.37</v>
      </c>
      <c r="F453" s="10" t="s">
        <v>126</v>
      </c>
    </row>
    <row r="454" spans="1:6">
      <c r="A454" s="10">
        <v>981</v>
      </c>
      <c r="B454" s="15">
        <v>42052</v>
      </c>
      <c r="C454" s="10" t="s">
        <v>1731</v>
      </c>
      <c r="D454" s="10">
        <v>1</v>
      </c>
      <c r="E454" s="16">
        <v>2141.37</v>
      </c>
      <c r="F454" s="10" t="s">
        <v>126</v>
      </c>
    </row>
    <row r="455" spans="1:6">
      <c r="A455" s="10">
        <v>548</v>
      </c>
      <c r="B455" s="15">
        <v>42052</v>
      </c>
      <c r="C455" s="10" t="s">
        <v>1751</v>
      </c>
      <c r="D455" s="10">
        <v>1</v>
      </c>
      <c r="E455" s="16">
        <v>6236.37</v>
      </c>
      <c r="F455" s="10" t="s">
        <v>126</v>
      </c>
    </row>
    <row r="456" spans="1:6">
      <c r="A456" s="10">
        <v>659</v>
      </c>
      <c r="B456" s="15">
        <v>42053</v>
      </c>
      <c r="C456" s="10" t="s">
        <v>1923</v>
      </c>
      <c r="D456" s="10">
        <v>1</v>
      </c>
      <c r="E456" s="16">
        <v>17639.37</v>
      </c>
      <c r="F456" s="10" t="s">
        <v>126</v>
      </c>
    </row>
    <row r="457" spans="1:6">
      <c r="A457" s="10">
        <v>1703</v>
      </c>
      <c r="B457" s="15">
        <v>42053</v>
      </c>
      <c r="C457" s="10" t="s">
        <v>1901</v>
      </c>
      <c r="D457" s="10">
        <v>1</v>
      </c>
      <c r="E457" s="16">
        <v>1290.87</v>
      </c>
      <c r="F457" s="10" t="s">
        <v>126</v>
      </c>
    </row>
    <row r="458" spans="1:6">
      <c r="A458" s="10">
        <v>433</v>
      </c>
      <c r="B458" s="15">
        <v>42055</v>
      </c>
      <c r="C458" s="10" t="s">
        <v>1699</v>
      </c>
      <c r="D458" s="10">
        <v>1</v>
      </c>
      <c r="E458" s="16">
        <v>11969.37</v>
      </c>
      <c r="F458" s="10" t="s">
        <v>126</v>
      </c>
    </row>
    <row r="459" spans="1:6">
      <c r="A459" s="10">
        <v>1183</v>
      </c>
      <c r="B459" s="15">
        <v>42094</v>
      </c>
      <c r="C459" s="10" t="s">
        <v>1747</v>
      </c>
      <c r="D459" s="10">
        <v>1</v>
      </c>
      <c r="E459" s="16">
        <v>7433.37</v>
      </c>
      <c r="F459" s="10" t="s">
        <v>126</v>
      </c>
    </row>
    <row r="460" spans="1:6">
      <c r="A460" s="10">
        <v>407</v>
      </c>
      <c r="B460" s="15">
        <v>42179</v>
      </c>
      <c r="C460" s="10" t="s">
        <v>1674</v>
      </c>
      <c r="D460" s="10">
        <v>1</v>
      </c>
      <c r="E460" s="16">
        <v>20505.87</v>
      </c>
      <c r="F460" s="10" t="s">
        <v>126</v>
      </c>
    </row>
    <row r="461" spans="1:6">
      <c r="A461" s="10">
        <v>506</v>
      </c>
      <c r="B461" s="15">
        <v>42148</v>
      </c>
      <c r="C461" s="10" t="s">
        <v>1930</v>
      </c>
      <c r="D461" s="10">
        <v>1</v>
      </c>
      <c r="E461" s="16">
        <v>15560.37</v>
      </c>
      <c r="F461" s="10" t="s">
        <v>126</v>
      </c>
    </row>
    <row r="462" spans="1:6">
      <c r="A462" s="10">
        <v>615</v>
      </c>
      <c r="B462" s="15">
        <v>42148</v>
      </c>
      <c r="C462" s="10" t="s">
        <v>1907</v>
      </c>
      <c r="D462" s="10">
        <v>1</v>
      </c>
      <c r="E462" s="16">
        <v>8189.37</v>
      </c>
      <c r="F462" s="10" t="s">
        <v>126</v>
      </c>
    </row>
    <row r="463" spans="1:6">
      <c r="A463" s="10">
        <v>1171</v>
      </c>
      <c r="B463" s="15">
        <v>42149</v>
      </c>
      <c r="C463" s="10" t="s">
        <v>1549</v>
      </c>
      <c r="D463" s="10">
        <v>1</v>
      </c>
      <c r="E463" s="16">
        <v>4283.37</v>
      </c>
      <c r="F463" s="10" t="s">
        <v>126</v>
      </c>
    </row>
    <row r="464" spans="1:6">
      <c r="A464" s="10">
        <v>1347</v>
      </c>
      <c r="B464" s="15">
        <v>42149</v>
      </c>
      <c r="C464" s="10" t="s">
        <v>1725</v>
      </c>
      <c r="D464" s="10">
        <v>1</v>
      </c>
      <c r="E464" s="16">
        <v>4156.74</v>
      </c>
      <c r="F464" s="10" t="s">
        <v>126</v>
      </c>
    </row>
    <row r="465" spans="1:6">
      <c r="A465" s="10">
        <v>650</v>
      </c>
      <c r="B465" s="15">
        <v>42179</v>
      </c>
      <c r="C465" s="10" t="s">
        <v>1756</v>
      </c>
      <c r="D465" s="10">
        <v>1</v>
      </c>
      <c r="E465" s="16">
        <v>6173.37</v>
      </c>
      <c r="F465" s="10" t="s">
        <v>126</v>
      </c>
    </row>
    <row r="466" spans="1:6">
      <c r="A466" s="10">
        <v>1211</v>
      </c>
      <c r="B466" s="15">
        <v>42179</v>
      </c>
      <c r="C466" s="10" t="s">
        <v>1747</v>
      </c>
      <c r="D466" s="10">
        <v>1</v>
      </c>
      <c r="E466" s="16">
        <v>8630.37</v>
      </c>
      <c r="F466" s="10" t="s">
        <v>126</v>
      </c>
    </row>
    <row r="467" spans="1:6">
      <c r="A467" s="10">
        <v>2295</v>
      </c>
      <c r="B467" s="15">
        <v>42179</v>
      </c>
      <c r="C467" s="10" t="s">
        <v>1677</v>
      </c>
      <c r="D467" s="10">
        <v>1</v>
      </c>
      <c r="E467" s="16">
        <v>11459.7</v>
      </c>
      <c r="F467" s="10" t="s">
        <v>126</v>
      </c>
    </row>
    <row r="468" spans="1:6">
      <c r="A468" s="10">
        <v>549</v>
      </c>
      <c r="B468" s="15">
        <v>42180</v>
      </c>
      <c r="C468" s="10" t="s">
        <v>1911</v>
      </c>
      <c r="D468" s="10">
        <v>1</v>
      </c>
      <c r="E468" s="16">
        <v>6614.37</v>
      </c>
      <c r="F468" s="10" t="s">
        <v>126</v>
      </c>
    </row>
    <row r="469" spans="1:6">
      <c r="A469" s="10">
        <v>1220</v>
      </c>
      <c r="B469" s="15">
        <v>42180</v>
      </c>
      <c r="C469" s="10" t="s">
        <v>1748</v>
      </c>
      <c r="D469" s="10">
        <v>1</v>
      </c>
      <c r="E469" s="16">
        <v>7748.37</v>
      </c>
      <c r="F469" s="10" t="s">
        <v>126</v>
      </c>
    </row>
    <row r="470" spans="1:6">
      <c r="A470" s="10">
        <v>1175</v>
      </c>
      <c r="B470" s="15">
        <v>42180</v>
      </c>
      <c r="C470" s="10" t="s">
        <v>1925</v>
      </c>
      <c r="D470" s="10">
        <v>1</v>
      </c>
      <c r="E470" s="16">
        <v>7622.37</v>
      </c>
      <c r="F470" s="10" t="s">
        <v>126</v>
      </c>
    </row>
    <row r="471" spans="1:6">
      <c r="A471" s="10">
        <v>2284</v>
      </c>
      <c r="B471" s="15">
        <v>42180</v>
      </c>
      <c r="C471" s="10" t="s">
        <v>1910</v>
      </c>
      <c r="D471" s="10">
        <v>1</v>
      </c>
      <c r="E471" s="16">
        <v>4403.7</v>
      </c>
      <c r="F471" s="10" t="s">
        <v>126</v>
      </c>
    </row>
    <row r="472" spans="1:6">
      <c r="A472" s="10">
        <v>457</v>
      </c>
      <c r="B472" s="15">
        <v>42180</v>
      </c>
      <c r="C472" s="10" t="s">
        <v>1747</v>
      </c>
      <c r="D472" s="10">
        <v>1</v>
      </c>
      <c r="E472" s="16">
        <v>11969.37</v>
      </c>
      <c r="F472" s="10" t="s">
        <v>126</v>
      </c>
    </row>
    <row r="473" spans="1:6">
      <c r="A473" s="10">
        <v>1053</v>
      </c>
      <c r="B473" s="15">
        <v>42094</v>
      </c>
      <c r="C473" s="10" t="s">
        <v>1697</v>
      </c>
      <c r="D473" s="10">
        <v>1</v>
      </c>
      <c r="E473" s="16">
        <v>3527.37</v>
      </c>
      <c r="F473" s="10" t="s">
        <v>126</v>
      </c>
    </row>
    <row r="474" spans="1:6">
      <c r="A474" s="10">
        <v>2275</v>
      </c>
      <c r="B474" s="15">
        <v>42094</v>
      </c>
      <c r="C474" s="10" t="s">
        <v>1910</v>
      </c>
      <c r="D474" s="10">
        <v>1</v>
      </c>
      <c r="E474" s="16">
        <v>4661.37</v>
      </c>
      <c r="F474" s="10" t="s">
        <v>126</v>
      </c>
    </row>
    <row r="475" spans="1:6">
      <c r="A475" s="10">
        <v>440</v>
      </c>
      <c r="B475" s="15">
        <v>42094</v>
      </c>
      <c r="C475" s="10" t="s">
        <v>1748</v>
      </c>
      <c r="D475" s="10">
        <v>1</v>
      </c>
      <c r="E475" s="16">
        <v>19529.37</v>
      </c>
      <c r="F475" s="10" t="s">
        <v>126</v>
      </c>
    </row>
    <row r="476" spans="1:6">
      <c r="A476" s="10">
        <v>2385</v>
      </c>
      <c r="B476" s="15">
        <v>42094</v>
      </c>
      <c r="C476" s="10" t="s">
        <v>1930</v>
      </c>
      <c r="D476" s="10">
        <v>1</v>
      </c>
      <c r="E476" s="16">
        <v>9437.4</v>
      </c>
      <c r="F476" s="10" t="s">
        <v>126</v>
      </c>
    </row>
    <row r="477" spans="1:6">
      <c r="A477" s="10">
        <v>1009</v>
      </c>
      <c r="B477" s="15">
        <v>42095</v>
      </c>
      <c r="C477" s="10" t="s">
        <v>1747</v>
      </c>
      <c r="D477" s="10">
        <v>1</v>
      </c>
      <c r="E477" s="16">
        <v>1353.87</v>
      </c>
      <c r="F477" s="10" t="s">
        <v>126</v>
      </c>
    </row>
    <row r="478" spans="1:6">
      <c r="A478" s="10">
        <v>636</v>
      </c>
      <c r="B478" s="15">
        <v>42022</v>
      </c>
      <c r="C478" s="10" t="s">
        <v>1924</v>
      </c>
      <c r="D478" s="10">
        <v>1</v>
      </c>
      <c r="E478" s="16">
        <v>11118.87</v>
      </c>
      <c r="F478" s="10" t="s">
        <v>126</v>
      </c>
    </row>
    <row r="479" spans="1:6">
      <c r="A479" s="10">
        <v>1085</v>
      </c>
      <c r="B479" s="15">
        <v>42081</v>
      </c>
      <c r="C479" s="10" t="s">
        <v>1742</v>
      </c>
      <c r="D479" s="10">
        <v>1</v>
      </c>
      <c r="E479" s="16">
        <v>1101.87</v>
      </c>
      <c r="F479" s="10" t="s">
        <v>126</v>
      </c>
    </row>
    <row r="480" spans="1:6">
      <c r="A480" s="10">
        <v>407</v>
      </c>
      <c r="B480" s="15">
        <v>42081</v>
      </c>
      <c r="C480" s="10" t="s">
        <v>1681</v>
      </c>
      <c r="D480" s="10">
        <v>1</v>
      </c>
      <c r="E480" s="16">
        <v>20505.87</v>
      </c>
      <c r="F480" s="10" t="s">
        <v>126</v>
      </c>
    </row>
    <row r="481" spans="1:6">
      <c r="A481" s="10">
        <v>2055</v>
      </c>
      <c r="B481" s="15">
        <v>42081</v>
      </c>
      <c r="C481" s="10" t="s">
        <v>1901</v>
      </c>
      <c r="D481" s="10">
        <v>1</v>
      </c>
      <c r="E481" s="16">
        <v>7874.37</v>
      </c>
      <c r="F481" s="10" t="s">
        <v>126</v>
      </c>
    </row>
    <row r="482" spans="1:6">
      <c r="A482" s="10">
        <v>496</v>
      </c>
      <c r="B482" s="15">
        <v>42081</v>
      </c>
      <c r="C482" s="10" t="s">
        <v>1681</v>
      </c>
      <c r="D482" s="10">
        <v>1</v>
      </c>
      <c r="E482" s="16">
        <v>11147.85</v>
      </c>
      <c r="F482" s="10" t="s">
        <v>126</v>
      </c>
    </row>
    <row r="483" spans="1:6">
      <c r="A483" s="10">
        <v>556</v>
      </c>
      <c r="B483" s="15">
        <v>42081</v>
      </c>
      <c r="C483" s="10" t="s">
        <v>1906</v>
      </c>
      <c r="D483" s="10">
        <v>1</v>
      </c>
      <c r="E483" s="16">
        <v>10394.37</v>
      </c>
      <c r="F483" s="10" t="s">
        <v>126</v>
      </c>
    </row>
    <row r="484" spans="1:6">
      <c r="A484" s="10">
        <v>939</v>
      </c>
      <c r="B484" s="15">
        <v>42081</v>
      </c>
      <c r="C484" s="10" t="s">
        <v>1692</v>
      </c>
      <c r="D484" s="10">
        <v>1</v>
      </c>
      <c r="E484" s="16">
        <v>4409.37</v>
      </c>
      <c r="F484" s="10" t="s">
        <v>126</v>
      </c>
    </row>
    <row r="485" spans="1:6">
      <c r="A485" s="10">
        <v>590</v>
      </c>
      <c r="B485" s="15">
        <v>42081</v>
      </c>
      <c r="C485" s="10" t="s">
        <v>1692</v>
      </c>
      <c r="D485" s="10">
        <v>1</v>
      </c>
      <c r="E485" s="16">
        <v>10709.37</v>
      </c>
      <c r="F485" s="10" t="s">
        <v>126</v>
      </c>
    </row>
    <row r="486" spans="1:6">
      <c r="A486" s="10">
        <v>2269</v>
      </c>
      <c r="B486" s="15">
        <v>42058</v>
      </c>
      <c r="C486" s="10" t="s">
        <v>1911</v>
      </c>
      <c r="D486" s="10">
        <v>1</v>
      </c>
      <c r="E486" s="16">
        <v>3936.87</v>
      </c>
      <c r="F486" s="10" t="s">
        <v>126</v>
      </c>
    </row>
    <row r="487" spans="1:6">
      <c r="A487" s="10">
        <v>2237</v>
      </c>
      <c r="B487" s="15">
        <v>42059</v>
      </c>
      <c r="C487" s="10" t="s">
        <v>1758</v>
      </c>
      <c r="D487" s="10">
        <v>1</v>
      </c>
      <c r="E487" s="16">
        <v>2330.37</v>
      </c>
      <c r="F487" s="10" t="s">
        <v>126</v>
      </c>
    </row>
    <row r="488" spans="1:6">
      <c r="A488" s="10">
        <v>2280</v>
      </c>
      <c r="B488" s="15">
        <v>42059</v>
      </c>
      <c r="C488" s="10" t="s">
        <v>1756</v>
      </c>
      <c r="D488" s="10">
        <v>1</v>
      </c>
      <c r="E488" s="16">
        <v>2046.87</v>
      </c>
      <c r="F488" s="10" t="s">
        <v>126</v>
      </c>
    </row>
    <row r="489" spans="1:6">
      <c r="A489" s="10">
        <v>1991</v>
      </c>
      <c r="B489" s="15">
        <v>42059</v>
      </c>
      <c r="C489" s="10" t="s">
        <v>1907</v>
      </c>
      <c r="D489" s="10">
        <v>1</v>
      </c>
      <c r="E489" s="16">
        <v>3842.37</v>
      </c>
      <c r="F489" s="10" t="s">
        <v>126</v>
      </c>
    </row>
    <row r="490" spans="1:6">
      <c r="A490" s="10">
        <v>2236</v>
      </c>
      <c r="B490" s="15">
        <v>42059</v>
      </c>
      <c r="C490" s="10" t="s">
        <v>1758</v>
      </c>
      <c r="D490" s="10">
        <v>1</v>
      </c>
      <c r="E490" s="16">
        <v>2330.37</v>
      </c>
      <c r="F490" s="10" t="s">
        <v>126</v>
      </c>
    </row>
    <row r="491" spans="1:6">
      <c r="A491" s="10">
        <v>1175</v>
      </c>
      <c r="B491" s="15">
        <v>42059</v>
      </c>
      <c r="C491" s="10" t="s">
        <v>1747</v>
      </c>
      <c r="D491" s="10">
        <v>1</v>
      </c>
      <c r="E491" s="16">
        <v>8441.37</v>
      </c>
      <c r="F491" s="10" t="s">
        <v>126</v>
      </c>
    </row>
    <row r="492" spans="1:6">
      <c r="A492" s="10">
        <v>819</v>
      </c>
      <c r="B492" s="15">
        <v>42059</v>
      </c>
      <c r="C492" s="10" t="s">
        <v>1740</v>
      </c>
      <c r="D492" s="10">
        <v>1</v>
      </c>
      <c r="E492" s="16">
        <v>15528.87</v>
      </c>
      <c r="F492" s="10" t="s">
        <v>126</v>
      </c>
    </row>
    <row r="493" spans="1:6">
      <c r="A493" s="10">
        <v>609</v>
      </c>
      <c r="B493" s="15">
        <v>42022</v>
      </c>
      <c r="C493" s="10" t="s">
        <v>1906</v>
      </c>
      <c r="D493" s="10">
        <v>1</v>
      </c>
      <c r="E493" s="16">
        <v>10079.37</v>
      </c>
      <c r="F493" s="10" t="s">
        <v>126</v>
      </c>
    </row>
    <row r="494" spans="1:6">
      <c r="A494" s="10">
        <v>1178</v>
      </c>
      <c r="B494" s="15">
        <v>42023</v>
      </c>
      <c r="C494" s="10" t="s">
        <v>1942</v>
      </c>
      <c r="D494" s="10">
        <v>1</v>
      </c>
      <c r="E494" s="16">
        <v>7086.87</v>
      </c>
      <c r="F494" s="10" t="s">
        <v>126</v>
      </c>
    </row>
    <row r="495" spans="1:6">
      <c r="A495" s="10">
        <v>457</v>
      </c>
      <c r="B495" s="15">
        <v>42023</v>
      </c>
      <c r="C495" s="10" t="s">
        <v>1747</v>
      </c>
      <c r="D495" s="10">
        <v>1</v>
      </c>
      <c r="E495" s="16">
        <v>11969.37</v>
      </c>
      <c r="F495" s="10" t="s">
        <v>126</v>
      </c>
    </row>
    <row r="496" spans="1:6">
      <c r="A496" s="10">
        <v>1521</v>
      </c>
      <c r="B496" s="15">
        <v>42023</v>
      </c>
      <c r="C496" s="10" t="s">
        <v>1911</v>
      </c>
      <c r="D496" s="10">
        <v>1</v>
      </c>
      <c r="E496" s="16">
        <v>6298.74</v>
      </c>
      <c r="F496" s="10" t="s">
        <v>126</v>
      </c>
    </row>
    <row r="497" spans="1:6">
      <c r="A497" s="10">
        <v>1522</v>
      </c>
      <c r="B497" s="15">
        <v>42023</v>
      </c>
      <c r="C497" s="10" t="s">
        <v>1911</v>
      </c>
      <c r="D497" s="10">
        <v>1</v>
      </c>
      <c r="E497" s="16">
        <v>6298.74</v>
      </c>
      <c r="F497" s="10" t="s">
        <v>126</v>
      </c>
    </row>
    <row r="498" spans="1:6">
      <c r="A498" s="10">
        <v>2069</v>
      </c>
      <c r="B498" s="15">
        <v>42093</v>
      </c>
      <c r="C498" s="10" t="s">
        <v>1185</v>
      </c>
      <c r="D498" s="10">
        <v>1</v>
      </c>
      <c r="E498" s="16">
        <v>6299.37</v>
      </c>
      <c r="F498" s="10" t="s">
        <v>126</v>
      </c>
    </row>
    <row r="499" spans="1:6">
      <c r="A499" s="10">
        <v>1049</v>
      </c>
      <c r="B499" s="15">
        <v>42087</v>
      </c>
      <c r="C499" s="10" t="s">
        <v>1575</v>
      </c>
      <c r="D499" s="10">
        <v>1</v>
      </c>
      <c r="E499" s="16">
        <v>3086.37</v>
      </c>
      <c r="F499" s="10" t="s">
        <v>126</v>
      </c>
    </row>
    <row r="500" spans="1:6">
      <c r="A500" s="10">
        <v>438</v>
      </c>
      <c r="B500" s="15">
        <v>42088</v>
      </c>
      <c r="C500" s="10" t="s">
        <v>1318</v>
      </c>
      <c r="D500" s="10">
        <v>1</v>
      </c>
      <c r="E500" s="16">
        <v>11525.85</v>
      </c>
      <c r="F500" s="10" t="s">
        <v>126</v>
      </c>
    </row>
    <row r="501" spans="1:6">
      <c r="A501" s="10">
        <v>1183</v>
      </c>
      <c r="B501" s="15">
        <v>42088</v>
      </c>
      <c r="C501" s="10" t="s">
        <v>1341</v>
      </c>
      <c r="D501" s="10">
        <v>1</v>
      </c>
      <c r="E501" s="16">
        <v>7275.87</v>
      </c>
      <c r="F501" s="10" t="s">
        <v>126</v>
      </c>
    </row>
    <row r="502" spans="1:6">
      <c r="A502" s="10">
        <v>759</v>
      </c>
      <c r="B502" s="15">
        <v>42100</v>
      </c>
      <c r="C502" s="10" t="s">
        <v>1341</v>
      </c>
      <c r="D502" s="10">
        <v>1</v>
      </c>
      <c r="E502" s="16">
        <v>1983.87</v>
      </c>
      <c r="F502" s="10" t="s">
        <v>126</v>
      </c>
    </row>
    <row r="503" spans="1:6">
      <c r="A503" s="10">
        <v>438</v>
      </c>
      <c r="B503" s="15">
        <v>42100</v>
      </c>
      <c r="C503" s="10" t="s">
        <v>1292</v>
      </c>
      <c r="D503" s="10">
        <v>1</v>
      </c>
      <c r="E503" s="16">
        <v>11969.37</v>
      </c>
      <c r="F503" s="10" t="s">
        <v>126</v>
      </c>
    </row>
    <row r="504" spans="1:6">
      <c r="A504" s="10">
        <v>676</v>
      </c>
      <c r="B504" s="15">
        <v>42100</v>
      </c>
      <c r="C504" s="10" t="s">
        <v>1331</v>
      </c>
      <c r="D504" s="10">
        <v>1</v>
      </c>
      <c r="E504" s="16">
        <v>9134.37</v>
      </c>
      <c r="F504" s="10" t="s">
        <v>126</v>
      </c>
    </row>
    <row r="505" spans="1:6">
      <c r="A505" s="10">
        <v>556</v>
      </c>
      <c r="B505" s="15">
        <v>42100</v>
      </c>
      <c r="C505" s="10" t="s">
        <v>1569</v>
      </c>
      <c r="D505" s="10">
        <v>1</v>
      </c>
      <c r="E505" s="16">
        <v>10268.37</v>
      </c>
      <c r="F505" s="10" t="s">
        <v>126</v>
      </c>
    </row>
    <row r="506" spans="1:6">
      <c r="A506" s="10">
        <v>699</v>
      </c>
      <c r="B506" s="15">
        <v>42100</v>
      </c>
      <c r="C506" s="10" t="s">
        <v>1300</v>
      </c>
      <c r="D506" s="10">
        <v>1</v>
      </c>
      <c r="E506" s="16">
        <v>2865.87</v>
      </c>
      <c r="F506" s="10" t="s">
        <v>126</v>
      </c>
    </row>
    <row r="507" spans="1:6">
      <c r="A507" s="10">
        <v>826</v>
      </c>
      <c r="B507" s="15">
        <v>42089</v>
      </c>
      <c r="C507" s="10" t="s">
        <v>1027</v>
      </c>
      <c r="D507" s="10">
        <v>1</v>
      </c>
      <c r="E507" s="16">
        <v>12536.37</v>
      </c>
      <c r="F507" s="10" t="s">
        <v>126</v>
      </c>
    </row>
    <row r="508" spans="1:6">
      <c r="A508" s="10">
        <v>985</v>
      </c>
      <c r="B508" s="15">
        <v>42089</v>
      </c>
      <c r="C508" s="10" t="s">
        <v>1577</v>
      </c>
      <c r="D508" s="10">
        <v>1</v>
      </c>
      <c r="E508" s="16">
        <v>9764.37</v>
      </c>
      <c r="F508" s="10" t="s">
        <v>126</v>
      </c>
    </row>
    <row r="509" spans="1:6">
      <c r="A509" s="10">
        <v>993</v>
      </c>
      <c r="B509" s="15">
        <v>42089</v>
      </c>
      <c r="C509" s="10" t="s">
        <v>1292</v>
      </c>
      <c r="D509" s="10">
        <v>1</v>
      </c>
      <c r="E509" s="16">
        <v>4409.37</v>
      </c>
      <c r="F509" s="10" t="s">
        <v>126</v>
      </c>
    </row>
    <row r="510" spans="1:6">
      <c r="A510" s="10">
        <v>457</v>
      </c>
      <c r="B510" s="15">
        <v>42111</v>
      </c>
      <c r="C510" s="10" t="s">
        <v>1292</v>
      </c>
      <c r="D510" s="10">
        <v>1</v>
      </c>
      <c r="E510" s="16">
        <v>11969.37</v>
      </c>
      <c r="F510" s="10" t="s">
        <v>126</v>
      </c>
    </row>
    <row r="511" spans="1:6">
      <c r="A511" s="10">
        <v>438</v>
      </c>
      <c r="B511" s="15">
        <v>42112</v>
      </c>
      <c r="C511" s="10" t="s">
        <v>741</v>
      </c>
      <c r="D511" s="10">
        <v>1</v>
      </c>
      <c r="E511" s="16">
        <v>11969.37</v>
      </c>
      <c r="F511" s="10" t="s">
        <v>126</v>
      </c>
    </row>
    <row r="512" spans="1:6">
      <c r="A512" s="10">
        <v>407</v>
      </c>
      <c r="B512" s="15">
        <v>42083</v>
      </c>
      <c r="C512" s="10" t="s">
        <v>1186</v>
      </c>
      <c r="D512" s="10">
        <v>1</v>
      </c>
      <c r="E512" s="16">
        <v>20505.87</v>
      </c>
      <c r="F512" s="10" t="s">
        <v>126</v>
      </c>
    </row>
    <row r="513" spans="1:6">
      <c r="A513" s="10">
        <v>2280</v>
      </c>
      <c r="B513" s="15">
        <v>42083</v>
      </c>
      <c r="C513" s="10" t="s">
        <v>1563</v>
      </c>
      <c r="D513" s="10">
        <v>1</v>
      </c>
      <c r="E513" s="16">
        <v>2046.87</v>
      </c>
      <c r="F513" s="10" t="s">
        <v>126</v>
      </c>
    </row>
    <row r="514" spans="1:6">
      <c r="A514" s="10">
        <v>633</v>
      </c>
      <c r="B514" s="15">
        <v>42084</v>
      </c>
      <c r="C514" s="10" t="s">
        <v>1304</v>
      </c>
      <c r="D514" s="10">
        <v>1</v>
      </c>
      <c r="E514" s="16">
        <v>6803.37</v>
      </c>
      <c r="F514" s="10" t="s">
        <v>126</v>
      </c>
    </row>
    <row r="515" spans="1:6">
      <c r="A515" s="10">
        <v>590</v>
      </c>
      <c r="B515" s="15">
        <v>42084</v>
      </c>
      <c r="C515" s="10" t="s">
        <v>1185</v>
      </c>
      <c r="D515" s="10">
        <v>1</v>
      </c>
      <c r="E515" s="16">
        <v>10709.37</v>
      </c>
      <c r="F515" s="10" t="s">
        <v>126</v>
      </c>
    </row>
    <row r="516" spans="1:6">
      <c r="A516" s="10">
        <v>577</v>
      </c>
      <c r="B516" s="15">
        <v>42084</v>
      </c>
      <c r="C516" s="10" t="s">
        <v>1565</v>
      </c>
      <c r="D516" s="10">
        <v>1</v>
      </c>
      <c r="E516" s="16">
        <v>12284.37</v>
      </c>
      <c r="F516" s="10" t="s">
        <v>126</v>
      </c>
    </row>
    <row r="517" spans="1:6">
      <c r="A517" s="10">
        <v>443</v>
      </c>
      <c r="B517" s="15">
        <v>42084</v>
      </c>
      <c r="C517" s="10" t="s">
        <v>1187</v>
      </c>
      <c r="D517" s="10">
        <v>1</v>
      </c>
      <c r="E517" s="16">
        <v>11084.85</v>
      </c>
      <c r="F517" s="10" t="s">
        <v>126</v>
      </c>
    </row>
    <row r="518" spans="1:6">
      <c r="A518" s="10">
        <v>674</v>
      </c>
      <c r="B518" s="15">
        <v>42072</v>
      </c>
      <c r="C518" s="10" t="s">
        <v>1577</v>
      </c>
      <c r="D518" s="10">
        <v>1</v>
      </c>
      <c r="E518" s="16">
        <v>8315.37</v>
      </c>
      <c r="F518" s="10" t="s">
        <v>126</v>
      </c>
    </row>
    <row r="519" spans="1:6">
      <c r="A519" s="10">
        <v>927</v>
      </c>
      <c r="B519" s="15">
        <v>42072</v>
      </c>
      <c r="C519" s="10" t="s">
        <v>1302</v>
      </c>
      <c r="D519" s="10">
        <v>1</v>
      </c>
      <c r="E519" s="16">
        <v>6173.37</v>
      </c>
      <c r="F519" s="10" t="s">
        <v>126</v>
      </c>
    </row>
    <row r="520" spans="1:6">
      <c r="A520" s="10">
        <v>1049</v>
      </c>
      <c r="B520" s="15">
        <v>42072</v>
      </c>
      <c r="C520" s="10" t="s">
        <v>1341</v>
      </c>
      <c r="D520" s="10">
        <v>1</v>
      </c>
      <c r="E520" s="16">
        <v>3086.37</v>
      </c>
      <c r="F520" s="10" t="s">
        <v>126</v>
      </c>
    </row>
    <row r="521" spans="1:6">
      <c r="A521" s="10">
        <v>342</v>
      </c>
      <c r="B521" s="15">
        <v>42072</v>
      </c>
      <c r="C521" s="10" t="s">
        <v>738</v>
      </c>
      <c r="D521" s="10">
        <v>1</v>
      </c>
      <c r="E521" s="16">
        <v>8816.85</v>
      </c>
      <c r="F521" s="10" t="s">
        <v>126</v>
      </c>
    </row>
    <row r="522" spans="1:6">
      <c r="A522" s="10">
        <v>2090</v>
      </c>
      <c r="B522" s="15">
        <v>42031</v>
      </c>
      <c r="C522" s="10" t="s">
        <v>1179</v>
      </c>
      <c r="D522" s="10">
        <v>1</v>
      </c>
      <c r="E522" s="16">
        <v>4598.37</v>
      </c>
      <c r="F522" s="10" t="s">
        <v>126</v>
      </c>
    </row>
    <row r="523" spans="1:6">
      <c r="A523" s="10">
        <v>676</v>
      </c>
      <c r="B523" s="15">
        <v>42032</v>
      </c>
      <c r="C523" s="10" t="s">
        <v>1565</v>
      </c>
      <c r="D523" s="10">
        <v>1</v>
      </c>
      <c r="E523" s="16">
        <v>9134.37</v>
      </c>
      <c r="F523" s="10" t="s">
        <v>126</v>
      </c>
    </row>
    <row r="524" spans="1:6">
      <c r="A524" s="10">
        <v>1145</v>
      </c>
      <c r="B524" s="15">
        <v>42032</v>
      </c>
      <c r="C524" s="10" t="s">
        <v>1187</v>
      </c>
      <c r="D524" s="10">
        <v>1</v>
      </c>
      <c r="E524" s="16">
        <v>4031.37</v>
      </c>
      <c r="F524" s="10" t="s">
        <v>126</v>
      </c>
    </row>
    <row r="525" spans="1:6">
      <c r="A525" s="10">
        <v>531</v>
      </c>
      <c r="B525" s="15">
        <v>42042</v>
      </c>
      <c r="C525" s="10" t="s">
        <v>1331</v>
      </c>
      <c r="D525" s="10">
        <v>1</v>
      </c>
      <c r="E525" s="16">
        <v>7556.85</v>
      </c>
      <c r="F525" s="10" t="s">
        <v>126</v>
      </c>
    </row>
    <row r="526" spans="1:6">
      <c r="A526" s="10">
        <v>615</v>
      </c>
      <c r="B526" s="15">
        <v>42101</v>
      </c>
      <c r="C526" s="10" t="s">
        <v>1173</v>
      </c>
      <c r="D526" s="10">
        <v>1</v>
      </c>
      <c r="E526" s="16">
        <v>8189.37</v>
      </c>
      <c r="F526" s="10" t="s">
        <v>126</v>
      </c>
    </row>
    <row r="527" spans="1:6">
      <c r="A527" s="10">
        <v>676</v>
      </c>
      <c r="B527" s="15">
        <v>42101</v>
      </c>
      <c r="C527" s="10" t="s">
        <v>1331</v>
      </c>
      <c r="D527" s="10">
        <v>1</v>
      </c>
      <c r="E527" s="16">
        <v>9134.37</v>
      </c>
      <c r="F527" s="10" t="s">
        <v>126</v>
      </c>
    </row>
    <row r="528" spans="1:6">
      <c r="A528" s="10">
        <v>734</v>
      </c>
      <c r="B528" s="15">
        <v>42073</v>
      </c>
      <c r="C528" s="10" t="s">
        <v>1563</v>
      </c>
      <c r="D528" s="10">
        <v>1</v>
      </c>
      <c r="E528" s="16">
        <v>4787.37</v>
      </c>
      <c r="F528" s="10" t="s">
        <v>126</v>
      </c>
    </row>
    <row r="529" spans="1:6">
      <c r="A529" s="10">
        <v>965</v>
      </c>
      <c r="B529" s="15">
        <v>42073</v>
      </c>
      <c r="C529" s="10" t="s">
        <v>1027</v>
      </c>
      <c r="D529" s="10">
        <v>1</v>
      </c>
      <c r="E529" s="16">
        <v>6299.37</v>
      </c>
      <c r="F529" s="10" t="s">
        <v>126</v>
      </c>
    </row>
    <row r="530" spans="1:6">
      <c r="A530" s="10">
        <v>674</v>
      </c>
      <c r="B530" s="15">
        <v>42073</v>
      </c>
      <c r="C530" s="10" t="s">
        <v>1315</v>
      </c>
      <c r="D530" s="10">
        <v>1</v>
      </c>
      <c r="E530" s="16">
        <v>8189.37</v>
      </c>
      <c r="F530" s="10" t="s">
        <v>126</v>
      </c>
    </row>
    <row r="531" spans="1:6">
      <c r="A531" s="10">
        <v>2060</v>
      </c>
      <c r="B531" s="15">
        <v>42121</v>
      </c>
      <c r="C531" s="10" t="s">
        <v>1304</v>
      </c>
      <c r="D531" s="10">
        <v>1</v>
      </c>
      <c r="E531" s="16">
        <v>4409.37</v>
      </c>
      <c r="F531" s="10" t="s">
        <v>126</v>
      </c>
    </row>
    <row r="532" spans="1:6">
      <c r="A532" s="10">
        <v>545</v>
      </c>
      <c r="B532" s="15">
        <v>42121</v>
      </c>
      <c r="C532" s="10" t="s">
        <v>1563</v>
      </c>
      <c r="D532" s="10">
        <v>1</v>
      </c>
      <c r="E532" s="16">
        <v>10835.37</v>
      </c>
      <c r="F532" s="10" t="s">
        <v>126</v>
      </c>
    </row>
    <row r="533" spans="1:6">
      <c r="A533" s="10">
        <v>1078</v>
      </c>
      <c r="B533" s="15">
        <v>42183</v>
      </c>
      <c r="C533" s="10" t="s">
        <v>1292</v>
      </c>
      <c r="D533" s="10">
        <v>1</v>
      </c>
      <c r="E533" s="16">
        <v>4220.37</v>
      </c>
      <c r="F533" s="10" t="s">
        <v>126</v>
      </c>
    </row>
    <row r="534" spans="1:6">
      <c r="A534" s="10">
        <v>1180</v>
      </c>
      <c r="B534" s="15">
        <v>42092</v>
      </c>
      <c r="C534" s="10" t="s">
        <v>1292</v>
      </c>
      <c r="D534" s="10">
        <v>1</v>
      </c>
      <c r="E534" s="16">
        <v>6299.37</v>
      </c>
      <c r="F534" s="10" t="s">
        <v>126</v>
      </c>
    </row>
    <row r="535" spans="1:6">
      <c r="A535" s="10">
        <v>443</v>
      </c>
      <c r="B535" s="15">
        <v>42092</v>
      </c>
      <c r="C535" s="10" t="s">
        <v>1567</v>
      </c>
      <c r="D535" s="10">
        <v>1</v>
      </c>
      <c r="E535" s="16">
        <v>11084.85</v>
      </c>
      <c r="F535" s="10" t="s">
        <v>126</v>
      </c>
    </row>
    <row r="536" spans="1:6">
      <c r="A536" s="10">
        <v>506</v>
      </c>
      <c r="B536" s="15">
        <v>42017</v>
      </c>
      <c r="C536" s="10" t="s">
        <v>1549</v>
      </c>
      <c r="D536" s="10">
        <v>1</v>
      </c>
      <c r="E536" s="16">
        <v>15560.37</v>
      </c>
      <c r="F536" s="10" t="s">
        <v>126</v>
      </c>
    </row>
    <row r="537" spans="1:6">
      <c r="A537" s="10">
        <v>1883</v>
      </c>
      <c r="B537" s="15">
        <v>42017</v>
      </c>
      <c r="C537" s="10" t="s">
        <v>1924</v>
      </c>
      <c r="D537" s="10">
        <v>1</v>
      </c>
      <c r="E537" s="16">
        <v>9134.37</v>
      </c>
      <c r="F537" s="10" t="s">
        <v>126</v>
      </c>
    </row>
    <row r="538" spans="1:6">
      <c r="A538" s="10">
        <v>1129</v>
      </c>
      <c r="B538" s="15">
        <v>42018</v>
      </c>
      <c r="C538" s="10" t="s">
        <v>1556</v>
      </c>
      <c r="D538" s="10">
        <v>1</v>
      </c>
      <c r="E538" s="16">
        <v>5543.37</v>
      </c>
      <c r="F538" s="10" t="s">
        <v>126</v>
      </c>
    </row>
    <row r="539" spans="1:6">
      <c r="A539" s="10">
        <v>1518</v>
      </c>
      <c r="B539" s="15">
        <v>42018</v>
      </c>
      <c r="C539" s="10" t="s">
        <v>1924</v>
      </c>
      <c r="D539" s="10">
        <v>1</v>
      </c>
      <c r="E539" s="16">
        <v>2770.74</v>
      </c>
      <c r="F539" s="10" t="s">
        <v>126</v>
      </c>
    </row>
    <row r="540" spans="1:6">
      <c r="A540" s="10">
        <v>2092</v>
      </c>
      <c r="B540" s="15">
        <v>42018</v>
      </c>
      <c r="C540" s="10" t="s">
        <v>1547</v>
      </c>
      <c r="D540" s="10">
        <v>1</v>
      </c>
      <c r="E540" s="16">
        <v>4220.37</v>
      </c>
      <c r="F540" s="10" t="s">
        <v>126</v>
      </c>
    </row>
    <row r="541" spans="1:6">
      <c r="A541" s="10">
        <v>1517</v>
      </c>
      <c r="B541" s="15">
        <v>42018</v>
      </c>
      <c r="C541" s="10" t="s">
        <v>1924</v>
      </c>
      <c r="D541" s="10">
        <v>1</v>
      </c>
      <c r="E541" s="16">
        <v>2770.74</v>
      </c>
      <c r="F541" s="10" t="s">
        <v>126</v>
      </c>
    </row>
    <row r="542" spans="1:6">
      <c r="A542" s="10">
        <v>556</v>
      </c>
      <c r="B542" s="15">
        <v>42019</v>
      </c>
      <c r="C542" s="10" t="s">
        <v>1947</v>
      </c>
      <c r="D542" s="10">
        <v>1</v>
      </c>
      <c r="E542" s="16">
        <v>10268.37</v>
      </c>
      <c r="F542" s="10" t="s">
        <v>126</v>
      </c>
    </row>
    <row r="543" spans="1:6">
      <c r="A543" s="10">
        <v>240</v>
      </c>
      <c r="B543" s="15">
        <v>42020</v>
      </c>
      <c r="C543" s="10" t="s">
        <v>1900</v>
      </c>
      <c r="D543" s="10">
        <v>1</v>
      </c>
      <c r="E543" s="16">
        <v>5528.25</v>
      </c>
      <c r="F543" s="10" t="s">
        <v>126</v>
      </c>
    </row>
    <row r="544" spans="1:6">
      <c r="A544" s="10">
        <v>430</v>
      </c>
      <c r="B544" s="15">
        <v>42021</v>
      </c>
      <c r="C544" s="10" t="s">
        <v>1681</v>
      </c>
      <c r="D544" s="10">
        <v>1</v>
      </c>
      <c r="E544" s="16">
        <v>10827.81</v>
      </c>
      <c r="F544" s="10" t="s">
        <v>126</v>
      </c>
    </row>
    <row r="545" spans="1:6">
      <c r="A545" s="10">
        <v>1145</v>
      </c>
      <c r="B545" s="15">
        <v>42094</v>
      </c>
      <c r="C545" s="10" t="s">
        <v>1914</v>
      </c>
      <c r="D545" s="10">
        <v>1</v>
      </c>
      <c r="E545" s="16">
        <v>4031.37</v>
      </c>
      <c r="F545" s="10" t="s">
        <v>126</v>
      </c>
    </row>
    <row r="546" spans="1:6">
      <c r="A546" s="10">
        <v>2045</v>
      </c>
      <c r="B546" s="15">
        <v>42094</v>
      </c>
      <c r="C546" s="10" t="s">
        <v>1930</v>
      </c>
      <c r="D546" s="10">
        <v>1</v>
      </c>
      <c r="E546" s="16">
        <v>6173.37</v>
      </c>
      <c r="F546" s="10" t="s">
        <v>126</v>
      </c>
    </row>
    <row r="547" spans="1:6">
      <c r="A547" s="10">
        <v>491</v>
      </c>
      <c r="B547" s="15">
        <v>42103</v>
      </c>
      <c r="C547" s="10" t="s">
        <v>1908</v>
      </c>
      <c r="D547" s="10">
        <v>1</v>
      </c>
      <c r="E547" s="16">
        <v>10709.37</v>
      </c>
      <c r="F547" s="10" t="s">
        <v>126</v>
      </c>
    </row>
    <row r="548" spans="1:6">
      <c r="A548" s="10">
        <v>478</v>
      </c>
      <c r="B548" s="15">
        <v>42103</v>
      </c>
      <c r="C548" s="10" t="s">
        <v>1916</v>
      </c>
      <c r="D548" s="10">
        <v>1</v>
      </c>
      <c r="E548" s="16">
        <v>17009.37</v>
      </c>
      <c r="F548" s="10" t="s">
        <v>126</v>
      </c>
    </row>
    <row r="549" spans="1:6">
      <c r="A549" s="10">
        <v>676</v>
      </c>
      <c r="B549" s="15">
        <v>42103</v>
      </c>
      <c r="C549" s="10" t="s">
        <v>1726</v>
      </c>
      <c r="D549" s="10">
        <v>1</v>
      </c>
      <c r="E549" s="16">
        <v>9134.37</v>
      </c>
      <c r="F549" s="10" t="s">
        <v>126</v>
      </c>
    </row>
    <row r="550" spans="1:6">
      <c r="A550" s="10">
        <v>808</v>
      </c>
      <c r="B550" s="15">
        <v>42103</v>
      </c>
      <c r="C550" s="10" t="s">
        <v>1731</v>
      </c>
      <c r="D550" s="10">
        <v>1</v>
      </c>
      <c r="E550" s="16">
        <v>4125.87</v>
      </c>
      <c r="F550" s="10" t="s">
        <v>126</v>
      </c>
    </row>
    <row r="551" spans="1:6">
      <c r="A551" s="10">
        <v>1182</v>
      </c>
      <c r="B551" s="15">
        <v>42103</v>
      </c>
      <c r="C551" s="10" t="s">
        <v>1742</v>
      </c>
      <c r="D551" s="10">
        <v>1</v>
      </c>
      <c r="E551" s="16">
        <v>2834.37</v>
      </c>
      <c r="F551" s="10" t="s">
        <v>126</v>
      </c>
    </row>
    <row r="552" spans="1:6">
      <c r="A552" s="10">
        <v>777</v>
      </c>
      <c r="B552" s="15">
        <v>42181</v>
      </c>
      <c r="C552" s="10" t="s">
        <v>1686</v>
      </c>
      <c r="D552" s="10">
        <v>1</v>
      </c>
      <c r="E552" s="16">
        <v>1542.87</v>
      </c>
      <c r="F552" s="10" t="s">
        <v>126</v>
      </c>
    </row>
    <row r="553" spans="1:6">
      <c r="A553" s="10">
        <v>556</v>
      </c>
      <c r="B553" s="15">
        <v>42182</v>
      </c>
      <c r="C553" s="10" t="s">
        <v>1930</v>
      </c>
      <c r="D553" s="10">
        <v>1</v>
      </c>
      <c r="E553" s="16">
        <v>10268.37</v>
      </c>
      <c r="F553" s="10" t="s">
        <v>126</v>
      </c>
    </row>
    <row r="554" spans="1:6">
      <c r="A554" s="10">
        <v>2086</v>
      </c>
      <c r="B554" s="15">
        <v>42185</v>
      </c>
      <c r="C554" s="10" t="s">
        <v>1747</v>
      </c>
      <c r="D554" s="10">
        <v>1</v>
      </c>
      <c r="E554" s="16">
        <v>2897.37</v>
      </c>
      <c r="F554" s="10" t="s">
        <v>126</v>
      </c>
    </row>
    <row r="555" spans="1:6">
      <c r="A555" s="10">
        <v>1061</v>
      </c>
      <c r="B555" s="15">
        <v>42185</v>
      </c>
      <c r="C555" s="10" t="s">
        <v>1729</v>
      </c>
      <c r="D555" s="10">
        <v>1</v>
      </c>
      <c r="E555" s="16">
        <v>1889.37</v>
      </c>
      <c r="F555" s="10" t="s">
        <v>126</v>
      </c>
    </row>
    <row r="556" spans="1:6">
      <c r="A556" s="10">
        <v>1344</v>
      </c>
      <c r="B556" s="15">
        <v>42113</v>
      </c>
      <c r="C556" s="10" t="s">
        <v>1906</v>
      </c>
      <c r="D556" s="10">
        <v>2</v>
      </c>
      <c r="E556" s="16">
        <v>8817.48</v>
      </c>
      <c r="F556" s="10" t="s">
        <v>126</v>
      </c>
    </row>
    <row r="557" spans="1:6">
      <c r="A557" s="10">
        <v>2277</v>
      </c>
      <c r="B557" s="15">
        <v>42114</v>
      </c>
      <c r="C557" s="10" t="s">
        <v>1747</v>
      </c>
      <c r="D557" s="10">
        <v>1</v>
      </c>
      <c r="E557" s="16">
        <v>3527.37</v>
      </c>
      <c r="F557" s="10" t="s">
        <v>126</v>
      </c>
    </row>
    <row r="558" spans="1:6">
      <c r="A558" s="10">
        <v>1086</v>
      </c>
      <c r="B558" s="15">
        <v>42114</v>
      </c>
      <c r="C558" s="10" t="s">
        <v>1748</v>
      </c>
      <c r="D558" s="10">
        <v>1</v>
      </c>
      <c r="E558" s="16">
        <v>1322.37</v>
      </c>
      <c r="F558" s="10" t="s">
        <v>126</v>
      </c>
    </row>
    <row r="559" spans="1:6">
      <c r="A559" s="10">
        <v>1172</v>
      </c>
      <c r="B559" s="15">
        <v>42114</v>
      </c>
      <c r="C559" s="10" t="s">
        <v>1729</v>
      </c>
      <c r="D559" s="10">
        <v>1</v>
      </c>
      <c r="E559" s="16">
        <v>5732.37</v>
      </c>
      <c r="F559" s="10" t="s">
        <v>126</v>
      </c>
    </row>
    <row r="560" spans="1:6">
      <c r="A560" s="10">
        <v>1496</v>
      </c>
      <c r="B560" s="15">
        <v>42114</v>
      </c>
      <c r="C560" s="10" t="s">
        <v>1916</v>
      </c>
      <c r="D560" s="10">
        <v>1</v>
      </c>
      <c r="E560" s="16">
        <v>5038.74</v>
      </c>
      <c r="F560" s="10" t="s">
        <v>126</v>
      </c>
    </row>
    <row r="561" spans="1:6">
      <c r="A561" s="10">
        <v>778</v>
      </c>
      <c r="B561" s="15">
        <v>42114</v>
      </c>
      <c r="C561" s="10" t="s">
        <v>1747</v>
      </c>
      <c r="D561" s="10">
        <v>1</v>
      </c>
      <c r="E561" s="16">
        <v>1542.87</v>
      </c>
      <c r="F561" s="10" t="s">
        <v>126</v>
      </c>
    </row>
    <row r="562" spans="1:6">
      <c r="A562" s="10">
        <v>438</v>
      </c>
      <c r="B562" s="15">
        <v>42060</v>
      </c>
      <c r="C562" s="10" t="s">
        <v>1677</v>
      </c>
      <c r="D562" s="10">
        <v>1</v>
      </c>
      <c r="E562" s="16">
        <v>11969.37</v>
      </c>
      <c r="F562" s="10" t="s">
        <v>126</v>
      </c>
    </row>
    <row r="563" spans="1:6">
      <c r="A563" s="10">
        <v>567</v>
      </c>
      <c r="B563" s="15">
        <v>42060</v>
      </c>
      <c r="C563" s="10" t="s">
        <v>1751</v>
      </c>
      <c r="D563" s="10">
        <v>1</v>
      </c>
      <c r="E563" s="16">
        <v>10520.37</v>
      </c>
      <c r="F563" s="10" t="s">
        <v>126</v>
      </c>
    </row>
    <row r="564" spans="1:6">
      <c r="A564" s="10">
        <v>478</v>
      </c>
      <c r="B564" s="15">
        <v>42060</v>
      </c>
      <c r="C564" s="10" t="s">
        <v>1677</v>
      </c>
      <c r="D564" s="10">
        <v>1</v>
      </c>
      <c r="E564" s="16">
        <v>17009.37</v>
      </c>
      <c r="F564" s="10" t="s">
        <v>126</v>
      </c>
    </row>
    <row r="565" spans="1:6">
      <c r="A565" s="10">
        <v>585</v>
      </c>
      <c r="B565" s="15">
        <v>42061</v>
      </c>
      <c r="C565" s="10" t="s">
        <v>1674</v>
      </c>
      <c r="D565" s="10">
        <v>1</v>
      </c>
      <c r="E565" s="16">
        <v>5039.37</v>
      </c>
      <c r="F565" s="10" t="s">
        <v>126</v>
      </c>
    </row>
    <row r="566" spans="1:6">
      <c r="A566" s="10">
        <v>762</v>
      </c>
      <c r="B566" s="15">
        <v>42061</v>
      </c>
      <c r="C566" s="10" t="s">
        <v>1681</v>
      </c>
      <c r="D566" s="10">
        <v>1</v>
      </c>
      <c r="E566" s="16">
        <v>2330.37</v>
      </c>
      <c r="F566" s="10" t="s">
        <v>126</v>
      </c>
    </row>
    <row r="567" spans="1:6">
      <c r="A567" s="10">
        <v>457</v>
      </c>
      <c r="B567" s="15">
        <v>42024</v>
      </c>
      <c r="C567" s="10" t="s">
        <v>1549</v>
      </c>
      <c r="D567" s="10">
        <v>1</v>
      </c>
      <c r="E567" s="16">
        <v>11969.37</v>
      </c>
      <c r="F567" s="10" t="s">
        <v>126</v>
      </c>
    </row>
    <row r="568" spans="1:6">
      <c r="A568" s="10">
        <v>438</v>
      </c>
      <c r="B568" s="15">
        <v>42025</v>
      </c>
      <c r="C568" s="10" t="s">
        <v>1947</v>
      </c>
      <c r="D568" s="10">
        <v>1</v>
      </c>
      <c r="E568" s="16">
        <v>11969.37</v>
      </c>
      <c r="F568" s="10" t="s">
        <v>126</v>
      </c>
    </row>
    <row r="569" spans="1:6">
      <c r="A569" s="10">
        <v>1172</v>
      </c>
      <c r="B569" s="15">
        <v>42025</v>
      </c>
      <c r="C569" s="10" t="s">
        <v>1692</v>
      </c>
      <c r="D569" s="10">
        <v>1</v>
      </c>
      <c r="E569" s="16">
        <v>5732.37</v>
      </c>
      <c r="F569" s="10" t="s">
        <v>126</v>
      </c>
    </row>
    <row r="570" spans="1:6">
      <c r="A570" s="10">
        <v>115</v>
      </c>
      <c r="B570" s="15">
        <v>42025</v>
      </c>
      <c r="C570" s="10" t="s">
        <v>1947</v>
      </c>
      <c r="D570" s="10">
        <v>1</v>
      </c>
      <c r="E570" s="16">
        <v>10584</v>
      </c>
      <c r="F570" s="10" t="s">
        <v>126</v>
      </c>
    </row>
    <row r="571" spans="1:6">
      <c r="A571" s="10">
        <v>1763</v>
      </c>
      <c r="B571" s="15">
        <v>42005</v>
      </c>
      <c r="C571" s="10" t="s">
        <v>1748</v>
      </c>
      <c r="D571" s="10">
        <v>1</v>
      </c>
      <c r="E571" s="16">
        <v>5669.37</v>
      </c>
      <c r="F571" s="10" t="s">
        <v>126</v>
      </c>
    </row>
    <row r="572" spans="1:6">
      <c r="A572" s="10">
        <v>1837</v>
      </c>
      <c r="B572" s="15">
        <v>42005</v>
      </c>
      <c r="C572" s="10" t="s">
        <v>1731</v>
      </c>
      <c r="D572" s="10">
        <v>1</v>
      </c>
      <c r="E572" s="16">
        <v>1952.37</v>
      </c>
      <c r="F572" s="10" t="s">
        <v>126</v>
      </c>
    </row>
    <row r="573" spans="1:6">
      <c r="A573" s="10">
        <v>496</v>
      </c>
      <c r="B573" s="15">
        <v>42008</v>
      </c>
      <c r="C573" s="10" t="s">
        <v>1949</v>
      </c>
      <c r="D573" s="10">
        <v>1</v>
      </c>
      <c r="E573" s="16">
        <v>11147.85</v>
      </c>
      <c r="F573" s="10" t="s">
        <v>126</v>
      </c>
    </row>
    <row r="574" spans="1:6">
      <c r="A574" s="10">
        <v>1086</v>
      </c>
      <c r="B574" s="15">
        <v>42009</v>
      </c>
      <c r="C574" s="10" t="s">
        <v>1674</v>
      </c>
      <c r="D574" s="10">
        <v>1</v>
      </c>
      <c r="E574" s="16">
        <v>1416.87</v>
      </c>
      <c r="F574" s="10" t="s">
        <v>126</v>
      </c>
    </row>
    <row r="575" spans="1:6">
      <c r="A575" s="10">
        <v>506</v>
      </c>
      <c r="B575" s="15">
        <v>42061</v>
      </c>
      <c r="C575" s="10" t="s">
        <v>1674</v>
      </c>
      <c r="D575" s="10">
        <v>1</v>
      </c>
      <c r="E575" s="16">
        <v>15560.37</v>
      </c>
      <c r="F575" s="10" t="s">
        <v>126</v>
      </c>
    </row>
    <row r="576" spans="1:6">
      <c r="A576" s="10">
        <v>628</v>
      </c>
      <c r="B576" s="15">
        <v>42061</v>
      </c>
      <c r="C576" s="10" t="s">
        <v>1748</v>
      </c>
      <c r="D576" s="10">
        <v>1</v>
      </c>
      <c r="E576" s="16">
        <v>11503.8</v>
      </c>
      <c r="F576" s="10" t="s">
        <v>126</v>
      </c>
    </row>
    <row r="577" spans="1:6">
      <c r="A577" s="10">
        <v>690</v>
      </c>
      <c r="B577" s="15">
        <v>42061</v>
      </c>
      <c r="C577" s="10" t="s">
        <v>1747</v>
      </c>
      <c r="D577" s="10">
        <v>1</v>
      </c>
      <c r="E577" s="16">
        <v>4409.37</v>
      </c>
      <c r="F577" s="10" t="s">
        <v>126</v>
      </c>
    </row>
    <row r="578" spans="1:6">
      <c r="A578" s="10">
        <v>761</v>
      </c>
      <c r="B578" s="15">
        <v>42061</v>
      </c>
      <c r="C578" s="10" t="s">
        <v>1681</v>
      </c>
      <c r="D578" s="10">
        <v>1</v>
      </c>
      <c r="E578" s="16">
        <v>2330.37</v>
      </c>
      <c r="F578" s="10" t="s">
        <v>126</v>
      </c>
    </row>
    <row r="579" spans="1:6">
      <c r="A579" s="10">
        <v>2269</v>
      </c>
      <c r="B579" s="15">
        <v>42061</v>
      </c>
      <c r="C579" s="10" t="s">
        <v>1914</v>
      </c>
      <c r="D579" s="10">
        <v>1</v>
      </c>
      <c r="E579" s="16">
        <v>4188.87</v>
      </c>
      <c r="F579" s="10" t="s">
        <v>126</v>
      </c>
    </row>
    <row r="580" spans="1:6">
      <c r="A580" s="10">
        <v>792</v>
      </c>
      <c r="B580" s="15">
        <v>42026</v>
      </c>
      <c r="C580" s="10" t="s">
        <v>1900</v>
      </c>
      <c r="D580" s="10">
        <v>1</v>
      </c>
      <c r="E580" s="16">
        <v>849.87</v>
      </c>
      <c r="F580" s="10" t="s">
        <v>126</v>
      </c>
    </row>
    <row r="581" spans="1:6">
      <c r="A581" s="10">
        <v>2402</v>
      </c>
      <c r="B581" s="15">
        <v>42026</v>
      </c>
      <c r="C581" s="10" t="s">
        <v>1748</v>
      </c>
      <c r="D581" s="10">
        <v>1</v>
      </c>
      <c r="E581" s="16">
        <v>4151.7</v>
      </c>
      <c r="F581" s="10" t="s">
        <v>126</v>
      </c>
    </row>
    <row r="582" spans="1:6">
      <c r="A582" s="10">
        <v>487</v>
      </c>
      <c r="B582" s="15">
        <v>42026</v>
      </c>
      <c r="C582" s="10" t="s">
        <v>1906</v>
      </c>
      <c r="D582" s="10">
        <v>1</v>
      </c>
      <c r="E582" s="16">
        <v>13229.37</v>
      </c>
      <c r="F582" s="10" t="s">
        <v>126</v>
      </c>
    </row>
    <row r="583" spans="1:6">
      <c r="A583" s="10">
        <v>791</v>
      </c>
      <c r="B583" s="15">
        <v>42026</v>
      </c>
      <c r="C583" s="10" t="s">
        <v>1900</v>
      </c>
      <c r="D583" s="10">
        <v>1</v>
      </c>
      <c r="E583" s="16">
        <v>849.87</v>
      </c>
      <c r="F583" s="10" t="s">
        <v>126</v>
      </c>
    </row>
    <row r="584" spans="1:6">
      <c r="A584" s="10">
        <v>2388</v>
      </c>
      <c r="B584" s="15">
        <v>42028</v>
      </c>
      <c r="C584" s="10" t="s">
        <v>1930</v>
      </c>
      <c r="D584" s="10">
        <v>1</v>
      </c>
      <c r="E584" s="16">
        <v>4031.37</v>
      </c>
      <c r="F584" s="10" t="s">
        <v>126</v>
      </c>
    </row>
    <row r="585" spans="1:6">
      <c r="A585" s="10">
        <v>1496</v>
      </c>
      <c r="B585" s="15">
        <v>42029</v>
      </c>
      <c r="C585" s="10" t="s">
        <v>1681</v>
      </c>
      <c r="D585" s="10">
        <v>1</v>
      </c>
      <c r="E585" s="16">
        <v>5038.74</v>
      </c>
      <c r="F585" s="10" t="s">
        <v>126</v>
      </c>
    </row>
    <row r="586" spans="1:6">
      <c r="A586" s="10">
        <v>959</v>
      </c>
      <c r="B586" s="15">
        <v>42029</v>
      </c>
      <c r="C586" s="10" t="s">
        <v>1924</v>
      </c>
      <c r="D586" s="10">
        <v>1</v>
      </c>
      <c r="E586" s="16">
        <v>10362.87</v>
      </c>
      <c r="F586" s="10" t="s">
        <v>126</v>
      </c>
    </row>
    <row r="587" spans="1:6">
      <c r="A587" s="10">
        <v>407</v>
      </c>
      <c r="B587" s="15">
        <v>42062</v>
      </c>
      <c r="C587" s="10" t="s">
        <v>1681</v>
      </c>
      <c r="D587" s="10">
        <v>1</v>
      </c>
      <c r="E587" s="16">
        <v>20505.87</v>
      </c>
      <c r="F587" s="10" t="s">
        <v>126</v>
      </c>
    </row>
    <row r="588" spans="1:6">
      <c r="A588" s="10">
        <v>685</v>
      </c>
      <c r="B588" s="15">
        <v>42063</v>
      </c>
      <c r="C588" s="10" t="s">
        <v>1697</v>
      </c>
      <c r="D588" s="10">
        <v>1</v>
      </c>
      <c r="E588" s="16">
        <v>9449.37</v>
      </c>
      <c r="F588" s="10" t="s">
        <v>126</v>
      </c>
    </row>
    <row r="589" spans="1:6">
      <c r="A589" s="10">
        <v>506</v>
      </c>
      <c r="B589" s="15">
        <v>42063</v>
      </c>
      <c r="C589" s="10" t="s">
        <v>1674</v>
      </c>
      <c r="D589" s="10">
        <v>1</v>
      </c>
      <c r="E589" s="16">
        <v>15560.37</v>
      </c>
      <c r="F589" s="10" t="s">
        <v>126</v>
      </c>
    </row>
    <row r="590" spans="1:6">
      <c r="A590" s="10">
        <v>2395</v>
      </c>
      <c r="B590" s="15">
        <v>42011</v>
      </c>
      <c r="C590" s="10" t="s">
        <v>1549</v>
      </c>
      <c r="D590" s="10">
        <v>1</v>
      </c>
      <c r="E590" s="16">
        <v>1889.37</v>
      </c>
      <c r="F590" s="10" t="s">
        <v>126</v>
      </c>
    </row>
    <row r="591" spans="1:6">
      <c r="A591" s="10">
        <v>1060</v>
      </c>
      <c r="B591" s="15">
        <v>42012</v>
      </c>
      <c r="C591" s="10" t="s">
        <v>1907</v>
      </c>
      <c r="D591" s="10">
        <v>1</v>
      </c>
      <c r="E591" s="16">
        <v>2078.37</v>
      </c>
      <c r="F591" s="10" t="s">
        <v>126</v>
      </c>
    </row>
    <row r="592" spans="1:6">
      <c r="A592" s="10">
        <v>1086</v>
      </c>
      <c r="B592" s="15">
        <v>42012</v>
      </c>
      <c r="C592" s="10" t="s">
        <v>1907</v>
      </c>
      <c r="D592" s="10">
        <v>1</v>
      </c>
      <c r="E592" s="16">
        <v>1101.87</v>
      </c>
      <c r="F592" s="10" t="s">
        <v>126</v>
      </c>
    </row>
    <row r="593" spans="1:6">
      <c r="A593" s="10">
        <v>1059</v>
      </c>
      <c r="B593" s="15">
        <v>42012</v>
      </c>
      <c r="C593" s="10" t="s">
        <v>1907</v>
      </c>
      <c r="D593" s="10">
        <v>1</v>
      </c>
      <c r="E593" s="16">
        <v>2078.37</v>
      </c>
      <c r="F593" s="10" t="s">
        <v>126</v>
      </c>
    </row>
    <row r="594" spans="1:6">
      <c r="A594" s="10">
        <v>1085</v>
      </c>
      <c r="B594" s="15">
        <v>42012</v>
      </c>
      <c r="C594" s="10" t="s">
        <v>1907</v>
      </c>
      <c r="D594" s="10">
        <v>1</v>
      </c>
      <c r="E594" s="16">
        <v>1101.87</v>
      </c>
      <c r="F594" s="10" t="s">
        <v>126</v>
      </c>
    </row>
    <row r="595" spans="1:6">
      <c r="A595" s="10">
        <v>1000</v>
      </c>
      <c r="B595" s="15">
        <v>42013</v>
      </c>
      <c r="C595" s="10" t="s">
        <v>1911</v>
      </c>
      <c r="D595" s="10">
        <v>1</v>
      </c>
      <c r="E595" s="16">
        <v>1290.87</v>
      </c>
      <c r="F595" s="10" t="s">
        <v>126</v>
      </c>
    </row>
    <row r="596" spans="1:6">
      <c r="A596" s="10">
        <v>438</v>
      </c>
      <c r="B596" s="15">
        <v>42014</v>
      </c>
      <c r="C596" s="10" t="s">
        <v>1910</v>
      </c>
      <c r="D596" s="10">
        <v>1</v>
      </c>
      <c r="E596" s="16">
        <v>11969.37</v>
      </c>
      <c r="F596" s="10" t="s">
        <v>126</v>
      </c>
    </row>
    <row r="597" spans="1:6">
      <c r="A597" s="10">
        <v>1916</v>
      </c>
      <c r="B597" s="15">
        <v>42015</v>
      </c>
      <c r="C597" s="10" t="s">
        <v>1917</v>
      </c>
      <c r="D597" s="10">
        <v>1</v>
      </c>
      <c r="E597" s="16">
        <v>3590.37</v>
      </c>
      <c r="F597" s="10" t="s">
        <v>126</v>
      </c>
    </row>
    <row r="598" spans="1:6">
      <c r="A598" s="10">
        <v>2045</v>
      </c>
      <c r="B598" s="15">
        <v>42015</v>
      </c>
      <c r="C598" s="10" t="s">
        <v>1925</v>
      </c>
      <c r="D598" s="10">
        <v>1</v>
      </c>
      <c r="E598" s="16">
        <v>5921.37</v>
      </c>
      <c r="F598" s="10" t="s">
        <v>126</v>
      </c>
    </row>
    <row r="599" spans="1:6">
      <c r="A599" s="10">
        <v>1115</v>
      </c>
      <c r="B599" s="15">
        <v>42102</v>
      </c>
      <c r="C599" s="10" t="s">
        <v>1906</v>
      </c>
      <c r="D599" s="10">
        <v>1</v>
      </c>
      <c r="E599" s="16">
        <v>5070.87</v>
      </c>
      <c r="F599" s="10" t="s">
        <v>126</v>
      </c>
    </row>
    <row r="600" spans="1:6">
      <c r="A600" s="10">
        <v>2218</v>
      </c>
      <c r="B600" s="15">
        <v>42102</v>
      </c>
      <c r="C600" s="10" t="s">
        <v>1901</v>
      </c>
      <c r="D600" s="10">
        <v>1</v>
      </c>
      <c r="E600" s="16">
        <v>1826.37</v>
      </c>
      <c r="F600" s="10" t="s">
        <v>126</v>
      </c>
    </row>
    <row r="601" spans="1:6">
      <c r="A601" s="10">
        <v>578</v>
      </c>
      <c r="B601" s="15">
        <v>42102</v>
      </c>
      <c r="C601" s="10" t="s">
        <v>1924</v>
      </c>
      <c r="D601" s="10">
        <v>1</v>
      </c>
      <c r="E601" s="16">
        <v>9449.37</v>
      </c>
      <c r="F601" s="10" t="s">
        <v>126</v>
      </c>
    </row>
    <row r="602" spans="1:6">
      <c r="A602" s="10">
        <v>599</v>
      </c>
      <c r="B602" s="15">
        <v>42103</v>
      </c>
      <c r="C602" s="10" t="s">
        <v>1677</v>
      </c>
      <c r="D602" s="10">
        <v>1</v>
      </c>
      <c r="E602" s="16">
        <v>10643.85</v>
      </c>
      <c r="F602" s="10" t="s">
        <v>126</v>
      </c>
    </row>
    <row r="603" spans="1:6">
      <c r="A603" s="10">
        <v>835</v>
      </c>
      <c r="B603" s="15">
        <v>42103</v>
      </c>
      <c r="C603" s="10" t="s">
        <v>1748</v>
      </c>
      <c r="D603" s="10">
        <v>1</v>
      </c>
      <c r="E603" s="16">
        <v>6299.37</v>
      </c>
      <c r="F603" s="10" t="s">
        <v>126</v>
      </c>
    </row>
    <row r="604" spans="1:6">
      <c r="A604" s="10">
        <v>2077</v>
      </c>
      <c r="B604" s="15">
        <v>42103</v>
      </c>
      <c r="C604" s="10" t="s">
        <v>1747</v>
      </c>
      <c r="D604" s="10">
        <v>1</v>
      </c>
      <c r="E604" s="16">
        <v>4661.37</v>
      </c>
      <c r="F604" s="10" t="s">
        <v>126</v>
      </c>
    </row>
    <row r="605" spans="1:6">
      <c r="A605" s="10">
        <v>1212</v>
      </c>
      <c r="B605" s="15">
        <v>42040</v>
      </c>
      <c r="C605" s="10" t="s">
        <v>1908</v>
      </c>
      <c r="D605" s="10">
        <v>1</v>
      </c>
      <c r="E605" s="16">
        <v>5102.37</v>
      </c>
      <c r="F605" s="10" t="s">
        <v>126</v>
      </c>
    </row>
    <row r="606" spans="1:6">
      <c r="A606" s="10">
        <v>438</v>
      </c>
      <c r="B606" s="15">
        <v>42080</v>
      </c>
      <c r="C606" s="10" t="s">
        <v>1747</v>
      </c>
      <c r="D606" s="10">
        <v>1</v>
      </c>
      <c r="E606" s="16">
        <v>11969.37</v>
      </c>
      <c r="F606" s="10" t="s">
        <v>126</v>
      </c>
    </row>
    <row r="607" spans="1:6">
      <c r="A607" s="10">
        <v>491</v>
      </c>
      <c r="B607" s="15">
        <v>42055</v>
      </c>
      <c r="C607" s="10" t="s">
        <v>1924</v>
      </c>
      <c r="D607" s="10">
        <v>1</v>
      </c>
      <c r="E607" s="16">
        <v>10709.37</v>
      </c>
      <c r="F607" s="10" t="s">
        <v>126</v>
      </c>
    </row>
    <row r="608" spans="1:6">
      <c r="A608" s="10">
        <v>506</v>
      </c>
      <c r="B608" s="15">
        <v>42056</v>
      </c>
      <c r="C608" s="10" t="s">
        <v>1917</v>
      </c>
      <c r="D608" s="10">
        <v>1</v>
      </c>
      <c r="E608" s="16">
        <v>15560.37</v>
      </c>
      <c r="F608" s="10" t="s">
        <v>126</v>
      </c>
    </row>
    <row r="609" spans="1:6">
      <c r="A609" s="10">
        <v>615</v>
      </c>
      <c r="B609" s="15">
        <v>42056</v>
      </c>
      <c r="C609" s="10" t="s">
        <v>1725</v>
      </c>
      <c r="D609" s="10">
        <v>1</v>
      </c>
      <c r="E609" s="16">
        <v>8189.37</v>
      </c>
      <c r="F609" s="10" t="s">
        <v>126</v>
      </c>
    </row>
    <row r="610" spans="1:6">
      <c r="A610" s="10">
        <v>604</v>
      </c>
      <c r="B610" s="15">
        <v>42056</v>
      </c>
      <c r="C610" s="10" t="s">
        <v>1731</v>
      </c>
      <c r="D610" s="10">
        <v>1</v>
      </c>
      <c r="E610" s="16">
        <v>6299.37</v>
      </c>
      <c r="F610" s="10" t="s">
        <v>126</v>
      </c>
    </row>
    <row r="611" spans="1:6">
      <c r="A611" s="10">
        <v>506</v>
      </c>
      <c r="B611" s="15">
        <v>42057</v>
      </c>
      <c r="C611" s="10" t="s">
        <v>1549</v>
      </c>
      <c r="D611" s="10">
        <v>1</v>
      </c>
      <c r="E611" s="16">
        <v>15560.37</v>
      </c>
      <c r="F611" s="10" t="s">
        <v>126</v>
      </c>
    </row>
    <row r="612" spans="1:6">
      <c r="A612" s="10">
        <v>1180</v>
      </c>
      <c r="B612" s="15">
        <v>42057</v>
      </c>
      <c r="C612" s="10" t="s">
        <v>1747</v>
      </c>
      <c r="D612" s="10">
        <v>1</v>
      </c>
      <c r="E612" s="16">
        <v>6173.37</v>
      </c>
      <c r="F612" s="10" t="s">
        <v>126</v>
      </c>
    </row>
    <row r="613" spans="1:6">
      <c r="A613" s="10">
        <v>501</v>
      </c>
      <c r="B613" s="15">
        <v>42057</v>
      </c>
      <c r="C613" s="10" t="s">
        <v>1677</v>
      </c>
      <c r="D613" s="10">
        <v>1</v>
      </c>
      <c r="E613" s="16">
        <v>13347.81</v>
      </c>
      <c r="F613" s="10" t="s">
        <v>126</v>
      </c>
    </row>
    <row r="614" spans="1:6">
      <c r="A614" s="10">
        <v>2284</v>
      </c>
      <c r="B614" s="15">
        <v>42057</v>
      </c>
      <c r="C614" s="10" t="s">
        <v>1748</v>
      </c>
      <c r="D614" s="10">
        <v>1</v>
      </c>
      <c r="E614" s="16">
        <v>4157.37</v>
      </c>
      <c r="F614" s="10" t="s">
        <v>126</v>
      </c>
    </row>
    <row r="615" spans="1:6">
      <c r="A615" s="10">
        <v>1053</v>
      </c>
      <c r="B615" s="15">
        <v>42094</v>
      </c>
      <c r="C615" s="10" t="s">
        <v>1547</v>
      </c>
      <c r="D615" s="10">
        <v>1</v>
      </c>
      <c r="E615" s="16">
        <v>3527.37</v>
      </c>
      <c r="F615" s="10" t="s">
        <v>126</v>
      </c>
    </row>
    <row r="616" spans="1:6">
      <c r="A616" s="10">
        <v>1228</v>
      </c>
      <c r="B616" s="15">
        <v>42094</v>
      </c>
      <c r="C616" s="10" t="s">
        <v>1923</v>
      </c>
      <c r="D616" s="10">
        <v>1</v>
      </c>
      <c r="E616" s="16">
        <v>1763.37</v>
      </c>
      <c r="F616" s="10" t="s">
        <v>126</v>
      </c>
    </row>
    <row r="617" spans="1:6">
      <c r="A617" s="10">
        <v>2045</v>
      </c>
      <c r="B617" s="15">
        <v>42094</v>
      </c>
      <c r="C617" s="10" t="s">
        <v>1731</v>
      </c>
      <c r="D617" s="10">
        <v>1</v>
      </c>
      <c r="E617" s="16">
        <v>6173.37</v>
      </c>
      <c r="F617" s="10" t="s">
        <v>126</v>
      </c>
    </row>
    <row r="618" spans="1:6">
      <c r="A618" s="10">
        <v>1085</v>
      </c>
      <c r="B618" s="15">
        <v>42009</v>
      </c>
      <c r="C618" s="10" t="s">
        <v>1674</v>
      </c>
      <c r="D618" s="10">
        <v>1</v>
      </c>
      <c r="E618" s="16">
        <v>1416.87</v>
      </c>
      <c r="F618" s="10" t="s">
        <v>126</v>
      </c>
    </row>
    <row r="619" spans="1:6">
      <c r="A619" s="10">
        <v>1049</v>
      </c>
      <c r="B619" s="15">
        <v>42009</v>
      </c>
      <c r="C619" s="10" t="s">
        <v>1917</v>
      </c>
      <c r="D619" s="10">
        <v>1</v>
      </c>
      <c r="E619" s="16">
        <v>3086.37</v>
      </c>
      <c r="F619" s="10" t="s">
        <v>126</v>
      </c>
    </row>
    <row r="620" spans="1:6">
      <c r="A620" s="10">
        <v>2396</v>
      </c>
      <c r="B620" s="15">
        <v>42009</v>
      </c>
      <c r="C620" s="10" t="s">
        <v>1906</v>
      </c>
      <c r="D620" s="10">
        <v>1</v>
      </c>
      <c r="E620" s="16">
        <v>1385.37</v>
      </c>
      <c r="F620" s="10" t="s">
        <v>126</v>
      </c>
    </row>
    <row r="621" spans="1:6">
      <c r="A621" s="10">
        <v>585</v>
      </c>
      <c r="B621" s="15">
        <v>42010</v>
      </c>
      <c r="C621" s="10" t="s">
        <v>1916</v>
      </c>
      <c r="D621" s="10">
        <v>1</v>
      </c>
      <c r="E621" s="16">
        <v>5039.37</v>
      </c>
      <c r="F621" s="10" t="s">
        <v>126</v>
      </c>
    </row>
    <row r="622" spans="1:6">
      <c r="A622" s="10">
        <v>433</v>
      </c>
      <c r="B622" s="15">
        <v>42058</v>
      </c>
      <c r="C622" s="10" t="s">
        <v>1747</v>
      </c>
      <c r="D622" s="10">
        <v>1</v>
      </c>
      <c r="E622" s="16">
        <v>11969.37</v>
      </c>
      <c r="F622" s="10" t="s">
        <v>126</v>
      </c>
    </row>
    <row r="623" spans="1:6">
      <c r="A623" s="10">
        <v>407</v>
      </c>
      <c r="B623" s="15">
        <v>42058</v>
      </c>
      <c r="C623" s="10" t="s">
        <v>1677</v>
      </c>
      <c r="D623" s="10">
        <v>1</v>
      </c>
      <c r="E623" s="16">
        <v>20505.87</v>
      </c>
      <c r="F623" s="10" t="s">
        <v>126</v>
      </c>
    </row>
    <row r="624" spans="1:6">
      <c r="A624" s="10">
        <v>2396</v>
      </c>
      <c r="B624" s="15">
        <v>42058</v>
      </c>
      <c r="C624" s="10" t="s">
        <v>1949</v>
      </c>
      <c r="D624" s="10">
        <v>1</v>
      </c>
      <c r="E624" s="16">
        <v>1385.37</v>
      </c>
      <c r="F624" s="10" t="s">
        <v>126</v>
      </c>
    </row>
    <row r="625" spans="1:6">
      <c r="A625" s="10">
        <v>676</v>
      </c>
      <c r="B625" s="15">
        <v>42058</v>
      </c>
      <c r="C625" s="10" t="s">
        <v>1677</v>
      </c>
      <c r="D625" s="10">
        <v>1</v>
      </c>
      <c r="E625" s="16">
        <v>9134.37</v>
      </c>
      <c r="F625" s="10" t="s">
        <v>126</v>
      </c>
    </row>
    <row r="626" spans="1:6">
      <c r="A626" s="10">
        <v>438</v>
      </c>
      <c r="B626" s="15">
        <v>42058</v>
      </c>
      <c r="C626" s="10" t="s">
        <v>1677</v>
      </c>
      <c r="D626" s="10">
        <v>1</v>
      </c>
      <c r="E626" s="16">
        <v>11969.37</v>
      </c>
      <c r="F626" s="10" t="s">
        <v>126</v>
      </c>
    </row>
    <row r="627" spans="1:6">
      <c r="A627" s="10">
        <v>615</v>
      </c>
      <c r="B627" s="15">
        <v>42069</v>
      </c>
      <c r="C627" s="10" t="s">
        <v>1747</v>
      </c>
      <c r="D627" s="10">
        <v>1</v>
      </c>
      <c r="E627" s="16">
        <v>8189.37</v>
      </c>
      <c r="F627" s="10" t="s">
        <v>126</v>
      </c>
    </row>
    <row r="628" spans="1:6">
      <c r="A628" s="10">
        <v>516</v>
      </c>
      <c r="B628" s="15">
        <v>42070</v>
      </c>
      <c r="C628" s="10" t="s">
        <v>1677</v>
      </c>
      <c r="D628" s="10">
        <v>1</v>
      </c>
      <c r="E628" s="16">
        <v>6296.85</v>
      </c>
      <c r="F628" s="10" t="s">
        <v>126</v>
      </c>
    </row>
    <row r="629" spans="1:6">
      <c r="A629" s="10">
        <v>690</v>
      </c>
      <c r="B629" s="15">
        <v>42070</v>
      </c>
      <c r="C629" s="10" t="s">
        <v>1677</v>
      </c>
      <c r="D629" s="10">
        <v>1</v>
      </c>
      <c r="E629" s="16">
        <v>4409.37</v>
      </c>
      <c r="F629" s="10" t="s">
        <v>126</v>
      </c>
    </row>
    <row r="630" spans="1:6">
      <c r="A630" s="10">
        <v>549</v>
      </c>
      <c r="B630" s="15">
        <v>42094</v>
      </c>
      <c r="C630" s="10" t="s">
        <v>1747</v>
      </c>
      <c r="D630" s="10">
        <v>1</v>
      </c>
      <c r="E630" s="16">
        <v>6614.37</v>
      </c>
      <c r="F630" s="10" t="s">
        <v>126</v>
      </c>
    </row>
    <row r="631" spans="1:6">
      <c r="A631" s="10">
        <v>1142</v>
      </c>
      <c r="B631" s="15">
        <v>42094</v>
      </c>
      <c r="C631" s="10" t="s">
        <v>1697</v>
      </c>
      <c r="D631" s="10">
        <v>1</v>
      </c>
      <c r="E631" s="16">
        <v>8441.37</v>
      </c>
      <c r="F631" s="10" t="s">
        <v>126</v>
      </c>
    </row>
    <row r="632" spans="1:6">
      <c r="A632" s="10">
        <v>690</v>
      </c>
      <c r="B632" s="15">
        <v>42094</v>
      </c>
      <c r="C632" s="10" t="s">
        <v>1729</v>
      </c>
      <c r="D632" s="10">
        <v>1</v>
      </c>
      <c r="E632" s="16">
        <v>4409.37</v>
      </c>
      <c r="F632" s="10" t="s">
        <v>126</v>
      </c>
    </row>
    <row r="633" spans="1:6">
      <c r="A633" s="10">
        <v>568</v>
      </c>
      <c r="B633" s="15">
        <v>42104</v>
      </c>
      <c r="C633" s="10" t="s">
        <v>1681</v>
      </c>
      <c r="D633" s="10">
        <v>1</v>
      </c>
      <c r="E633" s="16">
        <v>10546.2</v>
      </c>
      <c r="F633" s="10" t="s">
        <v>126</v>
      </c>
    </row>
    <row r="634" spans="1:6">
      <c r="A634" s="10">
        <v>548</v>
      </c>
      <c r="B634" s="15">
        <v>42104</v>
      </c>
      <c r="C634" s="10" t="s">
        <v>1674</v>
      </c>
      <c r="D634" s="10">
        <v>1</v>
      </c>
      <c r="E634" s="16">
        <v>6236.37</v>
      </c>
      <c r="F634" s="10" t="s">
        <v>126</v>
      </c>
    </row>
    <row r="635" spans="1:6">
      <c r="A635" s="10">
        <v>927</v>
      </c>
      <c r="B635" s="15">
        <v>42104</v>
      </c>
      <c r="C635" s="10" t="s">
        <v>1729</v>
      </c>
      <c r="D635" s="10">
        <v>1</v>
      </c>
      <c r="E635" s="16">
        <v>6173.37</v>
      </c>
      <c r="F635" s="10" t="s">
        <v>126</v>
      </c>
    </row>
    <row r="636" spans="1:6">
      <c r="A636" s="10">
        <v>438</v>
      </c>
      <c r="B636" s="15">
        <v>42105</v>
      </c>
      <c r="C636" s="10" t="s">
        <v>1756</v>
      </c>
      <c r="D636" s="10">
        <v>1</v>
      </c>
      <c r="E636" s="16">
        <v>11969.37</v>
      </c>
      <c r="F636" s="10" t="s">
        <v>126</v>
      </c>
    </row>
    <row r="637" spans="1:6">
      <c r="A637" s="10">
        <v>1180</v>
      </c>
      <c r="B637" s="15">
        <v>42106</v>
      </c>
      <c r="C637" s="10" t="s">
        <v>1757</v>
      </c>
      <c r="D637" s="10">
        <v>1</v>
      </c>
      <c r="E637" s="16">
        <v>6173.37</v>
      </c>
      <c r="F637" s="10" t="s">
        <v>126</v>
      </c>
    </row>
    <row r="638" spans="1:6">
      <c r="A638" s="10">
        <v>1523</v>
      </c>
      <c r="B638" s="15">
        <v>42106</v>
      </c>
      <c r="C638" s="10" t="s">
        <v>1924</v>
      </c>
      <c r="D638" s="10">
        <v>1</v>
      </c>
      <c r="E638" s="16">
        <v>4408.74</v>
      </c>
      <c r="F638" s="10" t="s">
        <v>126</v>
      </c>
    </row>
    <row r="639" spans="1:6">
      <c r="A639" s="10">
        <v>761</v>
      </c>
      <c r="B639" s="15">
        <v>42011</v>
      </c>
      <c r="C639" s="10" t="s">
        <v>1549</v>
      </c>
      <c r="D639" s="10">
        <v>1</v>
      </c>
      <c r="E639" s="16">
        <v>2298.87</v>
      </c>
      <c r="F639" s="10" t="s">
        <v>126</v>
      </c>
    </row>
    <row r="640" spans="1:6">
      <c r="A640" s="10">
        <v>1171</v>
      </c>
      <c r="B640" s="15">
        <v>42011</v>
      </c>
      <c r="C640" s="10" t="s">
        <v>1549</v>
      </c>
      <c r="D640" s="10">
        <v>1</v>
      </c>
      <c r="E640" s="16">
        <v>4283.37</v>
      </c>
      <c r="F640" s="10" t="s">
        <v>126</v>
      </c>
    </row>
    <row r="641" spans="1:6">
      <c r="A641" s="10">
        <v>762</v>
      </c>
      <c r="B641" s="15">
        <v>42011</v>
      </c>
      <c r="C641" s="10" t="s">
        <v>1549</v>
      </c>
      <c r="D641" s="10">
        <v>1</v>
      </c>
      <c r="E641" s="16">
        <v>2298.87</v>
      </c>
      <c r="F641" s="10" t="s">
        <v>126</v>
      </c>
    </row>
    <row r="642" spans="1:6">
      <c r="A642" s="10">
        <v>985</v>
      </c>
      <c r="B642" s="15">
        <v>42062</v>
      </c>
      <c r="C642" s="10" t="s">
        <v>1758</v>
      </c>
      <c r="D642" s="10">
        <v>1</v>
      </c>
      <c r="E642" s="16">
        <v>9953.37</v>
      </c>
      <c r="F642" s="10" t="s">
        <v>126</v>
      </c>
    </row>
    <row r="643" spans="1:6">
      <c r="A643" s="10">
        <v>506</v>
      </c>
      <c r="B643" s="15">
        <v>42062</v>
      </c>
      <c r="C643" s="10" t="s">
        <v>1906</v>
      </c>
      <c r="D643" s="10">
        <v>1</v>
      </c>
      <c r="E643" s="16">
        <v>15560.37</v>
      </c>
      <c r="F643" s="10" t="s">
        <v>126</v>
      </c>
    </row>
    <row r="644" spans="1:6">
      <c r="A644" s="10">
        <v>2055</v>
      </c>
      <c r="B644" s="15">
        <v>42062</v>
      </c>
      <c r="C644" s="10" t="s">
        <v>1924</v>
      </c>
      <c r="D644" s="10">
        <v>1</v>
      </c>
      <c r="E644" s="16">
        <v>7874.37</v>
      </c>
      <c r="F644" s="10" t="s">
        <v>126</v>
      </c>
    </row>
    <row r="645" spans="1:6">
      <c r="A645" s="10">
        <v>487</v>
      </c>
      <c r="B645" s="15">
        <v>42062</v>
      </c>
      <c r="C645" s="10" t="s">
        <v>1680</v>
      </c>
      <c r="D645" s="10">
        <v>1</v>
      </c>
      <c r="E645" s="16">
        <v>13229.37</v>
      </c>
      <c r="F645" s="10" t="s">
        <v>126</v>
      </c>
    </row>
    <row r="646" spans="1:6">
      <c r="A646" s="10">
        <v>1495</v>
      </c>
      <c r="B646" s="15">
        <v>42029</v>
      </c>
      <c r="C646" s="10" t="s">
        <v>1681</v>
      </c>
      <c r="D646" s="10">
        <v>1</v>
      </c>
      <c r="E646" s="16">
        <v>5038.74</v>
      </c>
      <c r="F646" s="10" t="s">
        <v>126</v>
      </c>
    </row>
    <row r="647" spans="1:6">
      <c r="A647" s="10">
        <v>978</v>
      </c>
      <c r="B647" s="15">
        <v>42053</v>
      </c>
      <c r="C647" s="10" t="s">
        <v>1681</v>
      </c>
      <c r="D647" s="10">
        <v>1</v>
      </c>
      <c r="E647" s="16">
        <v>9638.37</v>
      </c>
      <c r="F647" s="10" t="s">
        <v>126</v>
      </c>
    </row>
    <row r="648" spans="1:6">
      <c r="A648" s="10">
        <v>1180</v>
      </c>
      <c r="B648" s="15">
        <v>42053</v>
      </c>
      <c r="C648" s="10" t="s">
        <v>1747</v>
      </c>
      <c r="D648" s="10">
        <v>1</v>
      </c>
      <c r="E648" s="16">
        <v>6299.37</v>
      </c>
      <c r="F648" s="10" t="s">
        <v>126</v>
      </c>
    </row>
    <row r="649" spans="1:6">
      <c r="A649" s="10">
        <v>981</v>
      </c>
      <c r="B649" s="15">
        <v>42053</v>
      </c>
      <c r="C649" s="10" t="s">
        <v>1751</v>
      </c>
      <c r="D649" s="10">
        <v>1</v>
      </c>
      <c r="E649" s="16">
        <v>2141.37</v>
      </c>
      <c r="F649" s="10" t="s">
        <v>126</v>
      </c>
    </row>
    <row r="650" spans="1:6">
      <c r="A650" s="10">
        <v>2045</v>
      </c>
      <c r="B650" s="15">
        <v>42155</v>
      </c>
      <c r="C650" s="10" t="s">
        <v>1731</v>
      </c>
      <c r="D650" s="10">
        <v>1</v>
      </c>
      <c r="E650" s="16">
        <v>6173.37</v>
      </c>
      <c r="F650" s="10" t="s">
        <v>126</v>
      </c>
    </row>
    <row r="651" spans="1:6">
      <c r="A651" s="10">
        <v>2367</v>
      </c>
      <c r="B651" s="15">
        <v>42155</v>
      </c>
      <c r="C651" s="10" t="s">
        <v>1747</v>
      </c>
      <c r="D651" s="10">
        <v>1</v>
      </c>
      <c r="E651" s="16">
        <v>5663.7</v>
      </c>
      <c r="F651" s="10" t="s">
        <v>126</v>
      </c>
    </row>
    <row r="652" spans="1:6">
      <c r="A652" s="10">
        <v>615</v>
      </c>
      <c r="B652" s="15">
        <v>42124</v>
      </c>
      <c r="C652" s="10" t="s">
        <v>1907</v>
      </c>
      <c r="D652" s="10">
        <v>1</v>
      </c>
      <c r="E652" s="16">
        <v>8189.37</v>
      </c>
      <c r="F652" s="10" t="s">
        <v>126</v>
      </c>
    </row>
    <row r="653" spans="1:6">
      <c r="A653" s="10">
        <v>487</v>
      </c>
      <c r="B653" s="15">
        <v>42117</v>
      </c>
      <c r="C653" s="10" t="s">
        <v>1729</v>
      </c>
      <c r="D653" s="10">
        <v>1</v>
      </c>
      <c r="E653" s="16">
        <v>13229.37</v>
      </c>
      <c r="F653" s="10" t="s">
        <v>126</v>
      </c>
    </row>
    <row r="654" spans="1:6">
      <c r="A654" s="10">
        <v>204</v>
      </c>
      <c r="B654" s="15">
        <v>42117</v>
      </c>
      <c r="C654" s="10" t="s">
        <v>1730</v>
      </c>
      <c r="D654" s="10">
        <v>1</v>
      </c>
      <c r="E654" s="16">
        <v>11591.37</v>
      </c>
      <c r="F654" s="10" t="s">
        <v>126</v>
      </c>
    </row>
    <row r="655" spans="1:6">
      <c r="A655" s="10">
        <v>2354</v>
      </c>
      <c r="B655" s="15">
        <v>42117</v>
      </c>
      <c r="C655" s="10" t="s">
        <v>1758</v>
      </c>
      <c r="D655" s="10">
        <v>1</v>
      </c>
      <c r="E655" s="16">
        <v>4661.37</v>
      </c>
      <c r="F655" s="10" t="s">
        <v>126</v>
      </c>
    </row>
    <row r="656" spans="1:6">
      <c r="A656" s="10">
        <v>1126</v>
      </c>
      <c r="B656" s="15">
        <v>42156</v>
      </c>
      <c r="C656" s="10" t="s">
        <v>1681</v>
      </c>
      <c r="D656" s="10">
        <v>1</v>
      </c>
      <c r="E656" s="16">
        <v>8693.37</v>
      </c>
      <c r="F656" s="10" t="s">
        <v>126</v>
      </c>
    </row>
    <row r="657" spans="1:6">
      <c r="A657" s="10">
        <v>1223</v>
      </c>
      <c r="B657" s="15">
        <v>42117</v>
      </c>
      <c r="C657" s="10" t="s">
        <v>1745</v>
      </c>
      <c r="D657" s="10">
        <v>1</v>
      </c>
      <c r="E657" s="16">
        <v>4787.37</v>
      </c>
      <c r="F657" s="10" t="s">
        <v>126</v>
      </c>
    </row>
    <row r="658" spans="1:6">
      <c r="A658" s="10">
        <v>2275</v>
      </c>
      <c r="B658" s="15">
        <v>42054</v>
      </c>
      <c r="C658" s="10" t="s">
        <v>1930</v>
      </c>
      <c r="D658" s="10">
        <v>1</v>
      </c>
      <c r="E658" s="16">
        <v>4661.37</v>
      </c>
      <c r="F658" s="10" t="s">
        <v>126</v>
      </c>
    </row>
    <row r="659" spans="1:6">
      <c r="A659" s="10">
        <v>1009</v>
      </c>
      <c r="B659" s="15">
        <v>42054</v>
      </c>
      <c r="C659" s="10" t="s">
        <v>1756</v>
      </c>
      <c r="D659" s="10">
        <v>1</v>
      </c>
      <c r="E659" s="16">
        <v>1353.87</v>
      </c>
      <c r="F659" s="10" t="s">
        <v>126</v>
      </c>
    </row>
    <row r="660" spans="1:6">
      <c r="A660" s="10">
        <v>183</v>
      </c>
      <c r="B660" s="15">
        <v>42054</v>
      </c>
      <c r="C660" s="10" t="s">
        <v>1759</v>
      </c>
      <c r="D660" s="10">
        <v>1</v>
      </c>
      <c r="E660" s="16">
        <v>8694</v>
      </c>
      <c r="F660" s="10" t="s">
        <v>126</v>
      </c>
    </row>
    <row r="661" spans="1:6">
      <c r="A661" s="10">
        <v>506</v>
      </c>
      <c r="B661" s="15">
        <v>42055</v>
      </c>
      <c r="C661" s="10" t="s">
        <v>1748</v>
      </c>
      <c r="D661" s="10">
        <v>1</v>
      </c>
      <c r="E661" s="16">
        <v>15560.37</v>
      </c>
      <c r="F661" s="10" t="s">
        <v>126</v>
      </c>
    </row>
    <row r="662" spans="1:6">
      <c r="A662" s="10">
        <v>520</v>
      </c>
      <c r="B662" s="15">
        <v>42055</v>
      </c>
      <c r="C662" s="10" t="s">
        <v>1677</v>
      </c>
      <c r="D662" s="10">
        <v>1</v>
      </c>
      <c r="E662" s="16">
        <v>7367.85</v>
      </c>
      <c r="F662" s="10" t="s">
        <v>126</v>
      </c>
    </row>
    <row r="663" spans="1:6">
      <c r="A663" s="10">
        <v>939</v>
      </c>
      <c r="B663" s="15">
        <v>42055</v>
      </c>
      <c r="C663" s="10" t="s">
        <v>1696</v>
      </c>
      <c r="D663" s="10">
        <v>1</v>
      </c>
      <c r="E663" s="16">
        <v>4598.37</v>
      </c>
      <c r="F663" s="10" t="s">
        <v>126</v>
      </c>
    </row>
    <row r="664" spans="1:6">
      <c r="A664" s="10">
        <v>992</v>
      </c>
      <c r="B664" s="15">
        <v>42064</v>
      </c>
      <c r="C664" s="10" t="s">
        <v>1747</v>
      </c>
      <c r="D664" s="10">
        <v>1</v>
      </c>
      <c r="E664" s="16">
        <v>3338.37</v>
      </c>
      <c r="F664" s="10" t="s">
        <v>126</v>
      </c>
    </row>
    <row r="665" spans="1:6">
      <c r="A665" s="10">
        <v>2350</v>
      </c>
      <c r="B665" s="15">
        <v>42064</v>
      </c>
      <c r="C665" s="10" t="s">
        <v>1908</v>
      </c>
      <c r="D665" s="10">
        <v>1</v>
      </c>
      <c r="E665" s="16">
        <v>4403.7</v>
      </c>
      <c r="F665" s="10" t="s">
        <v>126</v>
      </c>
    </row>
    <row r="666" spans="1:6">
      <c r="A666" s="10">
        <v>545</v>
      </c>
      <c r="B666" s="15">
        <v>42065</v>
      </c>
      <c r="C666" s="10" t="s">
        <v>1916</v>
      </c>
      <c r="D666" s="10">
        <v>1</v>
      </c>
      <c r="E666" s="16">
        <v>10835.37</v>
      </c>
      <c r="F666" s="10" t="s">
        <v>126</v>
      </c>
    </row>
    <row r="667" spans="1:6">
      <c r="A667" s="10">
        <v>2277</v>
      </c>
      <c r="B667" s="15">
        <v>42065</v>
      </c>
      <c r="C667" s="10" t="s">
        <v>1920</v>
      </c>
      <c r="D667" s="10">
        <v>1</v>
      </c>
      <c r="E667" s="16">
        <v>3653.37</v>
      </c>
      <c r="F667" s="10" t="s">
        <v>126</v>
      </c>
    </row>
    <row r="668" spans="1:6">
      <c r="A668" s="10">
        <v>2054</v>
      </c>
      <c r="B668" s="15">
        <v>42065</v>
      </c>
      <c r="C668" s="10" t="s">
        <v>1911</v>
      </c>
      <c r="D668" s="10">
        <v>1</v>
      </c>
      <c r="E668" s="16">
        <v>7685.37</v>
      </c>
      <c r="F668" s="10" t="s">
        <v>126</v>
      </c>
    </row>
    <row r="669" spans="1:6">
      <c r="A669" s="10">
        <v>2058</v>
      </c>
      <c r="B669" s="15">
        <v>42065</v>
      </c>
      <c r="C669" s="10" t="s">
        <v>1692</v>
      </c>
      <c r="D669" s="10">
        <v>1</v>
      </c>
      <c r="E669" s="16">
        <v>3275.37</v>
      </c>
      <c r="F669" s="10" t="s">
        <v>126</v>
      </c>
    </row>
    <row r="670" spans="1:6">
      <c r="A670" s="10">
        <v>828</v>
      </c>
      <c r="B670" s="15">
        <v>42065</v>
      </c>
      <c r="C670" s="10" t="s">
        <v>1759</v>
      </c>
      <c r="D670" s="10">
        <v>1</v>
      </c>
      <c r="E670" s="16">
        <v>10153.08</v>
      </c>
      <c r="F670" s="10" t="s">
        <v>126</v>
      </c>
    </row>
    <row r="671" spans="1:6">
      <c r="A671" s="10">
        <v>1722</v>
      </c>
      <c r="B671" s="15">
        <v>42065</v>
      </c>
      <c r="C671" s="10" t="s">
        <v>1730</v>
      </c>
      <c r="D671" s="10">
        <v>1</v>
      </c>
      <c r="E671" s="16">
        <v>1038.87</v>
      </c>
      <c r="F671" s="10" t="s">
        <v>126</v>
      </c>
    </row>
    <row r="672" spans="1:6">
      <c r="A672" s="10">
        <v>26</v>
      </c>
      <c r="B672" s="15">
        <v>42076</v>
      </c>
      <c r="C672" s="10" t="s">
        <v>1920</v>
      </c>
      <c r="D672" s="10">
        <v>1</v>
      </c>
      <c r="E672" s="16">
        <v>9292.5</v>
      </c>
      <c r="F672" s="10" t="s">
        <v>126</v>
      </c>
    </row>
    <row r="673" spans="1:6">
      <c r="A673" s="10">
        <v>115</v>
      </c>
      <c r="B673" s="15">
        <v>42076</v>
      </c>
      <c r="C673" s="10" t="s">
        <v>1911</v>
      </c>
      <c r="D673" s="10">
        <v>1</v>
      </c>
      <c r="E673" s="16">
        <v>10710</v>
      </c>
      <c r="F673" s="10" t="s">
        <v>126</v>
      </c>
    </row>
    <row r="674" spans="1:6">
      <c r="A674" s="10">
        <v>2218</v>
      </c>
      <c r="B674" s="15">
        <v>42048</v>
      </c>
      <c r="C674" s="10" t="s">
        <v>1920</v>
      </c>
      <c r="D674" s="10">
        <v>1</v>
      </c>
      <c r="E674" s="16">
        <v>1826.37</v>
      </c>
      <c r="F674" s="10" t="s">
        <v>126</v>
      </c>
    </row>
    <row r="675" spans="1:6">
      <c r="A675" s="10">
        <v>115</v>
      </c>
      <c r="B675" s="15">
        <v>42050</v>
      </c>
      <c r="C675" s="10" t="s">
        <v>1911</v>
      </c>
      <c r="D675" s="10">
        <v>1</v>
      </c>
      <c r="E675" s="16">
        <v>10584</v>
      </c>
      <c r="F675" s="10" t="s">
        <v>126</v>
      </c>
    </row>
    <row r="676" spans="1:6">
      <c r="A676" s="10">
        <v>1022</v>
      </c>
      <c r="B676" s="15">
        <v>42074</v>
      </c>
      <c r="C676" s="10" t="s">
        <v>1748</v>
      </c>
      <c r="D676" s="10">
        <v>1</v>
      </c>
      <c r="E676" s="16">
        <v>1889.37</v>
      </c>
      <c r="F676" s="10" t="s">
        <v>126</v>
      </c>
    </row>
    <row r="677" spans="1:6">
      <c r="A677" s="10">
        <v>2197</v>
      </c>
      <c r="B677" s="15">
        <v>42074</v>
      </c>
      <c r="C677" s="10" t="s">
        <v>1729</v>
      </c>
      <c r="D677" s="10">
        <v>1</v>
      </c>
      <c r="E677" s="16">
        <v>2865.87</v>
      </c>
      <c r="F677" s="10" t="s">
        <v>126</v>
      </c>
    </row>
    <row r="678" spans="1:6">
      <c r="A678" s="10">
        <v>1145</v>
      </c>
      <c r="B678" s="15">
        <v>42074</v>
      </c>
      <c r="C678" s="10" t="s">
        <v>1747</v>
      </c>
      <c r="D678" s="10">
        <v>1</v>
      </c>
      <c r="E678" s="16">
        <v>4031.37</v>
      </c>
      <c r="F678" s="10" t="s">
        <v>126</v>
      </c>
    </row>
    <row r="679" spans="1:6">
      <c r="A679" s="10">
        <v>489</v>
      </c>
      <c r="B679" s="15">
        <v>42075</v>
      </c>
      <c r="C679" s="10" t="s">
        <v>1677</v>
      </c>
      <c r="D679" s="10">
        <v>1</v>
      </c>
      <c r="E679" s="16">
        <v>11969.37</v>
      </c>
      <c r="F679" s="10" t="s">
        <v>126</v>
      </c>
    </row>
    <row r="680" spans="1:6">
      <c r="A680" s="10">
        <v>2275</v>
      </c>
      <c r="B680" s="15">
        <v>42075</v>
      </c>
      <c r="C680" s="10" t="s">
        <v>1920</v>
      </c>
      <c r="D680" s="10">
        <v>1</v>
      </c>
      <c r="E680" s="16">
        <v>4724.37</v>
      </c>
      <c r="F680" s="10" t="s">
        <v>126</v>
      </c>
    </row>
    <row r="681" spans="1:6">
      <c r="A681" s="10">
        <v>2207</v>
      </c>
      <c r="B681" s="15">
        <v>42093</v>
      </c>
      <c r="C681" s="10" t="s">
        <v>1760</v>
      </c>
      <c r="D681" s="10">
        <v>1</v>
      </c>
      <c r="E681" s="16">
        <v>1227.87</v>
      </c>
      <c r="F681" s="10" t="s">
        <v>126</v>
      </c>
    </row>
    <row r="682" spans="1:6">
      <c r="A682" s="10">
        <v>942</v>
      </c>
      <c r="B682" s="15">
        <v>42087</v>
      </c>
      <c r="C682" s="10" t="s">
        <v>1747</v>
      </c>
      <c r="D682" s="10">
        <v>1</v>
      </c>
      <c r="E682" s="16">
        <v>7370.37</v>
      </c>
      <c r="F682" s="10" t="s">
        <v>126</v>
      </c>
    </row>
    <row r="683" spans="1:6">
      <c r="A683" s="10">
        <v>2069</v>
      </c>
      <c r="B683" s="15">
        <v>42087</v>
      </c>
      <c r="C683" s="10" t="s">
        <v>1692</v>
      </c>
      <c r="D683" s="10">
        <v>1</v>
      </c>
      <c r="E683" s="16">
        <v>6299.37</v>
      </c>
      <c r="F683" s="10" t="s">
        <v>126</v>
      </c>
    </row>
    <row r="684" spans="1:6">
      <c r="A684" s="10">
        <v>438</v>
      </c>
      <c r="B684" s="15">
        <v>42050</v>
      </c>
      <c r="C684" s="10" t="s">
        <v>1901</v>
      </c>
      <c r="D684" s="10">
        <v>1</v>
      </c>
      <c r="E684" s="16">
        <v>11969.37</v>
      </c>
      <c r="F684" s="10" t="s">
        <v>126</v>
      </c>
    </row>
    <row r="685" spans="1:6">
      <c r="A685" s="10">
        <v>2332</v>
      </c>
      <c r="B685" s="15">
        <v>42100</v>
      </c>
      <c r="C685" s="10" t="s">
        <v>1730</v>
      </c>
      <c r="D685" s="10">
        <v>1</v>
      </c>
      <c r="E685" s="16">
        <v>6356.7</v>
      </c>
      <c r="F685" s="10" t="s">
        <v>126</v>
      </c>
    </row>
    <row r="686" spans="1:6">
      <c r="A686" s="10">
        <v>206</v>
      </c>
      <c r="B686" s="15">
        <v>42100</v>
      </c>
      <c r="C686" s="10" t="s">
        <v>1748</v>
      </c>
      <c r="D686" s="10">
        <v>1</v>
      </c>
      <c r="E686" s="16">
        <v>10457.37</v>
      </c>
      <c r="F686" s="10" t="s">
        <v>126</v>
      </c>
    </row>
    <row r="687" spans="1:6">
      <c r="A687" s="10">
        <v>1134</v>
      </c>
      <c r="B687" s="15">
        <v>42100</v>
      </c>
      <c r="C687" s="10" t="s">
        <v>1747</v>
      </c>
      <c r="D687" s="10">
        <v>1</v>
      </c>
      <c r="E687" s="16">
        <v>10583.37</v>
      </c>
      <c r="F687" s="10" t="s">
        <v>126</v>
      </c>
    </row>
    <row r="688" spans="1:6">
      <c r="A688" s="10">
        <v>609</v>
      </c>
      <c r="B688" s="15">
        <v>42100</v>
      </c>
      <c r="C688" s="10" t="s">
        <v>1906</v>
      </c>
      <c r="D688" s="10">
        <v>1</v>
      </c>
      <c r="E688" s="16">
        <v>10079.37</v>
      </c>
      <c r="F688" s="10" t="s">
        <v>126</v>
      </c>
    </row>
    <row r="689" spans="1:6">
      <c r="A689" s="10">
        <v>2224</v>
      </c>
      <c r="B689" s="15">
        <v>42100</v>
      </c>
      <c r="C689" s="10" t="s">
        <v>1923</v>
      </c>
      <c r="D689" s="10">
        <v>1</v>
      </c>
      <c r="E689" s="16">
        <v>818.37</v>
      </c>
      <c r="F689" s="10" t="s">
        <v>126</v>
      </c>
    </row>
    <row r="690" spans="1:6">
      <c r="A690" s="10">
        <v>438</v>
      </c>
      <c r="B690" s="15">
        <v>42100</v>
      </c>
      <c r="C690" s="10" t="s">
        <v>1747</v>
      </c>
      <c r="D690" s="10">
        <v>1</v>
      </c>
      <c r="E690" s="16">
        <v>11969.37</v>
      </c>
      <c r="F690" s="10" t="s">
        <v>126</v>
      </c>
    </row>
    <row r="691" spans="1:6">
      <c r="A691" s="10">
        <v>3</v>
      </c>
      <c r="B691" s="15">
        <v>42089</v>
      </c>
      <c r="C691" s="10" t="s">
        <v>1746</v>
      </c>
      <c r="D691" s="10">
        <v>1</v>
      </c>
      <c r="E691" s="16">
        <v>10710</v>
      </c>
      <c r="F691" s="10" t="s">
        <v>126</v>
      </c>
    </row>
    <row r="692" spans="1:6">
      <c r="A692" s="10">
        <v>440</v>
      </c>
      <c r="B692" s="15">
        <v>42089</v>
      </c>
      <c r="C692" s="10" t="s">
        <v>1707</v>
      </c>
      <c r="D692" s="10">
        <v>1</v>
      </c>
      <c r="E692" s="16">
        <v>19529.37</v>
      </c>
      <c r="F692" s="10" t="s">
        <v>126</v>
      </c>
    </row>
    <row r="693" spans="1:6">
      <c r="A693" s="10">
        <v>959</v>
      </c>
      <c r="B693" s="15">
        <v>42089</v>
      </c>
      <c r="C693" s="10" t="s">
        <v>1692</v>
      </c>
      <c r="D693" s="10">
        <v>1</v>
      </c>
      <c r="E693" s="16">
        <v>10110.87</v>
      </c>
      <c r="F693" s="10" t="s">
        <v>126</v>
      </c>
    </row>
    <row r="694" spans="1:6">
      <c r="A694" s="10">
        <v>556</v>
      </c>
      <c r="B694" s="15">
        <v>42111</v>
      </c>
      <c r="C694" s="10" t="s">
        <v>1758</v>
      </c>
      <c r="D694" s="10">
        <v>1</v>
      </c>
      <c r="E694" s="16">
        <v>10268.37</v>
      </c>
      <c r="F694" s="10" t="s">
        <v>126</v>
      </c>
    </row>
    <row r="695" spans="1:6">
      <c r="A695" s="10">
        <v>963</v>
      </c>
      <c r="B695" s="15">
        <v>42111</v>
      </c>
      <c r="C695" s="10" t="s">
        <v>1748</v>
      </c>
      <c r="D695" s="10">
        <v>1</v>
      </c>
      <c r="E695" s="16">
        <v>5039.37</v>
      </c>
      <c r="F695" s="10" t="s">
        <v>126</v>
      </c>
    </row>
    <row r="696" spans="1:6">
      <c r="A696" s="10">
        <v>506</v>
      </c>
      <c r="B696" s="15">
        <v>42112</v>
      </c>
      <c r="C696" s="10" t="s">
        <v>1910</v>
      </c>
      <c r="D696" s="10">
        <v>1</v>
      </c>
      <c r="E696" s="16">
        <v>15560.37</v>
      </c>
      <c r="F696" s="10" t="s">
        <v>126</v>
      </c>
    </row>
    <row r="697" spans="1:6">
      <c r="A697" s="10">
        <v>438</v>
      </c>
      <c r="B697" s="15">
        <v>42082</v>
      </c>
      <c r="C697" s="10" t="s">
        <v>1913</v>
      </c>
      <c r="D697" s="10">
        <v>1</v>
      </c>
      <c r="E697" s="16">
        <v>11969.37</v>
      </c>
      <c r="F697" s="10" t="s">
        <v>126</v>
      </c>
    </row>
    <row r="698" spans="1:6">
      <c r="A698" s="10">
        <v>491</v>
      </c>
      <c r="B698" s="15">
        <v>42083</v>
      </c>
      <c r="C698" s="10" t="s">
        <v>1731</v>
      </c>
      <c r="D698" s="10">
        <v>1</v>
      </c>
      <c r="E698" s="16">
        <v>10709.37</v>
      </c>
      <c r="F698" s="10" t="s">
        <v>126</v>
      </c>
    </row>
    <row r="699" spans="1:6">
      <c r="A699" s="10">
        <v>2206</v>
      </c>
      <c r="B699" s="15">
        <v>42083</v>
      </c>
      <c r="C699" s="10" t="s">
        <v>1930</v>
      </c>
      <c r="D699" s="10">
        <v>1</v>
      </c>
      <c r="E699" s="16">
        <v>1164.87</v>
      </c>
      <c r="F699" s="10" t="s">
        <v>126</v>
      </c>
    </row>
    <row r="700" spans="1:6">
      <c r="A700" s="10">
        <v>2207</v>
      </c>
      <c r="B700" s="15">
        <v>42083</v>
      </c>
      <c r="C700" s="10" t="s">
        <v>1930</v>
      </c>
      <c r="D700" s="10">
        <v>1</v>
      </c>
      <c r="E700" s="16">
        <v>1164.87</v>
      </c>
      <c r="F700" s="10" t="s">
        <v>126</v>
      </c>
    </row>
    <row r="701" spans="1:6">
      <c r="A701" s="10">
        <v>438</v>
      </c>
      <c r="B701" s="15">
        <v>42085</v>
      </c>
      <c r="C701" s="10" t="s">
        <v>1920</v>
      </c>
      <c r="D701" s="10">
        <v>1</v>
      </c>
      <c r="E701" s="16">
        <v>11969.37</v>
      </c>
      <c r="F701" s="10" t="s">
        <v>126</v>
      </c>
    </row>
    <row r="702" spans="1:6">
      <c r="A702" s="10">
        <v>1137</v>
      </c>
      <c r="B702" s="15">
        <v>42064</v>
      </c>
      <c r="C702" s="10" t="s">
        <v>1681</v>
      </c>
      <c r="D702" s="10">
        <v>1</v>
      </c>
      <c r="E702" s="16">
        <v>9638.37</v>
      </c>
      <c r="F702" s="10" t="s">
        <v>126</v>
      </c>
    </row>
    <row r="703" spans="1:6">
      <c r="A703" s="10">
        <v>1852</v>
      </c>
      <c r="B703" s="15">
        <v>42064</v>
      </c>
      <c r="C703" s="10" t="s">
        <v>1746</v>
      </c>
      <c r="D703" s="10">
        <v>1</v>
      </c>
      <c r="E703" s="16">
        <v>2078.37</v>
      </c>
      <c r="F703" s="10" t="s">
        <v>126</v>
      </c>
    </row>
    <row r="704" spans="1:6">
      <c r="A704" s="10">
        <v>1999</v>
      </c>
      <c r="B704" s="15">
        <v>42064</v>
      </c>
      <c r="C704" s="10" t="s">
        <v>1747</v>
      </c>
      <c r="D704" s="10">
        <v>1</v>
      </c>
      <c r="E704" s="16">
        <v>8126.37</v>
      </c>
      <c r="F704" s="10" t="s">
        <v>126</v>
      </c>
    </row>
    <row r="705" spans="1:6">
      <c r="A705" s="10">
        <v>556</v>
      </c>
      <c r="B705" s="15">
        <v>42064</v>
      </c>
      <c r="C705" s="10" t="s">
        <v>1917</v>
      </c>
      <c r="D705" s="10">
        <v>1</v>
      </c>
      <c r="E705" s="16">
        <v>10268.37</v>
      </c>
      <c r="F705" s="10" t="s">
        <v>126</v>
      </c>
    </row>
    <row r="706" spans="1:6">
      <c r="A706" s="10">
        <v>407</v>
      </c>
      <c r="B706" s="15">
        <v>42075</v>
      </c>
      <c r="C706" s="10" t="s">
        <v>1906</v>
      </c>
      <c r="D706" s="10">
        <v>1</v>
      </c>
      <c r="E706" s="16">
        <v>20505.87</v>
      </c>
      <c r="F706" s="10" t="s">
        <v>126</v>
      </c>
    </row>
    <row r="707" spans="1:6">
      <c r="A707" s="10">
        <v>1086</v>
      </c>
      <c r="B707" s="15">
        <v>42081</v>
      </c>
      <c r="C707" s="10" t="s">
        <v>1742</v>
      </c>
      <c r="D707" s="10">
        <v>1</v>
      </c>
      <c r="E707" s="16">
        <v>1101.87</v>
      </c>
      <c r="F707" s="10" t="s">
        <v>126</v>
      </c>
    </row>
    <row r="708" spans="1:6">
      <c r="A708" s="10">
        <v>1212</v>
      </c>
      <c r="B708" s="15">
        <v>42081</v>
      </c>
      <c r="C708" s="10" t="s">
        <v>1699</v>
      </c>
      <c r="D708" s="10">
        <v>1</v>
      </c>
      <c r="E708" s="16">
        <v>5102.37</v>
      </c>
      <c r="F708" s="10" t="s">
        <v>126</v>
      </c>
    </row>
    <row r="709" spans="1:6">
      <c r="A709" s="10">
        <v>2066</v>
      </c>
      <c r="B709" s="15">
        <v>42082</v>
      </c>
      <c r="C709" s="10" t="s">
        <v>1910</v>
      </c>
      <c r="D709" s="10">
        <v>1</v>
      </c>
      <c r="E709" s="16">
        <v>4724.37</v>
      </c>
      <c r="F709" s="10" t="s">
        <v>126</v>
      </c>
    </row>
    <row r="710" spans="1:6">
      <c r="A710" s="10">
        <v>1722</v>
      </c>
      <c r="B710" s="15">
        <v>42082</v>
      </c>
      <c r="C710" s="10" t="s">
        <v>1924</v>
      </c>
      <c r="D710" s="10">
        <v>1</v>
      </c>
      <c r="E710" s="16">
        <v>1038.87</v>
      </c>
      <c r="F710" s="10" t="s">
        <v>126</v>
      </c>
    </row>
    <row r="711" spans="1:6">
      <c r="A711" s="10">
        <v>609</v>
      </c>
      <c r="B711" s="15">
        <v>42082</v>
      </c>
      <c r="C711" s="10" t="s">
        <v>1930</v>
      </c>
      <c r="D711" s="10">
        <v>1</v>
      </c>
      <c r="E711" s="16">
        <v>10079.37</v>
      </c>
      <c r="F711" s="10" t="s">
        <v>126</v>
      </c>
    </row>
    <row r="712" spans="1:6">
      <c r="A712" s="10">
        <v>978</v>
      </c>
      <c r="B712" s="15">
        <v>42071</v>
      </c>
      <c r="C712" s="10" t="s">
        <v>1923</v>
      </c>
      <c r="D712" s="10">
        <v>1</v>
      </c>
      <c r="E712" s="16">
        <v>9638.37</v>
      </c>
      <c r="F712" s="10" t="s">
        <v>126</v>
      </c>
    </row>
    <row r="713" spans="1:6">
      <c r="A713" s="10">
        <v>438</v>
      </c>
      <c r="B713" s="15">
        <v>42071</v>
      </c>
      <c r="C713" s="10" t="s">
        <v>1906</v>
      </c>
      <c r="D713" s="10">
        <v>1</v>
      </c>
      <c r="E713" s="16">
        <v>11969.37</v>
      </c>
      <c r="F713" s="10" t="s">
        <v>126</v>
      </c>
    </row>
    <row r="714" spans="1:6">
      <c r="A714" s="10">
        <v>605</v>
      </c>
      <c r="B714" s="15">
        <v>42071</v>
      </c>
      <c r="C714" s="10" t="s">
        <v>1674</v>
      </c>
      <c r="D714" s="10">
        <v>1</v>
      </c>
      <c r="E714" s="16">
        <v>5039.37</v>
      </c>
      <c r="F714" s="10" t="s">
        <v>126</v>
      </c>
    </row>
    <row r="715" spans="1:6">
      <c r="A715" s="10">
        <v>1530</v>
      </c>
      <c r="B715" s="15">
        <v>42072</v>
      </c>
      <c r="C715" s="10" t="s">
        <v>1924</v>
      </c>
      <c r="D715" s="10">
        <v>1</v>
      </c>
      <c r="E715" s="16">
        <v>5038.74</v>
      </c>
      <c r="F715" s="10" t="s">
        <v>126</v>
      </c>
    </row>
    <row r="716" spans="1:6">
      <c r="A716" s="10">
        <v>579</v>
      </c>
      <c r="B716" s="15">
        <v>42094</v>
      </c>
      <c r="C716" s="10" t="s">
        <v>1699</v>
      </c>
      <c r="D716" s="10">
        <v>1</v>
      </c>
      <c r="E716" s="16">
        <v>15938.37</v>
      </c>
      <c r="F716" s="10" t="s">
        <v>126</v>
      </c>
    </row>
    <row r="717" spans="1:6">
      <c r="A717" s="10">
        <v>491</v>
      </c>
      <c r="B717" s="15">
        <v>42106</v>
      </c>
      <c r="C717" s="10" t="s">
        <v>1916</v>
      </c>
      <c r="D717" s="10">
        <v>1</v>
      </c>
      <c r="E717" s="16">
        <v>10709.37</v>
      </c>
      <c r="F717" s="10" t="s">
        <v>126</v>
      </c>
    </row>
    <row r="718" spans="1:6">
      <c r="A718" s="10">
        <v>1182</v>
      </c>
      <c r="B718" s="15">
        <v>42075</v>
      </c>
      <c r="C718" s="10" t="s">
        <v>1747</v>
      </c>
      <c r="D718" s="10">
        <v>1</v>
      </c>
      <c r="E718" s="16">
        <v>2582.37</v>
      </c>
      <c r="F718" s="10" t="s">
        <v>126</v>
      </c>
    </row>
    <row r="719" spans="1:6">
      <c r="A719" s="10">
        <v>2155</v>
      </c>
      <c r="B719" s="15">
        <v>42075</v>
      </c>
      <c r="C719" s="10" t="s">
        <v>1906</v>
      </c>
      <c r="D719" s="10">
        <v>1</v>
      </c>
      <c r="E719" s="16">
        <v>7748.37</v>
      </c>
      <c r="F719" s="10" t="s">
        <v>126</v>
      </c>
    </row>
    <row r="720" spans="1:6">
      <c r="A720" s="10">
        <v>702</v>
      </c>
      <c r="B720" s="15">
        <v>42075</v>
      </c>
      <c r="C720" s="10" t="s">
        <v>1707</v>
      </c>
      <c r="D720" s="10">
        <v>1</v>
      </c>
      <c r="E720" s="16">
        <v>3779.37</v>
      </c>
      <c r="F720" s="10" t="s">
        <v>126</v>
      </c>
    </row>
    <row r="721" spans="1:6">
      <c r="A721" s="10">
        <v>2055</v>
      </c>
      <c r="B721" s="15">
        <v>42075</v>
      </c>
      <c r="C721" s="10" t="s">
        <v>1911</v>
      </c>
      <c r="D721" s="10">
        <v>1</v>
      </c>
      <c r="E721" s="16">
        <v>7874.37</v>
      </c>
      <c r="F721" s="10" t="s">
        <v>126</v>
      </c>
    </row>
    <row r="722" spans="1:6">
      <c r="A722" s="10">
        <v>2099</v>
      </c>
      <c r="B722" s="15">
        <v>42075</v>
      </c>
      <c r="C722" s="10" t="s">
        <v>1917</v>
      </c>
      <c r="D722" s="10">
        <v>1</v>
      </c>
      <c r="E722" s="16">
        <v>5165.37</v>
      </c>
      <c r="F722" s="10" t="s">
        <v>126</v>
      </c>
    </row>
    <row r="723" spans="1:6">
      <c r="A723" s="10">
        <v>907</v>
      </c>
      <c r="B723" s="15">
        <v>42076</v>
      </c>
      <c r="C723" s="10" t="s">
        <v>1759</v>
      </c>
      <c r="D723" s="10">
        <v>1</v>
      </c>
      <c r="E723" s="16">
        <v>7307.37</v>
      </c>
      <c r="F723" s="10" t="s">
        <v>126</v>
      </c>
    </row>
    <row r="724" spans="1:6">
      <c r="A724" s="10">
        <v>590</v>
      </c>
      <c r="B724" s="15">
        <v>42076</v>
      </c>
      <c r="C724" s="10" t="s">
        <v>1908</v>
      </c>
      <c r="D724" s="10">
        <v>1</v>
      </c>
      <c r="E724" s="16">
        <v>10709.37</v>
      </c>
      <c r="F724" s="10" t="s">
        <v>126</v>
      </c>
    </row>
    <row r="725" spans="1:6">
      <c r="A725" s="10">
        <v>819</v>
      </c>
      <c r="B725" s="15">
        <v>42076</v>
      </c>
      <c r="C725" s="10" t="s">
        <v>1910</v>
      </c>
      <c r="D725" s="10">
        <v>1</v>
      </c>
      <c r="E725" s="16">
        <v>16757.37</v>
      </c>
      <c r="F725" s="10" t="s">
        <v>126</v>
      </c>
    </row>
    <row r="726" spans="1:6">
      <c r="A726" s="10">
        <v>506</v>
      </c>
      <c r="B726" s="15">
        <v>42154</v>
      </c>
      <c r="C726" s="10" t="s">
        <v>1682</v>
      </c>
      <c r="D726" s="10">
        <v>1</v>
      </c>
      <c r="E726" s="16">
        <v>15560.37</v>
      </c>
      <c r="F726" s="10" t="s">
        <v>126</v>
      </c>
    </row>
    <row r="727" spans="1:6">
      <c r="A727" s="10">
        <v>1999</v>
      </c>
      <c r="B727" s="15">
        <v>42155</v>
      </c>
      <c r="C727" s="10" t="s">
        <v>1549</v>
      </c>
      <c r="D727" s="10">
        <v>1</v>
      </c>
      <c r="E727" s="16">
        <v>8126.37</v>
      </c>
      <c r="F727" s="10" t="s">
        <v>126</v>
      </c>
    </row>
    <row r="728" spans="1:6">
      <c r="A728" s="10">
        <v>1391</v>
      </c>
      <c r="B728" s="15">
        <v>42155</v>
      </c>
      <c r="C728" s="10" t="s">
        <v>1757</v>
      </c>
      <c r="D728" s="10">
        <v>1</v>
      </c>
      <c r="E728" s="16">
        <v>2266.74</v>
      </c>
      <c r="F728" s="10" t="s">
        <v>126</v>
      </c>
    </row>
    <row r="729" spans="1:6">
      <c r="A729" s="10">
        <v>1507</v>
      </c>
      <c r="B729" s="15">
        <v>42155</v>
      </c>
      <c r="C729" s="10" t="s">
        <v>1693</v>
      </c>
      <c r="D729" s="10">
        <v>1</v>
      </c>
      <c r="E729" s="16">
        <v>1069.74</v>
      </c>
      <c r="F729" s="10" t="s">
        <v>126</v>
      </c>
    </row>
    <row r="730" spans="1:6">
      <c r="A730" s="10">
        <v>1392</v>
      </c>
      <c r="B730" s="15">
        <v>42155</v>
      </c>
      <c r="C730" s="10" t="s">
        <v>1757</v>
      </c>
      <c r="D730" s="10">
        <v>1</v>
      </c>
      <c r="E730" s="16">
        <v>2266.74</v>
      </c>
      <c r="F730" s="10" t="s">
        <v>126</v>
      </c>
    </row>
    <row r="731" spans="1:6">
      <c r="A731" s="10">
        <v>1508</v>
      </c>
      <c r="B731" s="15">
        <v>42155</v>
      </c>
      <c r="C731" s="10" t="s">
        <v>1693</v>
      </c>
      <c r="D731" s="10">
        <v>1</v>
      </c>
      <c r="E731" s="16">
        <v>1069.74</v>
      </c>
      <c r="F731" s="10" t="s">
        <v>126</v>
      </c>
    </row>
    <row r="732" spans="1:6">
      <c r="A732" s="10">
        <v>927</v>
      </c>
      <c r="B732" s="15">
        <v>42185</v>
      </c>
      <c r="C732" s="10" t="s">
        <v>1692</v>
      </c>
      <c r="D732" s="10">
        <v>1</v>
      </c>
      <c r="E732" s="16">
        <v>6173.37</v>
      </c>
      <c r="F732" s="10" t="s">
        <v>126</v>
      </c>
    </row>
    <row r="733" spans="1:6">
      <c r="A733" s="10">
        <v>487</v>
      </c>
      <c r="B733" s="15">
        <v>42185</v>
      </c>
      <c r="C733" s="10" t="s">
        <v>1753</v>
      </c>
      <c r="D733" s="10">
        <v>1</v>
      </c>
      <c r="E733" s="16">
        <v>13229.37</v>
      </c>
      <c r="F733" s="10" t="s">
        <v>126</v>
      </c>
    </row>
    <row r="734" spans="1:6">
      <c r="A734" s="10">
        <v>1229</v>
      </c>
      <c r="B734" s="15">
        <v>42066</v>
      </c>
      <c r="C734" s="10" t="s">
        <v>1911</v>
      </c>
      <c r="D734" s="10">
        <v>1</v>
      </c>
      <c r="E734" s="16">
        <v>3464.37</v>
      </c>
      <c r="F734" s="10" t="s">
        <v>126</v>
      </c>
    </row>
    <row r="735" spans="1:6">
      <c r="A735" s="10">
        <v>2180</v>
      </c>
      <c r="B735" s="15">
        <v>42067</v>
      </c>
      <c r="C735" s="10" t="s">
        <v>1748</v>
      </c>
      <c r="D735" s="10">
        <v>1</v>
      </c>
      <c r="E735" s="16">
        <v>5606.37</v>
      </c>
      <c r="F735" s="10" t="s">
        <v>126</v>
      </c>
    </row>
    <row r="736" spans="1:6">
      <c r="A736" s="10">
        <v>1180</v>
      </c>
      <c r="B736" s="15">
        <v>42074</v>
      </c>
      <c r="C736" s="10" t="s">
        <v>1707</v>
      </c>
      <c r="D736" s="10">
        <v>1</v>
      </c>
      <c r="E736" s="16">
        <v>6173.37</v>
      </c>
      <c r="F736" s="10" t="s">
        <v>126</v>
      </c>
    </row>
    <row r="737" spans="1:6">
      <c r="A737" s="10">
        <v>1009</v>
      </c>
      <c r="B737" s="15">
        <v>42074</v>
      </c>
      <c r="C737" s="10" t="s">
        <v>1730</v>
      </c>
      <c r="D737" s="10">
        <v>1</v>
      </c>
      <c r="E737" s="16">
        <v>1353.87</v>
      </c>
      <c r="F737" s="10" t="s">
        <v>126</v>
      </c>
    </row>
    <row r="738" spans="1:6">
      <c r="A738" s="10">
        <v>1129</v>
      </c>
      <c r="B738" s="15">
        <v>42087</v>
      </c>
      <c r="C738" s="10" t="s">
        <v>1912</v>
      </c>
      <c r="D738" s="10">
        <v>1</v>
      </c>
      <c r="E738" s="16">
        <v>5543.37</v>
      </c>
      <c r="F738" s="10" t="s">
        <v>126</v>
      </c>
    </row>
    <row r="739" spans="1:6">
      <c r="A739" s="10">
        <v>556</v>
      </c>
      <c r="B739" s="15">
        <v>42087</v>
      </c>
      <c r="C739" s="10" t="s">
        <v>1699</v>
      </c>
      <c r="D739" s="10">
        <v>1</v>
      </c>
      <c r="E739" s="16">
        <v>10268.37</v>
      </c>
      <c r="F739" s="10" t="s">
        <v>126</v>
      </c>
    </row>
    <row r="740" spans="1:6">
      <c r="A740" s="10">
        <v>615</v>
      </c>
      <c r="B740" s="15">
        <v>42087</v>
      </c>
      <c r="C740" s="10" t="s">
        <v>1924</v>
      </c>
      <c r="D740" s="10">
        <v>1</v>
      </c>
      <c r="E740" s="16">
        <v>8189.37</v>
      </c>
      <c r="F740" s="10" t="s">
        <v>126</v>
      </c>
    </row>
    <row r="741" spans="1:6">
      <c r="A741" s="10">
        <v>993</v>
      </c>
      <c r="B741" s="15">
        <v>42047</v>
      </c>
      <c r="C741" s="10" t="s">
        <v>1901</v>
      </c>
      <c r="D741" s="10">
        <v>1</v>
      </c>
      <c r="E741" s="16">
        <v>4598.37</v>
      </c>
      <c r="F741" s="10" t="s">
        <v>126</v>
      </c>
    </row>
    <row r="742" spans="1:6">
      <c r="A742" s="10">
        <v>939</v>
      </c>
      <c r="B742" s="15">
        <v>42047</v>
      </c>
      <c r="C742" s="10" t="s">
        <v>1748</v>
      </c>
      <c r="D742" s="10">
        <v>1</v>
      </c>
      <c r="E742" s="16">
        <v>4598.37</v>
      </c>
      <c r="F742" s="10" t="s">
        <v>126</v>
      </c>
    </row>
    <row r="743" spans="1:6">
      <c r="A743" s="10">
        <v>2219</v>
      </c>
      <c r="B743" s="15">
        <v>42048</v>
      </c>
      <c r="C743" s="10" t="s">
        <v>1920</v>
      </c>
      <c r="D743" s="10">
        <v>1</v>
      </c>
      <c r="E743" s="16">
        <v>1826.37</v>
      </c>
      <c r="F743" s="10" t="s">
        <v>126</v>
      </c>
    </row>
    <row r="744" spans="1:6">
      <c r="A744" s="10">
        <v>862</v>
      </c>
      <c r="B744" s="15">
        <v>42176</v>
      </c>
      <c r="C744" s="10" t="s">
        <v>1947</v>
      </c>
      <c r="D744" s="10">
        <v>1</v>
      </c>
      <c r="E744" s="16">
        <v>2330.37</v>
      </c>
      <c r="F744" s="10" t="s">
        <v>126</v>
      </c>
    </row>
    <row r="745" spans="1:6">
      <c r="A745" s="10">
        <v>438</v>
      </c>
      <c r="B745" s="15">
        <v>42094</v>
      </c>
      <c r="C745" s="10" t="s">
        <v>1748</v>
      </c>
      <c r="D745" s="10">
        <v>1</v>
      </c>
      <c r="E745" s="16">
        <v>11969.37</v>
      </c>
      <c r="F745" s="10" t="s">
        <v>126</v>
      </c>
    </row>
    <row r="746" spans="1:6">
      <c r="A746" s="10">
        <v>978</v>
      </c>
      <c r="B746" s="15">
        <v>42094</v>
      </c>
      <c r="C746" s="10" t="s">
        <v>1748</v>
      </c>
      <c r="D746" s="10">
        <v>1</v>
      </c>
      <c r="E746" s="16">
        <v>9386.37</v>
      </c>
      <c r="F746" s="10" t="s">
        <v>126</v>
      </c>
    </row>
    <row r="747" spans="1:6">
      <c r="A747" s="10">
        <v>2055</v>
      </c>
      <c r="B747" s="15">
        <v>42094</v>
      </c>
      <c r="C747" s="10" t="s">
        <v>1916</v>
      </c>
      <c r="D747" s="10">
        <v>1</v>
      </c>
      <c r="E747" s="16">
        <v>7874.37</v>
      </c>
      <c r="F747" s="10" t="s">
        <v>126</v>
      </c>
    </row>
    <row r="748" spans="1:6">
      <c r="A748" s="10">
        <v>443</v>
      </c>
      <c r="B748" s="15">
        <v>42101</v>
      </c>
      <c r="C748" s="10" t="s">
        <v>1748</v>
      </c>
      <c r="D748" s="10">
        <v>1</v>
      </c>
      <c r="E748" s="16">
        <v>11084.85</v>
      </c>
      <c r="F748" s="10" t="s">
        <v>126</v>
      </c>
    </row>
    <row r="749" spans="1:6">
      <c r="A749" s="10">
        <v>2379</v>
      </c>
      <c r="B749" s="15">
        <v>42088</v>
      </c>
      <c r="C749" s="10" t="s">
        <v>1747</v>
      </c>
      <c r="D749" s="10">
        <v>1</v>
      </c>
      <c r="E749" s="16">
        <v>2330.37</v>
      </c>
      <c r="F749" s="10" t="s">
        <v>126</v>
      </c>
    </row>
    <row r="750" spans="1:6">
      <c r="A750" s="10">
        <v>585</v>
      </c>
      <c r="B750" s="15">
        <v>42088</v>
      </c>
      <c r="C750" s="10" t="s">
        <v>1747</v>
      </c>
      <c r="D750" s="10">
        <v>1</v>
      </c>
      <c r="E750" s="16">
        <v>5039.37</v>
      </c>
      <c r="F750" s="10" t="s">
        <v>126</v>
      </c>
    </row>
    <row r="751" spans="1:6">
      <c r="A751" s="10">
        <v>1022</v>
      </c>
      <c r="B751" s="15">
        <v>42032</v>
      </c>
      <c r="C751" s="10" t="s">
        <v>1742</v>
      </c>
      <c r="D751" s="10">
        <v>1</v>
      </c>
      <c r="E751" s="16">
        <v>1889.37</v>
      </c>
      <c r="F751" s="10" t="s">
        <v>126</v>
      </c>
    </row>
    <row r="752" spans="1:6">
      <c r="A752" s="10">
        <v>1175</v>
      </c>
      <c r="B752" s="15">
        <v>42033</v>
      </c>
      <c r="C752" s="10" t="s">
        <v>1907</v>
      </c>
      <c r="D752" s="10">
        <v>1</v>
      </c>
      <c r="E752" s="16">
        <v>7622.37</v>
      </c>
      <c r="F752" s="10" t="s">
        <v>126</v>
      </c>
    </row>
    <row r="753" spans="1:6">
      <c r="A753" s="10">
        <v>1180</v>
      </c>
      <c r="B753" s="15">
        <v>42033</v>
      </c>
      <c r="C753" s="10" t="s">
        <v>1906</v>
      </c>
      <c r="D753" s="10">
        <v>1</v>
      </c>
      <c r="E753" s="16">
        <v>6173.37</v>
      </c>
      <c r="F753" s="10" t="s">
        <v>126</v>
      </c>
    </row>
    <row r="754" spans="1:6">
      <c r="A754" s="10">
        <v>1722</v>
      </c>
      <c r="B754" s="15">
        <v>42033</v>
      </c>
      <c r="C754" s="10" t="s">
        <v>1916</v>
      </c>
      <c r="D754" s="10">
        <v>1</v>
      </c>
      <c r="E754" s="16">
        <v>1038.87</v>
      </c>
      <c r="F754" s="10" t="s">
        <v>126</v>
      </c>
    </row>
    <row r="755" spans="1:6">
      <c r="A755" s="10">
        <v>2117</v>
      </c>
      <c r="B755" s="15">
        <v>42033</v>
      </c>
      <c r="C755" s="10" t="s">
        <v>1910</v>
      </c>
      <c r="D755" s="10">
        <v>1</v>
      </c>
      <c r="E755" s="16">
        <v>8189.37</v>
      </c>
      <c r="F755" s="10" t="s">
        <v>126</v>
      </c>
    </row>
    <row r="756" spans="1:6">
      <c r="A756" s="10">
        <v>907</v>
      </c>
      <c r="B756" s="15">
        <v>42033</v>
      </c>
      <c r="C756" s="10" t="s">
        <v>1732</v>
      </c>
      <c r="D756" s="10">
        <v>1</v>
      </c>
      <c r="E756" s="16">
        <v>7307.37</v>
      </c>
      <c r="F756" s="10" t="s">
        <v>126</v>
      </c>
    </row>
    <row r="757" spans="1:6">
      <c r="A757" s="10">
        <v>1529</v>
      </c>
      <c r="B757" s="15">
        <v>42072</v>
      </c>
      <c r="C757" s="10" t="s">
        <v>1924</v>
      </c>
      <c r="D757" s="10">
        <v>1</v>
      </c>
      <c r="E757" s="16">
        <v>5038.74</v>
      </c>
      <c r="F757" s="10" t="s">
        <v>126</v>
      </c>
    </row>
    <row r="758" spans="1:6">
      <c r="A758" s="10">
        <v>516</v>
      </c>
      <c r="B758" s="15">
        <v>42072</v>
      </c>
      <c r="C758" s="10" t="s">
        <v>1677</v>
      </c>
      <c r="D758" s="10">
        <v>1</v>
      </c>
      <c r="E758" s="16">
        <v>6296.85</v>
      </c>
      <c r="F758" s="10" t="s">
        <v>126</v>
      </c>
    </row>
    <row r="759" spans="1:6">
      <c r="A759" s="10">
        <v>1223</v>
      </c>
      <c r="B759" s="15">
        <v>42072</v>
      </c>
      <c r="C759" s="10" t="s">
        <v>1911</v>
      </c>
      <c r="D759" s="10">
        <v>1</v>
      </c>
      <c r="E759" s="16">
        <v>4787.37</v>
      </c>
      <c r="F759" s="10" t="s">
        <v>126</v>
      </c>
    </row>
    <row r="760" spans="1:6">
      <c r="A760" s="10">
        <v>405</v>
      </c>
      <c r="B760" s="15">
        <v>42031</v>
      </c>
      <c r="C760" s="10" t="s">
        <v>1742</v>
      </c>
      <c r="D760" s="10">
        <v>1</v>
      </c>
      <c r="E760" s="16">
        <v>22994.37</v>
      </c>
      <c r="F760" s="10" t="s">
        <v>126</v>
      </c>
    </row>
    <row r="761" spans="1:6">
      <c r="A761" s="10">
        <v>577</v>
      </c>
      <c r="B761" s="15">
        <v>42031</v>
      </c>
      <c r="C761" s="10" t="s">
        <v>1907</v>
      </c>
      <c r="D761" s="10">
        <v>1</v>
      </c>
      <c r="E761" s="16">
        <v>12284.37</v>
      </c>
      <c r="F761" s="10" t="s">
        <v>126</v>
      </c>
    </row>
    <row r="762" spans="1:6">
      <c r="A762" s="10">
        <v>2385</v>
      </c>
      <c r="B762" s="15">
        <v>42031</v>
      </c>
      <c r="C762" s="10" t="s">
        <v>1692</v>
      </c>
      <c r="D762" s="10">
        <v>1</v>
      </c>
      <c r="E762" s="16">
        <v>9569.7</v>
      </c>
      <c r="F762" s="10" t="s">
        <v>126</v>
      </c>
    </row>
    <row r="763" spans="1:6">
      <c r="A763" s="10">
        <v>2224</v>
      </c>
      <c r="B763" s="15">
        <v>42031</v>
      </c>
      <c r="C763" s="10" t="s">
        <v>1910</v>
      </c>
      <c r="D763" s="10">
        <v>1</v>
      </c>
      <c r="E763" s="16">
        <v>818.37</v>
      </c>
      <c r="F763" s="10" t="s">
        <v>126</v>
      </c>
    </row>
    <row r="764" spans="1:6">
      <c r="A764" s="10">
        <v>2225</v>
      </c>
      <c r="B764" s="15">
        <v>42031</v>
      </c>
      <c r="C764" s="10" t="s">
        <v>1910</v>
      </c>
      <c r="D764" s="10">
        <v>1</v>
      </c>
      <c r="E764" s="16">
        <v>818.37</v>
      </c>
      <c r="F764" s="10" t="s">
        <v>126</v>
      </c>
    </row>
    <row r="765" spans="1:6">
      <c r="A765" s="10">
        <v>2402</v>
      </c>
      <c r="B765" s="15">
        <v>42032</v>
      </c>
      <c r="C765" s="10" t="s">
        <v>1747</v>
      </c>
      <c r="D765" s="10">
        <v>1</v>
      </c>
      <c r="E765" s="16">
        <v>3842.37</v>
      </c>
      <c r="F765" s="10" t="s">
        <v>126</v>
      </c>
    </row>
    <row r="766" spans="1:6">
      <c r="A766" s="10">
        <v>1180</v>
      </c>
      <c r="B766" s="15">
        <v>42032</v>
      </c>
      <c r="C766" s="10" t="s">
        <v>1748</v>
      </c>
      <c r="D766" s="10">
        <v>1</v>
      </c>
      <c r="E766" s="16">
        <v>6299.37</v>
      </c>
      <c r="F766" s="10" t="s">
        <v>126</v>
      </c>
    </row>
    <row r="767" spans="1:6">
      <c r="A767" s="10">
        <v>1129</v>
      </c>
      <c r="B767" s="15">
        <v>42032</v>
      </c>
      <c r="C767" s="10" t="s">
        <v>1921</v>
      </c>
      <c r="D767" s="10">
        <v>1</v>
      </c>
      <c r="E767" s="16">
        <v>5543.37</v>
      </c>
      <c r="F767" s="10" t="s">
        <v>126</v>
      </c>
    </row>
    <row r="768" spans="1:6">
      <c r="A768" s="10">
        <v>496</v>
      </c>
      <c r="B768" s="15">
        <v>42032</v>
      </c>
      <c r="C768" s="10" t="s">
        <v>1910</v>
      </c>
      <c r="D768" s="10">
        <v>1</v>
      </c>
      <c r="E768" s="16">
        <v>11339.37</v>
      </c>
      <c r="F768" s="10" t="s">
        <v>126</v>
      </c>
    </row>
    <row r="769" spans="1:6">
      <c r="A769" s="10">
        <v>183</v>
      </c>
      <c r="B769" s="15">
        <v>42041</v>
      </c>
      <c r="C769" s="10" t="s">
        <v>1692</v>
      </c>
      <c r="D769" s="10">
        <v>1</v>
      </c>
      <c r="E769" s="16">
        <v>8694</v>
      </c>
      <c r="F769" s="10" t="s">
        <v>126</v>
      </c>
    </row>
    <row r="770" spans="1:6">
      <c r="A770" s="10">
        <v>599</v>
      </c>
      <c r="B770" s="15">
        <v>42101</v>
      </c>
      <c r="C770" s="10" t="s">
        <v>1731</v>
      </c>
      <c r="D770" s="10">
        <v>1</v>
      </c>
      <c r="E770" s="16">
        <v>10643.85</v>
      </c>
      <c r="F770" s="10" t="s">
        <v>126</v>
      </c>
    </row>
    <row r="771" spans="1:6">
      <c r="A771" s="10">
        <v>615</v>
      </c>
      <c r="B771" s="15">
        <v>42101</v>
      </c>
      <c r="C771" s="10" t="s">
        <v>1907</v>
      </c>
      <c r="D771" s="10">
        <v>1</v>
      </c>
      <c r="E771" s="16">
        <v>8189.37</v>
      </c>
      <c r="F771" s="10" t="s">
        <v>126</v>
      </c>
    </row>
    <row r="772" spans="1:6">
      <c r="A772" s="10">
        <v>907</v>
      </c>
      <c r="B772" s="15">
        <v>42102</v>
      </c>
      <c r="C772" s="10" t="s">
        <v>1947</v>
      </c>
      <c r="D772" s="10">
        <v>1</v>
      </c>
      <c r="E772" s="16">
        <v>7559.37</v>
      </c>
      <c r="F772" s="10" t="s">
        <v>126</v>
      </c>
    </row>
    <row r="773" spans="1:6">
      <c r="A773" s="10">
        <v>1129</v>
      </c>
      <c r="B773" s="15">
        <v>42102</v>
      </c>
      <c r="C773" s="10" t="s">
        <v>1760</v>
      </c>
      <c r="D773" s="10">
        <v>1</v>
      </c>
      <c r="E773" s="16">
        <v>5543.37</v>
      </c>
      <c r="F773" s="10" t="s">
        <v>126</v>
      </c>
    </row>
    <row r="774" spans="1:6">
      <c r="A774" s="10">
        <v>1520</v>
      </c>
      <c r="B774" s="15">
        <v>42073</v>
      </c>
      <c r="C774" s="10" t="s">
        <v>1742</v>
      </c>
      <c r="D774" s="10">
        <v>1</v>
      </c>
      <c r="E774" s="16">
        <v>2707.74</v>
      </c>
      <c r="F774" s="10" t="s">
        <v>126</v>
      </c>
    </row>
    <row r="775" spans="1:6">
      <c r="A775" s="10">
        <v>2331</v>
      </c>
      <c r="B775" s="15">
        <v>42121</v>
      </c>
      <c r="C775" s="10" t="s">
        <v>1748</v>
      </c>
      <c r="D775" s="10">
        <v>1</v>
      </c>
      <c r="E775" s="16">
        <v>7868.7</v>
      </c>
      <c r="F775" s="10" t="s">
        <v>126</v>
      </c>
    </row>
    <row r="776" spans="1:6">
      <c r="A776" s="10">
        <v>578</v>
      </c>
      <c r="B776" s="15">
        <v>42121</v>
      </c>
      <c r="C776" s="10" t="s">
        <v>1940</v>
      </c>
      <c r="D776" s="10">
        <v>1</v>
      </c>
      <c r="E776" s="16">
        <v>9449.37</v>
      </c>
      <c r="F776" s="10" t="s">
        <v>126</v>
      </c>
    </row>
    <row r="777" spans="1:6">
      <c r="A777" s="10">
        <v>1320</v>
      </c>
      <c r="B777" s="15">
        <v>42183</v>
      </c>
      <c r="C777" s="10" t="s">
        <v>1916</v>
      </c>
      <c r="D777" s="10">
        <v>1</v>
      </c>
      <c r="E777" s="16">
        <v>4975.74</v>
      </c>
      <c r="F777" s="10" t="s">
        <v>126</v>
      </c>
    </row>
    <row r="778" spans="1:6">
      <c r="A778" s="10">
        <v>1182</v>
      </c>
      <c r="B778" s="15">
        <v>42092</v>
      </c>
      <c r="C778" s="10" t="s">
        <v>1917</v>
      </c>
      <c r="D778" s="10">
        <v>1</v>
      </c>
      <c r="E778" s="16">
        <v>2834.37</v>
      </c>
      <c r="F778" s="10" t="s">
        <v>126</v>
      </c>
    </row>
    <row r="779" spans="1:6">
      <c r="A779" s="10">
        <v>2236</v>
      </c>
      <c r="B779" s="15">
        <v>42092</v>
      </c>
      <c r="C779" s="10" t="s">
        <v>1747</v>
      </c>
      <c r="D779" s="10">
        <v>1</v>
      </c>
      <c r="E779" s="16">
        <v>2330.37</v>
      </c>
      <c r="F779" s="10" t="s">
        <v>126</v>
      </c>
    </row>
    <row r="780" spans="1:6">
      <c r="A780" s="10">
        <v>2036</v>
      </c>
      <c r="B780" s="15">
        <v>42108</v>
      </c>
      <c r="C780" s="10" t="s">
        <v>1902</v>
      </c>
      <c r="D780" s="10">
        <v>2</v>
      </c>
      <c r="E780" s="16">
        <v>4408.74</v>
      </c>
      <c r="F780" s="10" t="s">
        <v>126</v>
      </c>
    </row>
    <row r="781" spans="1:6">
      <c r="A781" s="10">
        <v>1137</v>
      </c>
      <c r="B781" s="15">
        <v>42108</v>
      </c>
      <c r="C781" s="10" t="s">
        <v>1697</v>
      </c>
      <c r="D781" s="10">
        <v>1</v>
      </c>
      <c r="E781" s="16">
        <v>9638.37</v>
      </c>
      <c r="F781" s="10" t="s">
        <v>126</v>
      </c>
    </row>
    <row r="782" spans="1:6">
      <c r="A782" s="10">
        <v>2045</v>
      </c>
      <c r="B782" s="15">
        <v>42108</v>
      </c>
      <c r="C782" s="10" t="s">
        <v>1725</v>
      </c>
      <c r="D782" s="10">
        <v>1</v>
      </c>
      <c r="E782" s="16">
        <v>6173.37</v>
      </c>
      <c r="F782" s="10" t="s">
        <v>126</v>
      </c>
    </row>
    <row r="783" spans="1:6">
      <c r="A783" s="10">
        <v>734</v>
      </c>
      <c r="B783" s="15">
        <v>42108</v>
      </c>
      <c r="C783" s="10" t="s">
        <v>1692</v>
      </c>
      <c r="D783" s="10">
        <v>1</v>
      </c>
      <c r="E783" s="16">
        <v>4787.37</v>
      </c>
      <c r="F783" s="10" t="s">
        <v>126</v>
      </c>
    </row>
    <row r="784" spans="1:6">
      <c r="A784" s="10">
        <v>1212</v>
      </c>
      <c r="B784" s="15">
        <v>42108</v>
      </c>
      <c r="C784" s="10" t="s">
        <v>1728</v>
      </c>
      <c r="D784" s="10">
        <v>1</v>
      </c>
      <c r="E784" s="16">
        <v>4850.37</v>
      </c>
      <c r="F784" s="10" t="s">
        <v>126</v>
      </c>
    </row>
    <row r="785" spans="1:6">
      <c r="A785" s="10">
        <v>1909</v>
      </c>
      <c r="B785" s="15">
        <v>42108</v>
      </c>
      <c r="C785" s="10" t="s">
        <v>1902</v>
      </c>
      <c r="D785" s="10">
        <v>2</v>
      </c>
      <c r="E785" s="16">
        <v>4975.74</v>
      </c>
      <c r="F785" s="10" t="s">
        <v>126</v>
      </c>
    </row>
    <row r="786" spans="1:6">
      <c r="A786" s="10">
        <v>1059</v>
      </c>
      <c r="B786" s="15">
        <v>42109</v>
      </c>
      <c r="C786" s="10" t="s">
        <v>1685</v>
      </c>
      <c r="D786" s="10">
        <v>1</v>
      </c>
      <c r="E786" s="16">
        <v>1952.37</v>
      </c>
      <c r="F786" s="10" t="s">
        <v>126</v>
      </c>
    </row>
    <row r="787" spans="1:6">
      <c r="A787" s="10">
        <v>1134</v>
      </c>
      <c r="B787" s="15">
        <v>42109</v>
      </c>
      <c r="C787" s="10" t="s">
        <v>1756</v>
      </c>
      <c r="D787" s="10">
        <v>1</v>
      </c>
      <c r="E787" s="16">
        <v>10898.37</v>
      </c>
      <c r="F787" s="10" t="s">
        <v>126</v>
      </c>
    </row>
    <row r="788" spans="1:6">
      <c r="A788" s="10">
        <v>443</v>
      </c>
      <c r="B788" s="15">
        <v>42109</v>
      </c>
      <c r="C788" s="10" t="s">
        <v>1747</v>
      </c>
      <c r="D788" s="10">
        <v>1</v>
      </c>
      <c r="E788" s="16">
        <v>11084.85</v>
      </c>
      <c r="F788" s="10" t="s">
        <v>126</v>
      </c>
    </row>
    <row r="789" spans="1:6">
      <c r="A789" s="10">
        <v>2368</v>
      </c>
      <c r="B789" s="15">
        <v>42159</v>
      </c>
      <c r="C789" s="10" t="s">
        <v>1947</v>
      </c>
      <c r="D789" s="10">
        <v>1</v>
      </c>
      <c r="E789" s="16">
        <v>8687.7</v>
      </c>
      <c r="F789" s="10" t="s">
        <v>126</v>
      </c>
    </row>
    <row r="790" spans="1:6">
      <c r="A790" s="10">
        <v>478</v>
      </c>
      <c r="B790" s="15">
        <v>42159</v>
      </c>
      <c r="C790" s="10" t="s">
        <v>1917</v>
      </c>
      <c r="D790" s="10">
        <v>1</v>
      </c>
      <c r="E790" s="16">
        <v>17009.37</v>
      </c>
      <c r="F790" s="10" t="s">
        <v>126</v>
      </c>
    </row>
    <row r="791" spans="1:6">
      <c r="A791" s="10">
        <v>2367</v>
      </c>
      <c r="B791" s="15">
        <v>42159</v>
      </c>
      <c r="C791" s="10" t="s">
        <v>1907</v>
      </c>
      <c r="D791" s="10">
        <v>1</v>
      </c>
      <c r="E791" s="16">
        <v>5915.7</v>
      </c>
      <c r="F791" s="10" t="s">
        <v>126</v>
      </c>
    </row>
    <row r="792" spans="1:6">
      <c r="A792" s="10">
        <v>965</v>
      </c>
      <c r="B792" s="15">
        <v>42160</v>
      </c>
      <c r="C792" s="10" t="s">
        <v>1681</v>
      </c>
      <c r="D792" s="10">
        <v>1</v>
      </c>
      <c r="E792" s="16">
        <v>6299.37</v>
      </c>
      <c r="F792" s="10" t="s">
        <v>126</v>
      </c>
    </row>
    <row r="793" spans="1:6">
      <c r="A793" s="10">
        <v>107</v>
      </c>
      <c r="B793" s="15">
        <v>42160</v>
      </c>
      <c r="C793" s="10" t="s">
        <v>1699</v>
      </c>
      <c r="D793" s="10">
        <v>1</v>
      </c>
      <c r="E793" s="16">
        <v>6870.15</v>
      </c>
      <c r="F793" s="10" t="s">
        <v>126</v>
      </c>
    </row>
    <row r="794" spans="1:6">
      <c r="A794" s="10">
        <v>609</v>
      </c>
      <c r="B794" s="15">
        <v>42162</v>
      </c>
      <c r="C794" s="10" t="s">
        <v>1759</v>
      </c>
      <c r="D794" s="10">
        <v>1</v>
      </c>
      <c r="E794" s="16">
        <v>10079.37</v>
      </c>
      <c r="F794" s="10" t="s">
        <v>126</v>
      </c>
    </row>
    <row r="795" spans="1:6">
      <c r="A795" s="10">
        <v>993</v>
      </c>
      <c r="B795" s="15">
        <v>42162</v>
      </c>
      <c r="C795" s="10" t="s">
        <v>1699</v>
      </c>
      <c r="D795" s="10">
        <v>1</v>
      </c>
      <c r="E795" s="16">
        <v>4409.37</v>
      </c>
      <c r="F795" s="10" t="s">
        <v>126</v>
      </c>
    </row>
    <row r="796" spans="1:6">
      <c r="A796" s="10">
        <v>438</v>
      </c>
      <c r="B796" s="15">
        <v>42162</v>
      </c>
      <c r="C796" s="10" t="s">
        <v>1920</v>
      </c>
      <c r="D796" s="10">
        <v>1</v>
      </c>
      <c r="E796" s="16">
        <v>11969.37</v>
      </c>
      <c r="F796" s="10" t="s">
        <v>126</v>
      </c>
    </row>
    <row r="797" spans="1:6">
      <c r="A797" s="10">
        <v>1060</v>
      </c>
      <c r="B797" s="15">
        <v>42109</v>
      </c>
      <c r="C797" s="10" t="s">
        <v>1685</v>
      </c>
      <c r="D797" s="10">
        <v>1</v>
      </c>
      <c r="E797" s="16">
        <v>1952.37</v>
      </c>
      <c r="F797" s="10" t="s">
        <v>126</v>
      </c>
    </row>
    <row r="798" spans="1:6">
      <c r="A798" s="10">
        <v>1009</v>
      </c>
      <c r="B798" s="15">
        <v>42123</v>
      </c>
      <c r="C798" s="10" t="s">
        <v>1748</v>
      </c>
      <c r="D798" s="10">
        <v>1</v>
      </c>
      <c r="E798" s="16">
        <v>1353.87</v>
      </c>
      <c r="F798" s="10" t="s">
        <v>126</v>
      </c>
    </row>
    <row r="799" spans="1:6">
      <c r="A799" s="10">
        <v>615</v>
      </c>
      <c r="B799" s="15">
        <v>42123</v>
      </c>
      <c r="C799" s="10" t="s">
        <v>1741</v>
      </c>
      <c r="D799" s="10">
        <v>1</v>
      </c>
      <c r="E799" s="16">
        <v>8189.37</v>
      </c>
      <c r="F799" s="10" t="s">
        <v>126</v>
      </c>
    </row>
    <row r="800" spans="1:6">
      <c r="A800" s="10">
        <v>1180</v>
      </c>
      <c r="B800" s="15">
        <v>42123</v>
      </c>
      <c r="C800" s="10" t="s">
        <v>1677</v>
      </c>
      <c r="D800" s="10">
        <v>1</v>
      </c>
      <c r="E800" s="16">
        <v>6173.37</v>
      </c>
      <c r="F800" s="10" t="s">
        <v>126</v>
      </c>
    </row>
    <row r="801" spans="1:6">
      <c r="A801" s="10">
        <v>2237</v>
      </c>
      <c r="B801" s="15">
        <v>42092</v>
      </c>
      <c r="C801" s="10" t="s">
        <v>1747</v>
      </c>
      <c r="D801" s="10">
        <v>1</v>
      </c>
      <c r="E801" s="16">
        <v>2330.37</v>
      </c>
      <c r="F801" s="10" t="s">
        <v>126</v>
      </c>
    </row>
    <row r="802" spans="1:6">
      <c r="A802" s="10">
        <v>2055</v>
      </c>
      <c r="B802" s="15">
        <v>42183</v>
      </c>
      <c r="C802" s="10" t="s">
        <v>1910</v>
      </c>
      <c r="D802" s="10">
        <v>1</v>
      </c>
      <c r="E802" s="16">
        <v>7874.37</v>
      </c>
      <c r="F802" s="10" t="s">
        <v>126</v>
      </c>
    </row>
    <row r="803" spans="1:6">
      <c r="A803" s="10">
        <v>506</v>
      </c>
      <c r="B803" s="15">
        <v>42184</v>
      </c>
      <c r="C803" s="10" t="s">
        <v>1553</v>
      </c>
      <c r="D803" s="10">
        <v>1</v>
      </c>
      <c r="E803" s="16">
        <v>15560.37</v>
      </c>
      <c r="F803" s="10" t="s">
        <v>126</v>
      </c>
    </row>
    <row r="804" spans="1:6">
      <c r="A804" s="10">
        <v>993</v>
      </c>
      <c r="B804" s="15">
        <v>42184</v>
      </c>
      <c r="C804" s="10" t="s">
        <v>1748</v>
      </c>
      <c r="D804" s="10">
        <v>1</v>
      </c>
      <c r="E804" s="16">
        <v>4598.37</v>
      </c>
      <c r="F804" s="10" t="s">
        <v>126</v>
      </c>
    </row>
    <row r="805" spans="1:6">
      <c r="A805" s="10">
        <v>674</v>
      </c>
      <c r="B805" s="15">
        <v>42184</v>
      </c>
      <c r="C805" s="10" t="s">
        <v>1748</v>
      </c>
      <c r="D805" s="10">
        <v>1</v>
      </c>
      <c r="E805" s="16">
        <v>8189.37</v>
      </c>
      <c r="F805" s="10" t="s">
        <v>126</v>
      </c>
    </row>
    <row r="806" spans="1:6">
      <c r="A806" s="10">
        <v>2368</v>
      </c>
      <c r="B806" s="15">
        <v>42184</v>
      </c>
      <c r="C806" s="10" t="s">
        <v>1759</v>
      </c>
      <c r="D806" s="10">
        <v>1</v>
      </c>
      <c r="E806" s="16">
        <v>9191.7</v>
      </c>
      <c r="F806" s="10" t="s">
        <v>126</v>
      </c>
    </row>
    <row r="807" spans="1:6">
      <c r="A807" s="10">
        <v>993</v>
      </c>
      <c r="B807" s="15">
        <v>42184</v>
      </c>
      <c r="C807" s="10" t="s">
        <v>1747</v>
      </c>
      <c r="D807" s="10">
        <v>1</v>
      </c>
      <c r="E807" s="16">
        <v>4094.37</v>
      </c>
      <c r="F807" s="10" t="s">
        <v>126</v>
      </c>
    </row>
    <row r="808" spans="1:6">
      <c r="A808" s="10">
        <v>1085</v>
      </c>
      <c r="B808" s="15">
        <v>42184</v>
      </c>
      <c r="C808" s="10" t="s">
        <v>1905</v>
      </c>
      <c r="D808" s="10">
        <v>1</v>
      </c>
      <c r="E808" s="16">
        <v>1101.87</v>
      </c>
      <c r="F808" s="10" t="s">
        <v>126</v>
      </c>
    </row>
    <row r="809" spans="1:6">
      <c r="A809" s="10">
        <v>457</v>
      </c>
      <c r="B809" s="15">
        <v>42184</v>
      </c>
      <c r="C809" s="10" t="s">
        <v>1748</v>
      </c>
      <c r="D809" s="10">
        <v>1</v>
      </c>
      <c r="E809" s="16">
        <v>11969.37</v>
      </c>
      <c r="F809" s="10" t="s">
        <v>126</v>
      </c>
    </row>
    <row r="810" spans="1:6">
      <c r="A810" s="10">
        <v>826</v>
      </c>
      <c r="B810" s="15">
        <v>42184</v>
      </c>
      <c r="C810" s="10" t="s">
        <v>1748</v>
      </c>
      <c r="D810" s="10">
        <v>1</v>
      </c>
      <c r="E810" s="16">
        <v>14426.37</v>
      </c>
      <c r="F810" s="10" t="s">
        <v>126</v>
      </c>
    </row>
    <row r="811" spans="1:6">
      <c r="A811" s="10">
        <v>348</v>
      </c>
      <c r="B811" s="15">
        <v>42184</v>
      </c>
      <c r="C811" s="10" t="s">
        <v>1908</v>
      </c>
      <c r="D811" s="10">
        <v>1</v>
      </c>
      <c r="E811" s="16">
        <v>7556.85</v>
      </c>
      <c r="F811" s="10" t="s">
        <v>126</v>
      </c>
    </row>
    <row r="812" spans="1:6">
      <c r="A812" s="10">
        <v>1086</v>
      </c>
      <c r="B812" s="15">
        <v>42184</v>
      </c>
      <c r="C812" s="10" t="s">
        <v>1905</v>
      </c>
      <c r="D812" s="10">
        <v>1</v>
      </c>
      <c r="E812" s="16">
        <v>1101.87</v>
      </c>
      <c r="F812" s="10" t="s">
        <v>126</v>
      </c>
    </row>
    <row r="813" spans="1:6">
      <c r="A813" s="10">
        <v>2090</v>
      </c>
      <c r="B813" s="15">
        <v>42185</v>
      </c>
      <c r="C813" s="10" t="s">
        <v>1917</v>
      </c>
      <c r="D813" s="10">
        <v>1</v>
      </c>
      <c r="E813" s="16">
        <v>4598.37</v>
      </c>
      <c r="F813" s="10" t="s">
        <v>126</v>
      </c>
    </row>
    <row r="814" spans="1:6">
      <c r="A814" s="10">
        <v>3</v>
      </c>
      <c r="B814" s="15">
        <v>42185</v>
      </c>
      <c r="C814" s="10" t="s">
        <v>1900</v>
      </c>
      <c r="D814" s="10">
        <v>1</v>
      </c>
      <c r="E814" s="16">
        <v>10552.5</v>
      </c>
      <c r="F814" s="10" t="s">
        <v>126</v>
      </c>
    </row>
    <row r="815" spans="1:6">
      <c r="A815" s="10">
        <v>690</v>
      </c>
      <c r="B815" s="15">
        <v>42185</v>
      </c>
      <c r="C815" s="10" t="s">
        <v>1917</v>
      </c>
      <c r="D815" s="10">
        <v>1</v>
      </c>
      <c r="E815" s="16">
        <v>4409.37</v>
      </c>
      <c r="F815" s="10" t="s">
        <v>126</v>
      </c>
    </row>
    <row r="816" spans="1:6">
      <c r="A816" s="10">
        <v>808</v>
      </c>
      <c r="B816" s="15">
        <v>42185</v>
      </c>
      <c r="C816" s="10" t="s">
        <v>1947</v>
      </c>
      <c r="D816" s="10">
        <v>1</v>
      </c>
      <c r="E816" s="16">
        <v>4125.87</v>
      </c>
      <c r="F816" s="10" t="s">
        <v>126</v>
      </c>
    </row>
    <row r="817" spans="1:6">
      <c r="A817" s="10">
        <v>491</v>
      </c>
      <c r="B817" s="15">
        <v>42142</v>
      </c>
      <c r="C817" s="10" t="s">
        <v>1674</v>
      </c>
      <c r="D817" s="10">
        <v>1</v>
      </c>
      <c r="E817" s="16">
        <v>10709.37</v>
      </c>
      <c r="F817" s="10" t="s">
        <v>126</v>
      </c>
    </row>
    <row r="818" spans="1:6">
      <c r="A818" s="10">
        <v>556</v>
      </c>
      <c r="B818" s="15">
        <v>42125</v>
      </c>
      <c r="C818" s="10" t="s">
        <v>1739</v>
      </c>
      <c r="D818" s="10">
        <v>1</v>
      </c>
      <c r="E818" s="16">
        <v>10268.37</v>
      </c>
      <c r="F818" s="10" t="s">
        <v>126</v>
      </c>
    </row>
    <row r="819" spans="1:6">
      <c r="A819" s="10">
        <v>1851</v>
      </c>
      <c r="B819" s="15">
        <v>42127</v>
      </c>
      <c r="C819" s="10" t="s">
        <v>1549</v>
      </c>
      <c r="D819" s="10">
        <v>1</v>
      </c>
      <c r="E819" s="16">
        <v>3905.37</v>
      </c>
      <c r="F819" s="10" t="s">
        <v>126</v>
      </c>
    </row>
    <row r="820" spans="1:6">
      <c r="A820" s="10">
        <v>1009</v>
      </c>
      <c r="B820" s="15">
        <v>42127</v>
      </c>
      <c r="C820" s="10" t="s">
        <v>1742</v>
      </c>
      <c r="D820" s="10">
        <v>1</v>
      </c>
      <c r="E820" s="16">
        <v>1353.87</v>
      </c>
      <c r="F820" s="10" t="s">
        <v>126</v>
      </c>
    </row>
    <row r="821" spans="1:6">
      <c r="A821" s="10">
        <v>1009</v>
      </c>
      <c r="B821" s="15">
        <v>42127</v>
      </c>
      <c r="C821" s="10" t="s">
        <v>1730</v>
      </c>
      <c r="D821" s="10">
        <v>1</v>
      </c>
      <c r="E821" s="16">
        <v>1353.87</v>
      </c>
      <c r="F821" s="10" t="s">
        <v>126</v>
      </c>
    </row>
    <row r="822" spans="1:6">
      <c r="A822" s="10">
        <v>2332</v>
      </c>
      <c r="B822" s="15">
        <v>42127</v>
      </c>
      <c r="C822" s="10" t="s">
        <v>1732</v>
      </c>
      <c r="D822" s="10">
        <v>1</v>
      </c>
      <c r="E822" s="16">
        <v>6419.7</v>
      </c>
      <c r="F822" s="10" t="s">
        <v>126</v>
      </c>
    </row>
    <row r="823" spans="1:6">
      <c r="A823" s="10">
        <v>978</v>
      </c>
      <c r="B823" s="15">
        <v>42127</v>
      </c>
      <c r="C823" s="10" t="s">
        <v>1915</v>
      </c>
      <c r="D823" s="10">
        <v>1</v>
      </c>
      <c r="E823" s="16">
        <v>9386.37</v>
      </c>
      <c r="F823" s="10" t="s">
        <v>126</v>
      </c>
    </row>
    <row r="824" spans="1:6">
      <c r="A824" s="10">
        <v>2280</v>
      </c>
      <c r="B824" s="15">
        <v>42128</v>
      </c>
      <c r="C824" s="10" t="s">
        <v>1910</v>
      </c>
      <c r="D824" s="10">
        <v>1</v>
      </c>
      <c r="E824" s="16">
        <v>2324.7</v>
      </c>
      <c r="F824" s="10" t="s">
        <v>126</v>
      </c>
    </row>
    <row r="825" spans="1:6">
      <c r="A825" s="10">
        <v>2380</v>
      </c>
      <c r="B825" s="15">
        <v>42128</v>
      </c>
      <c r="C825" s="10" t="s">
        <v>1911</v>
      </c>
      <c r="D825" s="10">
        <v>1</v>
      </c>
      <c r="E825" s="16">
        <v>4031.37</v>
      </c>
      <c r="F825" s="10" t="s">
        <v>126</v>
      </c>
    </row>
    <row r="826" spans="1:6">
      <c r="A826" s="10">
        <v>2379</v>
      </c>
      <c r="B826" s="15">
        <v>42128</v>
      </c>
      <c r="C826" s="10" t="s">
        <v>1949</v>
      </c>
      <c r="D826" s="10">
        <v>1</v>
      </c>
      <c r="E826" s="16">
        <v>2513.7</v>
      </c>
      <c r="F826" s="10" t="s">
        <v>126</v>
      </c>
    </row>
    <row r="827" spans="1:6">
      <c r="A827" s="10">
        <v>676</v>
      </c>
      <c r="B827" s="15">
        <v>42128</v>
      </c>
      <c r="C827" s="10" t="s">
        <v>1758</v>
      </c>
      <c r="D827" s="10">
        <v>1</v>
      </c>
      <c r="E827" s="16">
        <v>9134.37</v>
      </c>
      <c r="F827" s="10" t="s">
        <v>126</v>
      </c>
    </row>
    <row r="828" spans="1:6">
      <c r="A828" s="10">
        <v>706</v>
      </c>
      <c r="B828" s="15">
        <v>42129</v>
      </c>
      <c r="C828" s="10" t="s">
        <v>1730</v>
      </c>
      <c r="D828" s="10">
        <v>1</v>
      </c>
      <c r="E828" s="16">
        <v>3401.37</v>
      </c>
      <c r="F828" s="10" t="s">
        <v>126</v>
      </c>
    </row>
    <row r="829" spans="1:6">
      <c r="A829" s="10">
        <v>674</v>
      </c>
      <c r="B829" s="15">
        <v>42129</v>
      </c>
      <c r="C829" s="10" t="s">
        <v>1748</v>
      </c>
      <c r="D829" s="10">
        <v>1</v>
      </c>
      <c r="E829" s="16">
        <v>8189.37</v>
      </c>
      <c r="F829" s="10" t="s">
        <v>126</v>
      </c>
    </row>
    <row r="830" spans="1:6">
      <c r="A830" s="10">
        <v>609</v>
      </c>
      <c r="B830" s="15">
        <v>42129</v>
      </c>
      <c r="C830" s="10" t="s">
        <v>1747</v>
      </c>
      <c r="D830" s="10">
        <v>1</v>
      </c>
      <c r="E830" s="16">
        <v>10079.37</v>
      </c>
      <c r="F830" s="10" t="s">
        <v>126</v>
      </c>
    </row>
    <row r="831" spans="1:6">
      <c r="A831" s="10">
        <v>1229</v>
      </c>
      <c r="B831" s="15">
        <v>42129</v>
      </c>
      <c r="C831" s="10" t="s">
        <v>1760</v>
      </c>
      <c r="D831" s="10">
        <v>1</v>
      </c>
      <c r="E831" s="16">
        <v>3464.37</v>
      </c>
      <c r="F831" s="10" t="s">
        <v>126</v>
      </c>
    </row>
    <row r="832" spans="1:6">
      <c r="A832" s="10">
        <v>605</v>
      </c>
      <c r="B832" s="15">
        <v>42130</v>
      </c>
      <c r="C832" s="10" t="s">
        <v>1923</v>
      </c>
      <c r="D832" s="10">
        <v>1</v>
      </c>
      <c r="E832" s="16">
        <v>5039.37</v>
      </c>
      <c r="F832" s="10" t="s">
        <v>126</v>
      </c>
    </row>
    <row r="833" spans="1:6">
      <c r="A833" s="10">
        <v>945</v>
      </c>
      <c r="B833" s="15">
        <v>42092</v>
      </c>
      <c r="C833" s="10" t="s">
        <v>1747</v>
      </c>
      <c r="D833" s="10">
        <v>1</v>
      </c>
      <c r="E833" s="16">
        <v>8189.37</v>
      </c>
      <c r="F833" s="10" t="s">
        <v>126</v>
      </c>
    </row>
    <row r="834" spans="1:6">
      <c r="A834" s="10">
        <v>491</v>
      </c>
      <c r="B834" s="15">
        <v>42134</v>
      </c>
      <c r="C834" s="10" t="s">
        <v>1907</v>
      </c>
      <c r="D834" s="10">
        <v>1</v>
      </c>
      <c r="E834" s="16">
        <v>10709.37</v>
      </c>
      <c r="F834" s="10" t="s">
        <v>126</v>
      </c>
    </row>
    <row r="835" spans="1:6">
      <c r="A835" s="10">
        <v>1518</v>
      </c>
      <c r="B835" s="15">
        <v>42134</v>
      </c>
      <c r="C835" s="10" t="s">
        <v>1906</v>
      </c>
      <c r="D835" s="10">
        <v>1</v>
      </c>
      <c r="E835" s="16">
        <v>2770.74</v>
      </c>
      <c r="F835" s="10" t="s">
        <v>126</v>
      </c>
    </row>
    <row r="836" spans="1:6">
      <c r="A836" s="10">
        <v>1517</v>
      </c>
      <c r="B836" s="15">
        <v>42134</v>
      </c>
      <c r="C836" s="10" t="s">
        <v>1906</v>
      </c>
      <c r="D836" s="10">
        <v>1</v>
      </c>
      <c r="E836" s="16">
        <v>2770.74</v>
      </c>
      <c r="F836" s="10" t="s">
        <v>126</v>
      </c>
    </row>
    <row r="837" spans="1:6">
      <c r="A837" s="10">
        <v>659</v>
      </c>
      <c r="B837" s="15">
        <v>42134</v>
      </c>
      <c r="C837" s="10" t="s">
        <v>1758</v>
      </c>
      <c r="D837" s="10">
        <v>1</v>
      </c>
      <c r="E837" s="16">
        <v>17639.37</v>
      </c>
      <c r="F837" s="10" t="s">
        <v>126</v>
      </c>
    </row>
    <row r="838" spans="1:6">
      <c r="A838" s="10">
        <v>438</v>
      </c>
      <c r="B838" s="15">
        <v>42134</v>
      </c>
      <c r="C838" s="10" t="s">
        <v>1549</v>
      </c>
      <c r="D838" s="10">
        <v>1</v>
      </c>
      <c r="E838" s="16">
        <v>11969.37</v>
      </c>
      <c r="F838" s="10" t="s">
        <v>126</v>
      </c>
    </row>
    <row r="839" spans="1:6">
      <c r="A839" s="10">
        <v>2225</v>
      </c>
      <c r="B839" s="15">
        <v>42109</v>
      </c>
      <c r="C839" s="10" t="s">
        <v>1677</v>
      </c>
      <c r="D839" s="10">
        <v>1</v>
      </c>
      <c r="E839" s="16">
        <v>818.37</v>
      </c>
      <c r="F839" s="10" t="s">
        <v>126</v>
      </c>
    </row>
    <row r="840" spans="1:6">
      <c r="A840" s="10">
        <v>977</v>
      </c>
      <c r="B840" s="15">
        <v>42109</v>
      </c>
      <c r="C840" s="10" t="s">
        <v>1924</v>
      </c>
      <c r="D840" s="10">
        <v>1</v>
      </c>
      <c r="E840" s="16">
        <v>6110.37</v>
      </c>
      <c r="F840" s="10" t="s">
        <v>126</v>
      </c>
    </row>
    <row r="841" spans="1:6">
      <c r="A841" s="10">
        <v>2224</v>
      </c>
      <c r="B841" s="15">
        <v>42109</v>
      </c>
      <c r="C841" s="10" t="s">
        <v>1677</v>
      </c>
      <c r="D841" s="10">
        <v>1</v>
      </c>
      <c r="E841" s="16">
        <v>818.37</v>
      </c>
      <c r="F841" s="10" t="s">
        <v>126</v>
      </c>
    </row>
    <row r="842" spans="1:6">
      <c r="A842" s="10">
        <v>2207</v>
      </c>
      <c r="B842" s="15">
        <v>42109</v>
      </c>
      <c r="C842" s="10" t="s">
        <v>1731</v>
      </c>
      <c r="D842" s="10">
        <v>1</v>
      </c>
      <c r="E842" s="16">
        <v>1227.87</v>
      </c>
      <c r="F842" s="10" t="s">
        <v>126</v>
      </c>
    </row>
    <row r="843" spans="1:6">
      <c r="A843" s="10">
        <v>487</v>
      </c>
      <c r="B843" s="15">
        <v>42109</v>
      </c>
      <c r="C843" s="10" t="s">
        <v>1747</v>
      </c>
      <c r="D843" s="10">
        <v>1</v>
      </c>
      <c r="E843" s="16">
        <v>13229.37</v>
      </c>
      <c r="F843" s="10" t="s">
        <v>126</v>
      </c>
    </row>
    <row r="844" spans="1:6">
      <c r="A844" s="10">
        <v>2186</v>
      </c>
      <c r="B844" s="15">
        <v>42109</v>
      </c>
      <c r="C844" s="10" t="s">
        <v>1319</v>
      </c>
      <c r="D844" s="10">
        <v>1</v>
      </c>
      <c r="E844" s="16">
        <v>5606.37</v>
      </c>
      <c r="F844" s="10" t="s">
        <v>126</v>
      </c>
    </row>
    <row r="845" spans="1:6">
      <c r="A845" s="10">
        <v>977</v>
      </c>
      <c r="B845" s="15">
        <v>42159</v>
      </c>
      <c r="C845" s="10" t="s">
        <v>1187</v>
      </c>
      <c r="D845" s="10">
        <v>1</v>
      </c>
      <c r="E845" s="16">
        <v>6047.37</v>
      </c>
      <c r="F845" s="10" t="s">
        <v>126</v>
      </c>
    </row>
    <row r="846" spans="1:6">
      <c r="A846" s="10">
        <v>1053</v>
      </c>
      <c r="B846" s="15">
        <v>42159</v>
      </c>
      <c r="C846" s="10" t="s">
        <v>1185</v>
      </c>
      <c r="D846" s="10">
        <v>1</v>
      </c>
      <c r="E846" s="16">
        <v>3527.37</v>
      </c>
      <c r="F846" s="10" t="s">
        <v>126</v>
      </c>
    </row>
    <row r="847" spans="1:6">
      <c r="A847" s="10">
        <v>2367</v>
      </c>
      <c r="B847" s="15">
        <v>42159</v>
      </c>
      <c r="C847" s="10" t="s">
        <v>1325</v>
      </c>
      <c r="D847" s="10">
        <v>1</v>
      </c>
      <c r="E847" s="16">
        <v>5726.7</v>
      </c>
      <c r="F847" s="10" t="s">
        <v>126</v>
      </c>
    </row>
    <row r="848" spans="1:6">
      <c r="A848" s="10">
        <v>977</v>
      </c>
      <c r="B848" s="15">
        <v>42160</v>
      </c>
      <c r="C848" s="10" t="s">
        <v>1185</v>
      </c>
      <c r="D848" s="10">
        <v>1</v>
      </c>
      <c r="E848" s="16">
        <v>6236.37</v>
      </c>
      <c r="F848" s="10" t="s">
        <v>126</v>
      </c>
    </row>
    <row r="849" spans="1:6">
      <c r="A849" s="10">
        <v>1171</v>
      </c>
      <c r="B849" s="15">
        <v>42162</v>
      </c>
      <c r="C849" s="10" t="s">
        <v>1312</v>
      </c>
      <c r="D849" s="10">
        <v>1</v>
      </c>
      <c r="E849" s="16">
        <v>4283.37</v>
      </c>
      <c r="F849" s="10" t="s">
        <v>126</v>
      </c>
    </row>
    <row r="850" spans="1:6">
      <c r="A850" s="10">
        <v>2073</v>
      </c>
      <c r="B850" s="15">
        <v>42109</v>
      </c>
      <c r="C850" s="10" t="s">
        <v>1331</v>
      </c>
      <c r="D850" s="10">
        <v>1</v>
      </c>
      <c r="E850" s="16">
        <v>4535.37</v>
      </c>
      <c r="F850" s="10" t="s">
        <v>126</v>
      </c>
    </row>
    <row r="851" spans="1:6">
      <c r="A851" s="10">
        <v>2345</v>
      </c>
      <c r="B851" s="15">
        <v>42109</v>
      </c>
      <c r="C851" s="10" t="s">
        <v>1185</v>
      </c>
      <c r="D851" s="10">
        <v>1</v>
      </c>
      <c r="E851" s="16">
        <v>5354.37</v>
      </c>
      <c r="F851" s="10" t="s">
        <v>126</v>
      </c>
    </row>
    <row r="852" spans="1:6">
      <c r="A852" s="10">
        <v>2224</v>
      </c>
      <c r="B852" s="15">
        <v>42123</v>
      </c>
      <c r="C852" s="10" t="s">
        <v>1566</v>
      </c>
      <c r="D852" s="10">
        <v>1</v>
      </c>
      <c r="E852" s="16">
        <v>755.37</v>
      </c>
      <c r="F852" s="10" t="s">
        <v>126</v>
      </c>
    </row>
    <row r="853" spans="1:6">
      <c r="A853" s="10">
        <v>604</v>
      </c>
      <c r="B853" s="15">
        <v>42123</v>
      </c>
      <c r="C853" s="10" t="s">
        <v>1566</v>
      </c>
      <c r="D853" s="10">
        <v>1</v>
      </c>
      <c r="E853" s="16">
        <v>6299.37</v>
      </c>
      <c r="F853" s="10" t="s">
        <v>126</v>
      </c>
    </row>
    <row r="854" spans="1:6">
      <c r="A854" s="10">
        <v>1183</v>
      </c>
      <c r="B854" s="15">
        <v>42123</v>
      </c>
      <c r="C854" s="10" t="s">
        <v>1185</v>
      </c>
      <c r="D854" s="10">
        <v>1</v>
      </c>
      <c r="E854" s="16">
        <v>7433.37</v>
      </c>
      <c r="F854" s="10" t="s">
        <v>126</v>
      </c>
    </row>
    <row r="855" spans="1:6">
      <c r="A855" s="10">
        <v>2225</v>
      </c>
      <c r="B855" s="15">
        <v>42123</v>
      </c>
      <c r="C855" s="10" t="s">
        <v>1566</v>
      </c>
      <c r="D855" s="10">
        <v>1</v>
      </c>
      <c r="E855" s="16">
        <v>755.37</v>
      </c>
      <c r="F855" s="10" t="s">
        <v>126</v>
      </c>
    </row>
    <row r="856" spans="1:6">
      <c r="A856" s="10">
        <v>1180</v>
      </c>
      <c r="B856" s="15">
        <v>42123</v>
      </c>
      <c r="C856" s="10" t="s">
        <v>1179</v>
      </c>
      <c r="D856" s="10">
        <v>1</v>
      </c>
      <c r="E856" s="16">
        <v>6173.37</v>
      </c>
      <c r="F856" s="10" t="s">
        <v>126</v>
      </c>
    </row>
    <row r="857" spans="1:6">
      <c r="A857" s="10">
        <v>183</v>
      </c>
      <c r="B857" s="15">
        <v>42183</v>
      </c>
      <c r="C857" s="10" t="s">
        <v>1186</v>
      </c>
      <c r="D857" s="10">
        <v>1</v>
      </c>
      <c r="E857" s="16">
        <v>8694</v>
      </c>
      <c r="F857" s="10" t="s">
        <v>126</v>
      </c>
    </row>
    <row r="858" spans="1:6">
      <c r="A858" s="10">
        <v>438</v>
      </c>
      <c r="B858" s="15">
        <v>42183</v>
      </c>
      <c r="C858" s="10" t="s">
        <v>1341</v>
      </c>
      <c r="D858" s="10">
        <v>1</v>
      </c>
      <c r="E858" s="16">
        <v>11969.37</v>
      </c>
      <c r="F858" s="10" t="s">
        <v>126</v>
      </c>
    </row>
    <row r="859" spans="1:6">
      <c r="A859" s="10">
        <v>407</v>
      </c>
      <c r="B859" s="15">
        <v>42184</v>
      </c>
      <c r="C859" s="10" t="s">
        <v>1182</v>
      </c>
      <c r="D859" s="10">
        <v>1</v>
      </c>
      <c r="E859" s="16">
        <v>20505.87</v>
      </c>
      <c r="F859" s="10" t="s">
        <v>126</v>
      </c>
    </row>
    <row r="860" spans="1:6">
      <c r="A860" s="10">
        <v>1043</v>
      </c>
      <c r="B860" s="15">
        <v>42184</v>
      </c>
      <c r="C860" s="10" t="s">
        <v>1185</v>
      </c>
      <c r="D860" s="10">
        <v>1</v>
      </c>
      <c r="E860" s="16">
        <v>4346.37</v>
      </c>
      <c r="F860" s="10" t="s">
        <v>126</v>
      </c>
    </row>
    <row r="861" spans="1:6">
      <c r="A861" s="10">
        <v>2097</v>
      </c>
      <c r="B861" s="15">
        <v>42184</v>
      </c>
      <c r="C861" s="10" t="s">
        <v>1567</v>
      </c>
      <c r="D861" s="10">
        <v>1</v>
      </c>
      <c r="E861" s="16">
        <v>5858.37</v>
      </c>
      <c r="F861" s="10" t="s">
        <v>126</v>
      </c>
    </row>
    <row r="862" spans="1:6">
      <c r="A862" s="10">
        <v>959</v>
      </c>
      <c r="B862" s="15">
        <v>42184</v>
      </c>
      <c r="C862" s="10" t="s">
        <v>1564</v>
      </c>
      <c r="D862" s="10">
        <v>1</v>
      </c>
      <c r="E862" s="16">
        <v>10362.87</v>
      </c>
      <c r="F862" s="10" t="s">
        <v>126</v>
      </c>
    </row>
    <row r="863" spans="1:6">
      <c r="A863" s="10">
        <v>1009</v>
      </c>
      <c r="B863" s="15">
        <v>42184</v>
      </c>
      <c r="C863" s="10" t="s">
        <v>1185</v>
      </c>
      <c r="D863" s="10">
        <v>1</v>
      </c>
      <c r="E863" s="16">
        <v>1353.87</v>
      </c>
      <c r="F863" s="10" t="s">
        <v>126</v>
      </c>
    </row>
    <row r="864" spans="1:6">
      <c r="A864" s="10">
        <v>690</v>
      </c>
      <c r="B864" s="15">
        <v>42184</v>
      </c>
      <c r="C864" s="10" t="s">
        <v>1576</v>
      </c>
      <c r="D864" s="10">
        <v>1</v>
      </c>
      <c r="E864" s="16">
        <v>4409.37</v>
      </c>
      <c r="F864" s="10" t="s">
        <v>126</v>
      </c>
    </row>
    <row r="865" spans="1:6">
      <c r="A865" s="10">
        <v>2064</v>
      </c>
      <c r="B865" s="15">
        <v>42185</v>
      </c>
      <c r="C865" s="10" t="s">
        <v>775</v>
      </c>
      <c r="D865" s="10">
        <v>1</v>
      </c>
      <c r="E865" s="16">
        <v>6929.37</v>
      </c>
      <c r="F865" s="10" t="s">
        <v>126</v>
      </c>
    </row>
    <row r="866" spans="1:6">
      <c r="A866" s="10">
        <v>2067</v>
      </c>
      <c r="B866" s="15">
        <v>42185</v>
      </c>
      <c r="C866" s="10" t="s">
        <v>741</v>
      </c>
      <c r="D866" s="10">
        <v>1</v>
      </c>
      <c r="E866" s="16">
        <v>6614.37</v>
      </c>
      <c r="F866" s="10" t="s">
        <v>126</v>
      </c>
    </row>
    <row r="867" spans="1:6">
      <c r="A867" s="10">
        <v>487</v>
      </c>
      <c r="B867" s="15">
        <v>42185</v>
      </c>
      <c r="C867" s="10" t="s">
        <v>738</v>
      </c>
      <c r="D867" s="10">
        <v>1</v>
      </c>
      <c r="E867" s="16">
        <v>13229.37</v>
      </c>
      <c r="F867" s="10" t="s">
        <v>126</v>
      </c>
    </row>
    <row r="868" spans="1:6">
      <c r="A868" s="10">
        <v>1829</v>
      </c>
      <c r="B868" s="15">
        <v>42125</v>
      </c>
      <c r="C868" s="10" t="s">
        <v>1339</v>
      </c>
      <c r="D868" s="10">
        <v>1</v>
      </c>
      <c r="E868" s="16">
        <v>3968.37</v>
      </c>
      <c r="F868" s="10" t="s">
        <v>126</v>
      </c>
    </row>
    <row r="869" spans="1:6">
      <c r="A869" s="10">
        <v>438</v>
      </c>
      <c r="B869" s="15">
        <v>42125</v>
      </c>
      <c r="C869" s="10" t="s">
        <v>1052</v>
      </c>
      <c r="D869" s="10">
        <v>1</v>
      </c>
      <c r="E869" s="16">
        <v>11969.37</v>
      </c>
      <c r="F869" s="10" t="s">
        <v>126</v>
      </c>
    </row>
    <row r="870" spans="1:6">
      <c r="A870" s="10">
        <v>2238</v>
      </c>
      <c r="B870" s="15">
        <v>42127</v>
      </c>
      <c r="C870" s="10" t="s">
        <v>1559</v>
      </c>
      <c r="D870" s="10">
        <v>1</v>
      </c>
      <c r="E870" s="16">
        <v>1700.37</v>
      </c>
      <c r="F870" s="10" t="s">
        <v>126</v>
      </c>
    </row>
    <row r="871" spans="1:6">
      <c r="A871" s="10">
        <v>2239</v>
      </c>
      <c r="B871" s="15">
        <v>42127</v>
      </c>
      <c r="C871" s="10" t="s">
        <v>1559</v>
      </c>
      <c r="D871" s="10">
        <v>1</v>
      </c>
      <c r="E871" s="16">
        <v>1700.37</v>
      </c>
      <c r="F871" s="10" t="s">
        <v>126</v>
      </c>
    </row>
    <row r="872" spans="1:6">
      <c r="A872" s="10">
        <v>487</v>
      </c>
      <c r="B872" s="15">
        <v>42128</v>
      </c>
      <c r="C872" s="10" t="s">
        <v>1331</v>
      </c>
      <c r="D872" s="10">
        <v>1</v>
      </c>
      <c r="E872" s="16">
        <v>13229.37</v>
      </c>
      <c r="F872" s="10" t="s">
        <v>126</v>
      </c>
    </row>
    <row r="873" spans="1:6">
      <c r="A873" s="10">
        <v>496</v>
      </c>
      <c r="B873" s="15">
        <v>42129</v>
      </c>
      <c r="C873" s="10" t="s">
        <v>1577</v>
      </c>
      <c r="D873" s="10">
        <v>1</v>
      </c>
      <c r="E873" s="16">
        <v>11147.85</v>
      </c>
      <c r="F873" s="10" t="s">
        <v>126</v>
      </c>
    </row>
    <row r="874" spans="1:6">
      <c r="A874" s="10">
        <v>930</v>
      </c>
      <c r="B874" s="15">
        <v>42129</v>
      </c>
      <c r="C874" s="10" t="s">
        <v>1185</v>
      </c>
      <c r="D874" s="10">
        <v>1</v>
      </c>
      <c r="E874" s="16">
        <v>6929.37</v>
      </c>
      <c r="F874" s="10" t="s">
        <v>126</v>
      </c>
    </row>
    <row r="875" spans="1:6">
      <c r="A875" s="10">
        <v>2055</v>
      </c>
      <c r="B875" s="15">
        <v>42129</v>
      </c>
      <c r="C875" s="10" t="s">
        <v>1575</v>
      </c>
      <c r="D875" s="10">
        <v>1</v>
      </c>
      <c r="E875" s="16">
        <v>7874.37</v>
      </c>
      <c r="F875" s="10" t="s">
        <v>126</v>
      </c>
    </row>
    <row r="876" spans="1:6">
      <c r="A876" s="10">
        <v>2115</v>
      </c>
      <c r="B876" s="15">
        <v>42129</v>
      </c>
      <c r="C876" s="10" t="s">
        <v>1563</v>
      </c>
      <c r="D876" s="10">
        <v>1</v>
      </c>
      <c r="E876" s="16">
        <v>7433.37</v>
      </c>
      <c r="F876" s="10" t="s">
        <v>126</v>
      </c>
    </row>
    <row r="877" spans="1:6">
      <c r="A877" s="10">
        <v>1223</v>
      </c>
      <c r="B877" s="15">
        <v>42130</v>
      </c>
      <c r="C877" s="10" t="s">
        <v>1304</v>
      </c>
      <c r="D877" s="10">
        <v>1</v>
      </c>
      <c r="E877" s="16">
        <v>4787.37</v>
      </c>
      <c r="F877" s="10" t="s">
        <v>126</v>
      </c>
    </row>
    <row r="878" spans="1:6">
      <c r="A878" s="10">
        <v>927</v>
      </c>
      <c r="B878" s="15">
        <v>42130</v>
      </c>
      <c r="C878" s="10" t="s">
        <v>1022</v>
      </c>
      <c r="D878" s="10">
        <v>1</v>
      </c>
      <c r="E878" s="16">
        <v>7685.37</v>
      </c>
      <c r="F878" s="10" t="s">
        <v>126</v>
      </c>
    </row>
    <row r="879" spans="1:6">
      <c r="A879" s="10">
        <v>438</v>
      </c>
      <c r="B879" s="15">
        <v>42131</v>
      </c>
      <c r="C879" s="10" t="s">
        <v>1189</v>
      </c>
      <c r="D879" s="10">
        <v>1</v>
      </c>
      <c r="E879" s="16">
        <v>11969.37</v>
      </c>
      <c r="F879" s="10" t="s">
        <v>126</v>
      </c>
    </row>
    <row r="880" spans="1:6">
      <c r="A880" s="10">
        <v>733</v>
      </c>
      <c r="B880" s="15">
        <v>42131</v>
      </c>
      <c r="C880" s="10" t="s">
        <v>1185</v>
      </c>
      <c r="D880" s="10">
        <v>1</v>
      </c>
      <c r="E880" s="16">
        <v>4787.37</v>
      </c>
      <c r="F880" s="10" t="s">
        <v>126</v>
      </c>
    </row>
    <row r="881" spans="1:6">
      <c r="A881" s="10">
        <v>945</v>
      </c>
      <c r="B881" s="15">
        <v>42092</v>
      </c>
      <c r="C881" s="10" t="s">
        <v>1179</v>
      </c>
      <c r="D881" s="10">
        <v>1</v>
      </c>
      <c r="E881" s="16">
        <v>8189.37</v>
      </c>
      <c r="F881" s="10" t="s">
        <v>126</v>
      </c>
    </row>
    <row r="882" spans="1:6">
      <c r="A882" s="10">
        <v>2295</v>
      </c>
      <c r="B882" s="15">
        <v>42092</v>
      </c>
      <c r="C882" s="10" t="s">
        <v>738</v>
      </c>
      <c r="D882" s="10">
        <v>1</v>
      </c>
      <c r="E882" s="16">
        <v>11459.7</v>
      </c>
      <c r="F882" s="10" t="s">
        <v>126</v>
      </c>
    </row>
    <row r="883" spans="1:6">
      <c r="A883" s="10">
        <v>1089</v>
      </c>
      <c r="B883" s="15">
        <v>42092</v>
      </c>
      <c r="C883" s="10" t="s">
        <v>1321</v>
      </c>
      <c r="D883" s="10">
        <v>1</v>
      </c>
      <c r="E883" s="16">
        <v>4598.37</v>
      </c>
      <c r="F883" s="10" t="s">
        <v>126</v>
      </c>
    </row>
    <row r="884" spans="1:6">
      <c r="A884" s="10">
        <v>1830</v>
      </c>
      <c r="B884" s="15">
        <v>42092</v>
      </c>
      <c r="C884" s="10" t="s">
        <v>1341</v>
      </c>
      <c r="D884" s="10">
        <v>1</v>
      </c>
      <c r="E884" s="16">
        <v>3779.37</v>
      </c>
      <c r="F884" s="10" t="s">
        <v>126</v>
      </c>
    </row>
    <row r="885" spans="1:6">
      <c r="A885" s="10">
        <v>690</v>
      </c>
      <c r="B885" s="15">
        <v>42093</v>
      </c>
      <c r="C885" s="10" t="s">
        <v>1307</v>
      </c>
      <c r="D885" s="10">
        <v>1</v>
      </c>
      <c r="E885" s="16">
        <v>4409.37</v>
      </c>
      <c r="F885" s="10" t="s">
        <v>126</v>
      </c>
    </row>
    <row r="886" spans="1:6">
      <c r="A886" s="10">
        <v>1863</v>
      </c>
      <c r="B886" s="15">
        <v>42132</v>
      </c>
      <c r="C886" s="10" t="s">
        <v>1325</v>
      </c>
      <c r="D886" s="10">
        <v>1</v>
      </c>
      <c r="E886" s="16">
        <v>10079.37</v>
      </c>
      <c r="F886" s="10" t="s">
        <v>126</v>
      </c>
    </row>
    <row r="887" spans="1:6">
      <c r="A887" s="10">
        <v>2355</v>
      </c>
      <c r="B887" s="15">
        <v>42132</v>
      </c>
      <c r="C887" s="10" t="s">
        <v>1301</v>
      </c>
      <c r="D887" s="10">
        <v>1</v>
      </c>
      <c r="E887" s="16">
        <v>7937.37</v>
      </c>
      <c r="F887" s="10" t="s">
        <v>126</v>
      </c>
    </row>
    <row r="888" spans="1:6">
      <c r="A888" s="10">
        <v>491</v>
      </c>
      <c r="B888" s="15">
        <v>42133</v>
      </c>
      <c r="C888" s="10" t="s">
        <v>1304</v>
      </c>
      <c r="D888" s="10">
        <v>1</v>
      </c>
      <c r="E888" s="16">
        <v>10709.37</v>
      </c>
      <c r="F888" s="10" t="s">
        <v>126</v>
      </c>
    </row>
    <row r="889" spans="1:6">
      <c r="A889" s="10">
        <v>1212</v>
      </c>
      <c r="B889" s="15">
        <v>42134</v>
      </c>
      <c r="C889" s="10" t="s">
        <v>1331</v>
      </c>
      <c r="D889" s="10">
        <v>1</v>
      </c>
      <c r="E889" s="16">
        <v>4850.37</v>
      </c>
      <c r="F889" s="10" t="s">
        <v>126</v>
      </c>
    </row>
    <row r="890" spans="1:6">
      <c r="A890" s="10">
        <v>1183</v>
      </c>
      <c r="B890" s="15">
        <v>42134</v>
      </c>
      <c r="C890" s="10" t="s">
        <v>738</v>
      </c>
      <c r="D890" s="10">
        <v>1</v>
      </c>
      <c r="E890" s="16">
        <v>7275.87</v>
      </c>
      <c r="F890" s="10" t="s">
        <v>126</v>
      </c>
    </row>
    <row r="891" spans="1:6">
      <c r="A891" s="10">
        <v>1000</v>
      </c>
      <c r="B891" s="15">
        <v>42134</v>
      </c>
      <c r="C891" s="10" t="s">
        <v>1022</v>
      </c>
      <c r="D891" s="10">
        <v>1</v>
      </c>
      <c r="E891" s="16">
        <v>1290.87</v>
      </c>
      <c r="F891" s="10" t="s">
        <v>126</v>
      </c>
    </row>
    <row r="892" spans="1:6">
      <c r="A892" s="10">
        <v>1212</v>
      </c>
      <c r="B892" s="15">
        <v>42134</v>
      </c>
      <c r="C892" s="10" t="s">
        <v>1300</v>
      </c>
      <c r="D892" s="10">
        <v>1</v>
      </c>
      <c r="E892" s="16">
        <v>5448.87</v>
      </c>
      <c r="F892" s="10" t="s">
        <v>126</v>
      </c>
    </row>
    <row r="893" spans="1:6">
      <c r="A893" s="10">
        <v>405</v>
      </c>
      <c r="B893" s="15">
        <v>42134</v>
      </c>
      <c r="C893" s="10" t="s">
        <v>1567</v>
      </c>
      <c r="D893" s="10">
        <v>1</v>
      </c>
      <c r="E893" s="16">
        <v>22994.37</v>
      </c>
      <c r="F893" s="10" t="s">
        <v>126</v>
      </c>
    </row>
    <row r="894" spans="1:6">
      <c r="A894" s="10">
        <v>487</v>
      </c>
      <c r="B894" s="15">
        <v>42134</v>
      </c>
      <c r="C894" s="10" t="s">
        <v>1325</v>
      </c>
      <c r="D894" s="10">
        <v>1</v>
      </c>
      <c r="E894" s="16">
        <v>13229.37</v>
      </c>
      <c r="F894" s="10" t="s">
        <v>126</v>
      </c>
    </row>
    <row r="895" spans="1:6">
      <c r="A895" s="10">
        <v>3</v>
      </c>
      <c r="B895" s="15">
        <v>42109</v>
      </c>
      <c r="C895" s="10" t="s">
        <v>1341</v>
      </c>
      <c r="D895" s="10">
        <v>1</v>
      </c>
      <c r="E895" s="16">
        <v>10710</v>
      </c>
      <c r="F895" s="10" t="s">
        <v>126</v>
      </c>
    </row>
    <row r="896" spans="1:6">
      <c r="A896" s="10">
        <v>995</v>
      </c>
      <c r="B896" s="15">
        <v>42109</v>
      </c>
      <c r="C896" s="10" t="s">
        <v>1559</v>
      </c>
      <c r="D896" s="10">
        <v>1</v>
      </c>
      <c r="E896" s="16">
        <v>7118.37</v>
      </c>
      <c r="F896" s="10" t="s">
        <v>126</v>
      </c>
    </row>
    <row r="897" spans="1:6">
      <c r="A897" s="10">
        <v>1180</v>
      </c>
      <c r="B897" s="15">
        <v>42109</v>
      </c>
      <c r="C897" s="10" t="s">
        <v>1185</v>
      </c>
      <c r="D897" s="10">
        <v>1</v>
      </c>
      <c r="E897" s="16">
        <v>6173.37</v>
      </c>
      <c r="F897" s="10" t="s">
        <v>126</v>
      </c>
    </row>
    <row r="898" spans="1:6">
      <c r="A898" s="10">
        <v>835</v>
      </c>
      <c r="B898" s="15">
        <v>42109</v>
      </c>
      <c r="C898" s="10" t="s">
        <v>1559</v>
      </c>
      <c r="D898" s="10">
        <v>1</v>
      </c>
      <c r="E898" s="16">
        <v>6299.37</v>
      </c>
      <c r="F898" s="10" t="s">
        <v>126</v>
      </c>
    </row>
    <row r="899" spans="1:6">
      <c r="A899" s="10">
        <v>1022</v>
      </c>
      <c r="B899" s="15">
        <v>42110</v>
      </c>
      <c r="C899" s="10" t="s">
        <v>1187</v>
      </c>
      <c r="D899" s="10">
        <v>1</v>
      </c>
      <c r="E899" s="16">
        <v>1889.37</v>
      </c>
      <c r="F899" s="10" t="s">
        <v>126</v>
      </c>
    </row>
    <row r="900" spans="1:6">
      <c r="A900" s="10">
        <v>808</v>
      </c>
      <c r="B900" s="15">
        <v>42131</v>
      </c>
      <c r="C900" s="10" t="s">
        <v>1566</v>
      </c>
      <c r="D900" s="10">
        <v>1</v>
      </c>
      <c r="E900" s="16">
        <v>4535.37</v>
      </c>
      <c r="F900" s="10" t="s">
        <v>126</v>
      </c>
    </row>
    <row r="901" spans="1:6">
      <c r="A901" s="10">
        <v>734</v>
      </c>
      <c r="B901" s="15">
        <v>42131</v>
      </c>
      <c r="C901" s="10" t="s">
        <v>1185</v>
      </c>
      <c r="D901" s="10">
        <v>1</v>
      </c>
      <c r="E901" s="16">
        <v>4787.37</v>
      </c>
      <c r="F901" s="10" t="s">
        <v>126</v>
      </c>
    </row>
    <row r="902" spans="1:6">
      <c r="A902" s="10">
        <v>1223</v>
      </c>
      <c r="B902" s="15">
        <v>42107</v>
      </c>
      <c r="C902" s="10" t="s">
        <v>1185</v>
      </c>
      <c r="D902" s="10">
        <v>1</v>
      </c>
      <c r="E902" s="16">
        <v>4787.37</v>
      </c>
      <c r="F902" s="10" t="s">
        <v>126</v>
      </c>
    </row>
    <row r="903" spans="1:6">
      <c r="A903" s="10">
        <v>593</v>
      </c>
      <c r="B903" s="15">
        <v>42107</v>
      </c>
      <c r="C903" s="10" t="s">
        <v>1311</v>
      </c>
      <c r="D903" s="10">
        <v>1</v>
      </c>
      <c r="E903" s="16">
        <v>10961.37</v>
      </c>
      <c r="F903" s="10" t="s">
        <v>126</v>
      </c>
    </row>
    <row r="904" spans="1:6">
      <c r="A904" s="10">
        <v>2169</v>
      </c>
      <c r="B904" s="15">
        <v>42107</v>
      </c>
      <c r="C904" s="10" t="s">
        <v>1341</v>
      </c>
      <c r="D904" s="10">
        <v>1</v>
      </c>
      <c r="E904" s="16">
        <v>7118.37</v>
      </c>
      <c r="F904" s="10" t="s">
        <v>126</v>
      </c>
    </row>
    <row r="905" spans="1:6">
      <c r="A905" s="10">
        <v>2350</v>
      </c>
      <c r="B905" s="15">
        <v>42107</v>
      </c>
      <c r="C905" s="10" t="s">
        <v>1032</v>
      </c>
      <c r="D905" s="10">
        <v>1</v>
      </c>
      <c r="E905" s="16">
        <v>4466.7</v>
      </c>
      <c r="F905" s="10" t="s">
        <v>126</v>
      </c>
    </row>
    <row r="906" spans="1:6">
      <c r="A906" s="10">
        <v>438</v>
      </c>
      <c r="B906" s="15">
        <v>42107</v>
      </c>
      <c r="C906" s="10" t="s">
        <v>1186</v>
      </c>
      <c r="D906" s="10">
        <v>1</v>
      </c>
      <c r="E906" s="16">
        <v>11969.37</v>
      </c>
      <c r="F906" s="10" t="s">
        <v>126</v>
      </c>
    </row>
    <row r="907" spans="1:6">
      <c r="A907" s="10">
        <v>1175</v>
      </c>
      <c r="B907" s="15">
        <v>42107</v>
      </c>
      <c r="C907" s="10" t="s">
        <v>1341</v>
      </c>
      <c r="D907" s="10">
        <v>1</v>
      </c>
      <c r="E907" s="16">
        <v>7811.37</v>
      </c>
      <c r="F907" s="10" t="s">
        <v>126</v>
      </c>
    </row>
    <row r="908" spans="1:6">
      <c r="A908" s="10">
        <v>1043</v>
      </c>
      <c r="B908" s="15">
        <v>42131</v>
      </c>
      <c r="C908" s="10" t="s">
        <v>1186</v>
      </c>
      <c r="D908" s="10">
        <v>1</v>
      </c>
      <c r="E908" s="16">
        <v>4346.37</v>
      </c>
      <c r="F908" s="10" t="s">
        <v>126</v>
      </c>
    </row>
    <row r="909" spans="1:6">
      <c r="A909" s="10">
        <v>2379</v>
      </c>
      <c r="B909" s="15">
        <v>42132</v>
      </c>
      <c r="C909" s="10" t="s">
        <v>1320</v>
      </c>
      <c r="D909" s="10">
        <v>1</v>
      </c>
      <c r="E909" s="16">
        <v>2330.37</v>
      </c>
      <c r="F909" s="10" t="s">
        <v>126</v>
      </c>
    </row>
    <row r="910" spans="1:6">
      <c r="A910" s="10">
        <v>2388</v>
      </c>
      <c r="B910" s="15">
        <v>42132</v>
      </c>
      <c r="C910" s="10" t="s">
        <v>1300</v>
      </c>
      <c r="D910" s="10">
        <v>1</v>
      </c>
      <c r="E910" s="16">
        <v>4157.37</v>
      </c>
      <c r="F910" s="10" t="s">
        <v>126</v>
      </c>
    </row>
    <row r="911" spans="1:6">
      <c r="A911" s="10">
        <v>676</v>
      </c>
      <c r="B911" s="15">
        <v>42132</v>
      </c>
      <c r="C911" s="10" t="s">
        <v>1577</v>
      </c>
      <c r="D911" s="10">
        <v>1</v>
      </c>
      <c r="E911" s="16">
        <v>9134.37</v>
      </c>
      <c r="F911" s="10" t="s">
        <v>126</v>
      </c>
    </row>
    <row r="912" spans="1:6">
      <c r="A912" s="10">
        <v>438</v>
      </c>
      <c r="B912" s="15">
        <v>42132</v>
      </c>
      <c r="C912" s="10" t="s">
        <v>1185</v>
      </c>
      <c r="D912" s="10">
        <v>1</v>
      </c>
      <c r="E912" s="16">
        <v>11969.37</v>
      </c>
      <c r="F912" s="10" t="s">
        <v>126</v>
      </c>
    </row>
    <row r="913" spans="1:6">
      <c r="A913" s="10">
        <v>2368</v>
      </c>
      <c r="B913" s="15">
        <v>42108</v>
      </c>
      <c r="C913" s="10" t="s">
        <v>1577</v>
      </c>
      <c r="D913" s="10">
        <v>1</v>
      </c>
      <c r="E913" s="16">
        <v>9128.7</v>
      </c>
      <c r="F913" s="10" t="s">
        <v>126</v>
      </c>
    </row>
    <row r="914" spans="1:6">
      <c r="A914" s="10">
        <v>1182</v>
      </c>
      <c r="B914" s="15">
        <v>42108</v>
      </c>
      <c r="C914" s="10" t="s">
        <v>1027</v>
      </c>
      <c r="D914" s="10">
        <v>1</v>
      </c>
      <c r="E914" s="16">
        <v>2519.37</v>
      </c>
      <c r="F914" s="10" t="s">
        <v>126</v>
      </c>
    </row>
    <row r="915" spans="1:6">
      <c r="A915" s="10">
        <v>1774</v>
      </c>
      <c r="B915" s="15">
        <v>42108</v>
      </c>
      <c r="C915" s="10" t="s">
        <v>1186</v>
      </c>
      <c r="D915" s="10">
        <v>1</v>
      </c>
      <c r="E915" s="16">
        <v>10079.37</v>
      </c>
      <c r="F915" s="10" t="s">
        <v>126</v>
      </c>
    </row>
    <row r="916" spans="1:6">
      <c r="A916" s="10">
        <v>993</v>
      </c>
      <c r="B916" s="15">
        <v>42108</v>
      </c>
      <c r="C916" s="10" t="s">
        <v>1295</v>
      </c>
      <c r="D916" s="10">
        <v>1</v>
      </c>
      <c r="E916" s="16">
        <v>4598.37</v>
      </c>
      <c r="F916" s="10" t="s">
        <v>126</v>
      </c>
    </row>
    <row r="917" spans="1:6">
      <c r="A917" s="10">
        <v>636</v>
      </c>
      <c r="B917" s="15">
        <v>42108</v>
      </c>
      <c r="C917" s="10" t="s">
        <v>1185</v>
      </c>
      <c r="D917" s="10">
        <v>1</v>
      </c>
      <c r="E917" s="16">
        <v>10583.37</v>
      </c>
      <c r="F917" s="10" t="s">
        <v>126</v>
      </c>
    </row>
    <row r="918" spans="1:6">
      <c r="A918" s="10">
        <v>604</v>
      </c>
      <c r="B918" s="15">
        <v>42108</v>
      </c>
      <c r="C918" s="10" t="s">
        <v>1040</v>
      </c>
      <c r="D918" s="10">
        <v>1</v>
      </c>
      <c r="E918" s="16">
        <v>6299.37</v>
      </c>
      <c r="F918" s="10" t="s">
        <v>126</v>
      </c>
    </row>
    <row r="919" spans="1:6">
      <c r="A919" s="10">
        <v>615</v>
      </c>
      <c r="B919" s="15">
        <v>42090</v>
      </c>
      <c r="C919" s="10" t="s">
        <v>1331</v>
      </c>
      <c r="D919" s="10">
        <v>1</v>
      </c>
      <c r="E919" s="16">
        <v>8189.37</v>
      </c>
      <c r="F919" s="10" t="s">
        <v>126</v>
      </c>
    </row>
    <row r="920" spans="1:6">
      <c r="A920" s="10">
        <v>443</v>
      </c>
      <c r="B920" s="15">
        <v>42091</v>
      </c>
      <c r="C920" s="10" t="s">
        <v>1325</v>
      </c>
      <c r="D920" s="10">
        <v>1</v>
      </c>
      <c r="E920" s="16">
        <v>11084.85</v>
      </c>
      <c r="F920" s="10" t="s">
        <v>126</v>
      </c>
    </row>
    <row r="921" spans="1:6">
      <c r="A921" s="10">
        <v>443</v>
      </c>
      <c r="B921" s="15">
        <v>42091</v>
      </c>
      <c r="C921" s="10" t="s">
        <v>1331</v>
      </c>
      <c r="D921" s="10">
        <v>1</v>
      </c>
      <c r="E921" s="16">
        <v>11084.85</v>
      </c>
      <c r="F921" s="10" t="s">
        <v>126</v>
      </c>
    </row>
    <row r="922" spans="1:6">
      <c r="A922" s="10">
        <v>487</v>
      </c>
      <c r="B922" s="15">
        <v>42091</v>
      </c>
      <c r="C922" s="10" t="s">
        <v>1331</v>
      </c>
      <c r="D922" s="10">
        <v>1</v>
      </c>
      <c r="E922" s="16">
        <v>13229.37</v>
      </c>
      <c r="F922" s="10" t="s">
        <v>126</v>
      </c>
    </row>
    <row r="923" spans="1:6">
      <c r="A923" s="10">
        <v>487</v>
      </c>
      <c r="B923" s="15">
        <v>42091</v>
      </c>
      <c r="C923" s="10" t="s">
        <v>1332</v>
      </c>
      <c r="D923" s="10">
        <v>1</v>
      </c>
      <c r="E923" s="16">
        <v>13229.37</v>
      </c>
      <c r="F923" s="10" t="s">
        <v>126</v>
      </c>
    </row>
    <row r="924" spans="1:6">
      <c r="A924" s="10">
        <v>1115</v>
      </c>
      <c r="B924" s="15">
        <v>42092</v>
      </c>
      <c r="C924" s="10" t="s">
        <v>1331</v>
      </c>
      <c r="D924" s="10">
        <v>1</v>
      </c>
      <c r="E924" s="16">
        <v>4755.87</v>
      </c>
      <c r="F924" s="10" t="s">
        <v>126</v>
      </c>
    </row>
    <row r="925" spans="1:6">
      <c r="A925" s="10">
        <v>2054</v>
      </c>
      <c r="B925" s="15">
        <v>42092</v>
      </c>
      <c r="C925" s="10" t="s">
        <v>1316</v>
      </c>
      <c r="D925" s="10">
        <v>1</v>
      </c>
      <c r="E925" s="16">
        <v>7244.37</v>
      </c>
      <c r="F925" s="10" t="s">
        <v>126</v>
      </c>
    </row>
    <row r="926" spans="1:6">
      <c r="A926" s="10">
        <v>1090</v>
      </c>
      <c r="B926" s="15">
        <v>42092</v>
      </c>
      <c r="C926" s="10" t="s">
        <v>1321</v>
      </c>
      <c r="D926" s="10">
        <v>1</v>
      </c>
      <c r="E926" s="16">
        <v>4598.37</v>
      </c>
      <c r="F926" s="10" t="s">
        <v>126</v>
      </c>
    </row>
    <row r="927" spans="1:6">
      <c r="A927" s="10">
        <v>1183</v>
      </c>
      <c r="B927" s="15">
        <v>42093</v>
      </c>
      <c r="C927" s="10" t="s">
        <v>1558</v>
      </c>
      <c r="D927" s="10">
        <v>1</v>
      </c>
      <c r="E927" s="16">
        <v>7275.87</v>
      </c>
      <c r="F927" s="10" t="s">
        <v>126</v>
      </c>
    </row>
    <row r="928" spans="1:6">
      <c r="A928" s="10">
        <v>2332</v>
      </c>
      <c r="B928" s="15">
        <v>42093</v>
      </c>
      <c r="C928" s="10" t="s">
        <v>1187</v>
      </c>
      <c r="D928" s="10">
        <v>1</v>
      </c>
      <c r="E928" s="16">
        <v>6293.7</v>
      </c>
      <c r="F928" s="10" t="s">
        <v>126</v>
      </c>
    </row>
    <row r="929" spans="1:6">
      <c r="A929" s="10">
        <v>578</v>
      </c>
      <c r="B929" s="15">
        <v>42093</v>
      </c>
      <c r="C929" s="10" t="s">
        <v>1304</v>
      </c>
      <c r="D929" s="10">
        <v>1</v>
      </c>
      <c r="E929" s="16">
        <v>9449.37</v>
      </c>
      <c r="F929" s="10" t="s">
        <v>126</v>
      </c>
    </row>
    <row r="930" spans="1:6">
      <c r="A930" s="10">
        <v>1086</v>
      </c>
      <c r="B930" s="15">
        <v>42093</v>
      </c>
      <c r="C930" s="10" t="s">
        <v>1300</v>
      </c>
      <c r="D930" s="10">
        <v>1</v>
      </c>
      <c r="E930" s="16">
        <v>1416.87</v>
      </c>
      <c r="F930" s="10" t="s">
        <v>126</v>
      </c>
    </row>
    <row r="931" spans="1:6">
      <c r="A931" s="10">
        <v>1126</v>
      </c>
      <c r="B931" s="15">
        <v>42093</v>
      </c>
      <c r="C931" s="10" t="s">
        <v>1566</v>
      </c>
      <c r="D931" s="10">
        <v>1</v>
      </c>
      <c r="E931" s="16">
        <v>8693.37</v>
      </c>
      <c r="F931" s="10" t="s">
        <v>126</v>
      </c>
    </row>
    <row r="932" spans="1:6">
      <c r="A932" s="10">
        <v>1171</v>
      </c>
      <c r="B932" s="15">
        <v>42135</v>
      </c>
      <c r="C932" s="10" t="s">
        <v>1341</v>
      </c>
      <c r="D932" s="10">
        <v>1</v>
      </c>
      <c r="E932" s="16">
        <v>4283.37</v>
      </c>
      <c r="F932" s="10" t="s">
        <v>126</v>
      </c>
    </row>
    <row r="933" spans="1:6">
      <c r="A933" s="10">
        <v>1995</v>
      </c>
      <c r="B933" s="15">
        <v>42135</v>
      </c>
      <c r="C933" s="10" t="s">
        <v>1316</v>
      </c>
      <c r="D933" s="10">
        <v>1</v>
      </c>
      <c r="E933" s="16">
        <v>5354.37</v>
      </c>
      <c r="F933" s="10" t="s">
        <v>126</v>
      </c>
    </row>
    <row r="934" spans="1:6">
      <c r="A934" s="10">
        <v>1171</v>
      </c>
      <c r="B934" s="15">
        <v>42142</v>
      </c>
      <c r="C934" s="10" t="s">
        <v>1316</v>
      </c>
      <c r="D934" s="10">
        <v>1</v>
      </c>
      <c r="E934" s="16">
        <v>4283.37</v>
      </c>
      <c r="F934" s="10" t="s">
        <v>126</v>
      </c>
    </row>
    <row r="935" spans="1:6">
      <c r="A935" s="10">
        <v>556</v>
      </c>
      <c r="B935" s="15">
        <v>42110</v>
      </c>
      <c r="C935" s="10" t="s">
        <v>1566</v>
      </c>
      <c r="D935" s="10">
        <v>1</v>
      </c>
      <c r="E935" s="16">
        <v>10268.37</v>
      </c>
      <c r="F935" s="10" t="s">
        <v>126</v>
      </c>
    </row>
    <row r="936" spans="1:6">
      <c r="A936" s="10">
        <v>578</v>
      </c>
      <c r="B936" s="15">
        <v>42110</v>
      </c>
      <c r="C936" s="10" t="s">
        <v>1052</v>
      </c>
      <c r="D936" s="10">
        <v>1</v>
      </c>
      <c r="E936" s="16">
        <v>9449.37</v>
      </c>
      <c r="F936" s="10" t="s">
        <v>126</v>
      </c>
    </row>
    <row r="937" spans="1:6">
      <c r="A937" s="10">
        <v>1212</v>
      </c>
      <c r="B937" s="15">
        <v>42110</v>
      </c>
      <c r="C937" s="10" t="s">
        <v>1173</v>
      </c>
      <c r="D937" s="10">
        <v>1</v>
      </c>
      <c r="E937" s="16">
        <v>4850.37</v>
      </c>
      <c r="F937" s="10" t="s">
        <v>126</v>
      </c>
    </row>
    <row r="938" spans="1:6">
      <c r="A938" s="10">
        <v>907</v>
      </c>
      <c r="B938" s="15">
        <v>42093</v>
      </c>
      <c r="C938" s="10" t="s">
        <v>1309</v>
      </c>
      <c r="D938" s="10">
        <v>1</v>
      </c>
      <c r="E938" s="16">
        <v>7559.37</v>
      </c>
      <c r="F938" s="10" t="s">
        <v>126</v>
      </c>
    </row>
    <row r="939" spans="1:6">
      <c r="A939" s="10">
        <v>2275</v>
      </c>
      <c r="B939" s="15">
        <v>42093</v>
      </c>
      <c r="C939" s="10" t="s">
        <v>738</v>
      </c>
      <c r="D939" s="10">
        <v>1</v>
      </c>
      <c r="E939" s="16">
        <v>4472.37</v>
      </c>
      <c r="F939" s="10" t="s">
        <v>126</v>
      </c>
    </row>
    <row r="940" spans="1:6">
      <c r="A940" s="10">
        <v>506</v>
      </c>
      <c r="B940" s="15">
        <v>42093</v>
      </c>
      <c r="C940" s="10" t="s">
        <v>1330</v>
      </c>
      <c r="D940" s="10">
        <v>1</v>
      </c>
      <c r="E940" s="16">
        <v>15560.37</v>
      </c>
      <c r="F940" s="10" t="s">
        <v>126</v>
      </c>
    </row>
    <row r="941" spans="1:6">
      <c r="A941" s="10">
        <v>676</v>
      </c>
      <c r="B941" s="15">
        <v>42045</v>
      </c>
      <c r="C941" s="10" t="s">
        <v>1906</v>
      </c>
      <c r="D941" s="10">
        <v>1</v>
      </c>
      <c r="E941" s="16">
        <v>9134.37</v>
      </c>
      <c r="F941" s="10" t="s">
        <v>126</v>
      </c>
    </row>
    <row r="942" spans="1:6">
      <c r="A942" s="10">
        <v>1175</v>
      </c>
      <c r="B942" s="15">
        <v>42046</v>
      </c>
      <c r="C942" s="10" t="s">
        <v>1920</v>
      </c>
      <c r="D942" s="10">
        <v>1</v>
      </c>
      <c r="E942" s="16">
        <v>7811.37</v>
      </c>
      <c r="F942" s="10" t="s">
        <v>126</v>
      </c>
    </row>
    <row r="943" spans="1:6">
      <c r="A943" s="10">
        <v>534</v>
      </c>
      <c r="B943" s="15">
        <v>42046</v>
      </c>
      <c r="C943" s="10" t="s">
        <v>1747</v>
      </c>
      <c r="D943" s="10">
        <v>1</v>
      </c>
      <c r="E943" s="16">
        <v>6296.85</v>
      </c>
      <c r="F943" s="10" t="s">
        <v>126</v>
      </c>
    </row>
    <row r="944" spans="1:6">
      <c r="A944" s="10">
        <v>2218</v>
      </c>
      <c r="B944" s="15">
        <v>42046</v>
      </c>
      <c r="C944" s="10" t="s">
        <v>1758</v>
      </c>
      <c r="D944" s="10">
        <v>1</v>
      </c>
      <c r="E944" s="16">
        <v>1826.37</v>
      </c>
      <c r="F944" s="10" t="s">
        <v>126</v>
      </c>
    </row>
    <row r="945" spans="1:6">
      <c r="A945" s="10">
        <v>2219</v>
      </c>
      <c r="B945" s="15">
        <v>42046</v>
      </c>
      <c r="C945" s="10" t="s">
        <v>1758</v>
      </c>
      <c r="D945" s="10">
        <v>1</v>
      </c>
      <c r="E945" s="16">
        <v>1826.37</v>
      </c>
      <c r="F945" s="10" t="s">
        <v>126</v>
      </c>
    </row>
    <row r="946" spans="1:6">
      <c r="A946" s="10">
        <v>440</v>
      </c>
      <c r="B946" s="15">
        <v>42046</v>
      </c>
      <c r="C946" s="10" t="s">
        <v>1924</v>
      </c>
      <c r="D946" s="10">
        <v>1</v>
      </c>
      <c r="E946" s="16">
        <v>19529.37</v>
      </c>
      <c r="F946" s="10" t="s">
        <v>126</v>
      </c>
    </row>
    <row r="947" spans="1:6">
      <c r="A947" s="10">
        <v>2084</v>
      </c>
      <c r="B947" s="15">
        <v>42135</v>
      </c>
      <c r="C947" s="10" t="s">
        <v>1930</v>
      </c>
      <c r="D947" s="10">
        <v>1</v>
      </c>
      <c r="E947" s="16">
        <v>8252.37</v>
      </c>
      <c r="F947" s="10" t="s">
        <v>126</v>
      </c>
    </row>
    <row r="948" spans="1:6">
      <c r="A948" s="10">
        <v>1182</v>
      </c>
      <c r="B948" s="15">
        <v>42135</v>
      </c>
      <c r="C948" s="10" t="s">
        <v>1906</v>
      </c>
      <c r="D948" s="10">
        <v>1</v>
      </c>
      <c r="E948" s="16">
        <v>2519.37</v>
      </c>
      <c r="F948" s="10" t="s">
        <v>126</v>
      </c>
    </row>
    <row r="949" spans="1:6">
      <c r="A949" s="10">
        <v>2355</v>
      </c>
      <c r="B949" s="15">
        <v>42135</v>
      </c>
      <c r="C949" s="10" t="s">
        <v>1930</v>
      </c>
      <c r="D949" s="10">
        <v>1</v>
      </c>
      <c r="E949" s="16">
        <v>7496.37</v>
      </c>
      <c r="F949" s="10" t="s">
        <v>126</v>
      </c>
    </row>
    <row r="950" spans="1:6">
      <c r="A950" s="10">
        <v>478</v>
      </c>
      <c r="B950" s="15">
        <v>42135</v>
      </c>
      <c r="C950" s="10" t="s">
        <v>1674</v>
      </c>
      <c r="D950" s="10">
        <v>1</v>
      </c>
      <c r="E950" s="16">
        <v>17009.37</v>
      </c>
      <c r="F950" s="10" t="s">
        <v>126</v>
      </c>
    </row>
    <row r="951" spans="1:6">
      <c r="A951" s="10">
        <v>2224</v>
      </c>
      <c r="B951" s="15">
        <v>42135</v>
      </c>
      <c r="C951" s="10" t="s">
        <v>1930</v>
      </c>
      <c r="D951" s="10">
        <v>1</v>
      </c>
      <c r="E951" s="16">
        <v>755.37</v>
      </c>
      <c r="F951" s="10" t="s">
        <v>126</v>
      </c>
    </row>
    <row r="952" spans="1:6">
      <c r="A952" s="10">
        <v>1182</v>
      </c>
      <c r="B952" s="15">
        <v>42136</v>
      </c>
      <c r="C952" s="10" t="s">
        <v>1677</v>
      </c>
      <c r="D952" s="10">
        <v>1</v>
      </c>
      <c r="E952" s="16">
        <v>2582.37</v>
      </c>
      <c r="F952" s="10" t="s">
        <v>126</v>
      </c>
    </row>
    <row r="953" spans="1:6">
      <c r="A953" s="10">
        <v>1145</v>
      </c>
      <c r="B953" s="15">
        <v>42136</v>
      </c>
      <c r="C953" s="10" t="s">
        <v>1699</v>
      </c>
      <c r="D953" s="10">
        <v>1</v>
      </c>
      <c r="E953" s="16">
        <v>4031.37</v>
      </c>
      <c r="F953" s="10" t="s">
        <v>126</v>
      </c>
    </row>
    <row r="954" spans="1:6">
      <c r="A954" s="10">
        <v>183</v>
      </c>
      <c r="B954" s="15">
        <v>42136</v>
      </c>
      <c r="C954" s="10" t="s">
        <v>1692</v>
      </c>
      <c r="D954" s="10">
        <v>1</v>
      </c>
      <c r="E954" s="16">
        <v>8694</v>
      </c>
      <c r="F954" s="10" t="s">
        <v>126</v>
      </c>
    </row>
    <row r="955" spans="1:6">
      <c r="A955" s="10">
        <v>945</v>
      </c>
      <c r="B955" s="15">
        <v>42136</v>
      </c>
      <c r="C955" s="10" t="s">
        <v>1924</v>
      </c>
      <c r="D955" s="10">
        <v>1</v>
      </c>
      <c r="E955" s="16">
        <v>8189.37</v>
      </c>
      <c r="F955" s="10" t="s">
        <v>126</v>
      </c>
    </row>
    <row r="956" spans="1:6">
      <c r="A956" s="10">
        <v>1001</v>
      </c>
      <c r="B956" s="15">
        <v>42136</v>
      </c>
      <c r="C956" s="10" t="s">
        <v>1923</v>
      </c>
      <c r="D956" s="10">
        <v>1</v>
      </c>
      <c r="E956" s="16">
        <v>5165.37</v>
      </c>
      <c r="F956" s="10" t="s">
        <v>126</v>
      </c>
    </row>
    <row r="957" spans="1:6">
      <c r="A957" s="10">
        <v>1000</v>
      </c>
      <c r="B957" s="15">
        <v>42137</v>
      </c>
      <c r="C957" s="10" t="s">
        <v>1910</v>
      </c>
      <c r="D957" s="10">
        <v>1</v>
      </c>
      <c r="E957" s="16">
        <v>1353.87</v>
      </c>
      <c r="F957" s="10" t="s">
        <v>126</v>
      </c>
    </row>
    <row r="958" spans="1:6">
      <c r="A958" s="10">
        <v>1705</v>
      </c>
      <c r="B958" s="15">
        <v>42137</v>
      </c>
      <c r="C958" s="10" t="s">
        <v>1901</v>
      </c>
      <c r="D958" s="10">
        <v>1</v>
      </c>
      <c r="E958" s="16">
        <v>1763.37</v>
      </c>
      <c r="F958" s="10" t="s">
        <v>126</v>
      </c>
    </row>
    <row r="959" spans="1:6">
      <c r="A959" s="10">
        <v>2090</v>
      </c>
      <c r="B959" s="15">
        <v>42137</v>
      </c>
      <c r="C959" s="10" t="s">
        <v>1677</v>
      </c>
      <c r="D959" s="10">
        <v>1</v>
      </c>
      <c r="E959" s="16">
        <v>4283.37</v>
      </c>
      <c r="F959" s="10" t="s">
        <v>126</v>
      </c>
    </row>
    <row r="960" spans="1:6">
      <c r="A960" s="10">
        <v>2354</v>
      </c>
      <c r="B960" s="15">
        <v>42137</v>
      </c>
      <c r="C960" s="10" t="s">
        <v>1675</v>
      </c>
      <c r="D960" s="10">
        <v>1</v>
      </c>
      <c r="E960" s="16">
        <v>4661.37</v>
      </c>
      <c r="F960" s="10" t="s">
        <v>126</v>
      </c>
    </row>
    <row r="961" spans="1:6">
      <c r="A961" s="10">
        <v>690</v>
      </c>
      <c r="B961" s="15">
        <v>42138</v>
      </c>
      <c r="C961" s="10" t="s">
        <v>1940</v>
      </c>
      <c r="D961" s="10">
        <v>1</v>
      </c>
      <c r="E961" s="16">
        <v>4409.37</v>
      </c>
      <c r="F961" s="10" t="s">
        <v>126</v>
      </c>
    </row>
    <row r="962" spans="1:6">
      <c r="A962" s="10">
        <v>1180</v>
      </c>
      <c r="B962" s="15">
        <v>42138</v>
      </c>
      <c r="C962" s="10" t="s">
        <v>1699</v>
      </c>
      <c r="D962" s="10">
        <v>1</v>
      </c>
      <c r="E962" s="16">
        <v>6299.37</v>
      </c>
      <c r="F962" s="10" t="s">
        <v>126</v>
      </c>
    </row>
    <row r="963" spans="1:6">
      <c r="A963" s="10">
        <v>457</v>
      </c>
      <c r="B963" s="15">
        <v>42138</v>
      </c>
      <c r="C963" s="10" t="s">
        <v>1939</v>
      </c>
      <c r="D963" s="10">
        <v>1</v>
      </c>
      <c r="E963" s="16">
        <v>11969.37</v>
      </c>
      <c r="F963" s="10" t="s">
        <v>126</v>
      </c>
    </row>
    <row r="964" spans="1:6">
      <c r="A964" s="10">
        <v>1212</v>
      </c>
      <c r="B964" s="15">
        <v>42138</v>
      </c>
      <c r="C964" s="10" t="s">
        <v>1759</v>
      </c>
      <c r="D964" s="10">
        <v>1</v>
      </c>
      <c r="E964" s="16">
        <v>5102.37</v>
      </c>
      <c r="F964" s="10" t="s">
        <v>126</v>
      </c>
    </row>
    <row r="965" spans="1:6">
      <c r="A965" s="10">
        <v>1180</v>
      </c>
      <c r="B965" s="15">
        <v>42144</v>
      </c>
      <c r="C965" s="10" t="s">
        <v>1549</v>
      </c>
      <c r="D965" s="10">
        <v>1</v>
      </c>
      <c r="E965" s="16">
        <v>6173.37</v>
      </c>
      <c r="F965" s="10" t="s">
        <v>126</v>
      </c>
    </row>
    <row r="966" spans="1:6">
      <c r="A966" s="10">
        <v>1697</v>
      </c>
      <c r="B966" s="15">
        <v>42145</v>
      </c>
      <c r="C966" s="10" t="s">
        <v>1729</v>
      </c>
      <c r="D966" s="10">
        <v>1</v>
      </c>
      <c r="E966" s="16">
        <v>2834.37</v>
      </c>
      <c r="F966" s="10" t="s">
        <v>126</v>
      </c>
    </row>
    <row r="967" spans="1:6">
      <c r="A967" s="10">
        <v>1706</v>
      </c>
      <c r="B967" s="15">
        <v>42145</v>
      </c>
      <c r="C967" s="10" t="s">
        <v>1729</v>
      </c>
      <c r="D967" s="10">
        <v>1</v>
      </c>
      <c r="E967" s="16">
        <v>2834.37</v>
      </c>
      <c r="F967" s="10" t="s">
        <v>126</v>
      </c>
    </row>
    <row r="968" spans="1:6">
      <c r="A968" s="10">
        <v>1875</v>
      </c>
      <c r="B968" s="15">
        <v>42145</v>
      </c>
      <c r="C968" s="10" t="s">
        <v>1757</v>
      </c>
      <c r="D968" s="10">
        <v>1</v>
      </c>
      <c r="E968" s="16">
        <v>12914.37</v>
      </c>
      <c r="F968" s="10" t="s">
        <v>126</v>
      </c>
    </row>
    <row r="969" spans="1:6">
      <c r="A969" s="10">
        <v>659</v>
      </c>
      <c r="B969" s="15">
        <v>42145</v>
      </c>
      <c r="C969" s="10" t="s">
        <v>1908</v>
      </c>
      <c r="D969" s="10">
        <v>1</v>
      </c>
      <c r="E969" s="16">
        <v>17639.37</v>
      </c>
      <c r="F969" s="10" t="s">
        <v>126</v>
      </c>
    </row>
    <row r="970" spans="1:6">
      <c r="A970" s="10">
        <v>905</v>
      </c>
      <c r="B970" s="15">
        <v>42145</v>
      </c>
      <c r="C970" s="10" t="s">
        <v>1925</v>
      </c>
      <c r="D970" s="10">
        <v>1</v>
      </c>
      <c r="E970" s="16">
        <v>7244.37</v>
      </c>
      <c r="F970" s="10" t="s">
        <v>126</v>
      </c>
    </row>
    <row r="971" spans="1:6">
      <c r="A971" s="10">
        <v>1182</v>
      </c>
      <c r="B971" s="15">
        <v>42145</v>
      </c>
      <c r="C971" s="10" t="s">
        <v>1908</v>
      </c>
      <c r="D971" s="10">
        <v>1</v>
      </c>
      <c r="E971" s="16">
        <v>2834.37</v>
      </c>
      <c r="F971" s="10" t="s">
        <v>126</v>
      </c>
    </row>
    <row r="972" spans="1:6">
      <c r="A972" s="10">
        <v>487</v>
      </c>
      <c r="B972" s="15">
        <v>42145</v>
      </c>
      <c r="C972" s="10" t="s">
        <v>1677</v>
      </c>
      <c r="D972" s="10">
        <v>1</v>
      </c>
      <c r="E972" s="16">
        <v>13229.37</v>
      </c>
      <c r="F972" s="10" t="s">
        <v>126</v>
      </c>
    </row>
    <row r="973" spans="1:6">
      <c r="A973" s="10">
        <v>1180</v>
      </c>
      <c r="B973" s="15">
        <v>42145</v>
      </c>
      <c r="C973" s="10" t="s">
        <v>1699</v>
      </c>
      <c r="D973" s="10">
        <v>1</v>
      </c>
      <c r="E973" s="16">
        <v>6173.37</v>
      </c>
      <c r="F973" s="10" t="s">
        <v>126</v>
      </c>
    </row>
    <row r="974" spans="1:6">
      <c r="A974" s="10">
        <v>1212</v>
      </c>
      <c r="B974" s="15">
        <v>42145</v>
      </c>
      <c r="C974" s="10" t="s">
        <v>1699</v>
      </c>
      <c r="D974" s="10">
        <v>1</v>
      </c>
      <c r="E974" s="16">
        <v>4661.37</v>
      </c>
      <c r="F974" s="10" t="s">
        <v>126</v>
      </c>
    </row>
    <row r="975" spans="1:6">
      <c r="A975" s="10">
        <v>1722</v>
      </c>
      <c r="B975" s="15">
        <v>42145</v>
      </c>
      <c r="C975" s="10" t="s">
        <v>1697</v>
      </c>
      <c r="D975" s="10">
        <v>1</v>
      </c>
      <c r="E975" s="16">
        <v>1038.87</v>
      </c>
      <c r="F975" s="10" t="s">
        <v>126</v>
      </c>
    </row>
    <row r="976" spans="1:6">
      <c r="A976" s="10">
        <v>1129</v>
      </c>
      <c r="B976" s="15">
        <v>42145</v>
      </c>
      <c r="C976" s="10" t="s">
        <v>1677</v>
      </c>
      <c r="D976" s="10">
        <v>1</v>
      </c>
      <c r="E976" s="16">
        <v>5543.37</v>
      </c>
      <c r="F976" s="10" t="s">
        <v>126</v>
      </c>
    </row>
    <row r="977" spans="1:6">
      <c r="A977" s="10">
        <v>819</v>
      </c>
      <c r="B977" s="15">
        <v>42146</v>
      </c>
      <c r="C977" s="10" t="s">
        <v>1911</v>
      </c>
      <c r="D977" s="10">
        <v>1</v>
      </c>
      <c r="E977" s="16">
        <v>16757.37</v>
      </c>
      <c r="F977" s="10" t="s">
        <v>126</v>
      </c>
    </row>
    <row r="978" spans="1:6">
      <c r="A978" s="10">
        <v>506</v>
      </c>
      <c r="B978" s="15">
        <v>42148</v>
      </c>
      <c r="C978" s="10" t="s">
        <v>1938</v>
      </c>
      <c r="D978" s="10">
        <v>1</v>
      </c>
      <c r="E978" s="16">
        <v>15560.37</v>
      </c>
      <c r="F978" s="10" t="s">
        <v>126</v>
      </c>
    </row>
    <row r="979" spans="1:6">
      <c r="A979" s="10">
        <v>1137</v>
      </c>
      <c r="B979" s="15">
        <v>42166</v>
      </c>
      <c r="C979" s="10" t="s">
        <v>1681</v>
      </c>
      <c r="D979" s="10">
        <v>1</v>
      </c>
      <c r="E979" s="16">
        <v>8945.37</v>
      </c>
      <c r="F979" s="10" t="s">
        <v>126</v>
      </c>
    </row>
    <row r="980" spans="1:6">
      <c r="A980" s="10">
        <v>2379</v>
      </c>
      <c r="B980" s="15">
        <v>42167</v>
      </c>
      <c r="C980" s="10" t="s">
        <v>1726</v>
      </c>
      <c r="D980" s="10">
        <v>1</v>
      </c>
      <c r="E980" s="16">
        <v>2513.7</v>
      </c>
      <c r="F980" s="10" t="s">
        <v>126</v>
      </c>
    </row>
    <row r="981" spans="1:6">
      <c r="A981" s="10">
        <v>2368</v>
      </c>
      <c r="B981" s="15">
        <v>42167</v>
      </c>
      <c r="C981" s="10" t="s">
        <v>1692</v>
      </c>
      <c r="D981" s="10">
        <v>1</v>
      </c>
      <c r="E981" s="16">
        <v>8813.7</v>
      </c>
      <c r="F981" s="10" t="s">
        <v>126</v>
      </c>
    </row>
    <row r="982" spans="1:6">
      <c r="A982" s="10">
        <v>487</v>
      </c>
      <c r="B982" s="15">
        <v>42167</v>
      </c>
      <c r="C982" s="10" t="s">
        <v>1757</v>
      </c>
      <c r="D982" s="10">
        <v>1</v>
      </c>
      <c r="E982" s="16">
        <v>13229.37</v>
      </c>
      <c r="F982" s="10" t="s">
        <v>126</v>
      </c>
    </row>
    <row r="983" spans="1:6">
      <c r="A983" s="10">
        <v>995</v>
      </c>
      <c r="B983" s="15">
        <v>42172</v>
      </c>
      <c r="C983" s="10" t="s">
        <v>1693</v>
      </c>
      <c r="D983" s="10">
        <v>1</v>
      </c>
      <c r="E983" s="16">
        <v>7118.37</v>
      </c>
      <c r="F983" s="10" t="s">
        <v>126</v>
      </c>
    </row>
    <row r="984" spans="1:6">
      <c r="A984" s="10">
        <v>2350</v>
      </c>
      <c r="B984" s="15">
        <v>42172</v>
      </c>
      <c r="C984" s="10" t="s">
        <v>1731</v>
      </c>
      <c r="D984" s="10">
        <v>1</v>
      </c>
      <c r="E984" s="16">
        <v>4466.7</v>
      </c>
      <c r="F984" s="10" t="s">
        <v>126</v>
      </c>
    </row>
    <row r="985" spans="1:6">
      <c r="A985" s="10">
        <v>1134</v>
      </c>
      <c r="B985" s="15">
        <v>42172</v>
      </c>
      <c r="C985" s="10" t="s">
        <v>1677</v>
      </c>
      <c r="D985" s="10">
        <v>1</v>
      </c>
      <c r="E985" s="16">
        <v>10898.37</v>
      </c>
      <c r="F985" s="10" t="s">
        <v>126</v>
      </c>
    </row>
    <row r="986" spans="1:6">
      <c r="A986" s="10">
        <v>1714</v>
      </c>
      <c r="B986" s="15">
        <v>42172</v>
      </c>
      <c r="C986" s="10" t="s">
        <v>1699</v>
      </c>
      <c r="D986" s="10">
        <v>1</v>
      </c>
      <c r="E986" s="16">
        <v>1259.37</v>
      </c>
      <c r="F986" s="10" t="s">
        <v>126</v>
      </c>
    </row>
    <row r="987" spans="1:6">
      <c r="A987" s="10">
        <v>578</v>
      </c>
      <c r="B987" s="15">
        <v>42172</v>
      </c>
      <c r="C987" s="10" t="s">
        <v>1748</v>
      </c>
      <c r="D987" s="10">
        <v>1</v>
      </c>
      <c r="E987" s="16">
        <v>9449.37</v>
      </c>
      <c r="F987" s="10" t="s">
        <v>126</v>
      </c>
    </row>
    <row r="988" spans="1:6">
      <c r="A988" s="10">
        <v>115</v>
      </c>
      <c r="B988" s="15">
        <v>42151</v>
      </c>
      <c r="C988" s="10" t="s">
        <v>1742</v>
      </c>
      <c r="D988" s="10">
        <v>1</v>
      </c>
      <c r="E988" s="16">
        <v>10710</v>
      </c>
      <c r="F988" s="10" t="s">
        <v>126</v>
      </c>
    </row>
    <row r="989" spans="1:6">
      <c r="A989" s="10">
        <v>1145</v>
      </c>
      <c r="B989" s="15">
        <v>42142</v>
      </c>
      <c r="C989" s="10" t="s">
        <v>1751</v>
      </c>
      <c r="D989" s="10">
        <v>1</v>
      </c>
      <c r="E989" s="16">
        <v>4031.37</v>
      </c>
      <c r="F989" s="10" t="s">
        <v>126</v>
      </c>
    </row>
    <row r="990" spans="1:6">
      <c r="A990" s="10">
        <v>585</v>
      </c>
      <c r="B990" s="15">
        <v>42142</v>
      </c>
      <c r="C990" s="10" t="s">
        <v>1748</v>
      </c>
      <c r="D990" s="10">
        <v>1</v>
      </c>
      <c r="E990" s="16">
        <v>5039.37</v>
      </c>
      <c r="F990" s="10" t="s">
        <v>126</v>
      </c>
    </row>
    <row r="991" spans="1:6">
      <c r="A991" s="10">
        <v>927</v>
      </c>
      <c r="B991" s="15">
        <v>42142</v>
      </c>
      <c r="C991" s="10" t="s">
        <v>1758</v>
      </c>
      <c r="D991" s="10">
        <v>1</v>
      </c>
      <c r="E991" s="16">
        <v>6173.37</v>
      </c>
      <c r="F991" s="10" t="s">
        <v>126</v>
      </c>
    </row>
    <row r="992" spans="1:6">
      <c r="A992" s="10">
        <v>585</v>
      </c>
      <c r="B992" s="15">
        <v>42143</v>
      </c>
      <c r="C992" s="10" t="s">
        <v>1739</v>
      </c>
      <c r="D992" s="10">
        <v>1</v>
      </c>
      <c r="E992" s="16">
        <v>5039.37</v>
      </c>
      <c r="F992" s="10" t="s">
        <v>126</v>
      </c>
    </row>
    <row r="993" spans="1:6">
      <c r="A993" s="10">
        <v>2388</v>
      </c>
      <c r="B993" s="15">
        <v>42170</v>
      </c>
      <c r="C993" s="10" t="s">
        <v>1915</v>
      </c>
      <c r="D993" s="10">
        <v>1</v>
      </c>
      <c r="E993" s="16">
        <v>4031.37</v>
      </c>
      <c r="F993" s="10" t="s">
        <v>126</v>
      </c>
    </row>
    <row r="994" spans="1:6">
      <c r="A994" s="10">
        <v>496</v>
      </c>
      <c r="B994" s="15">
        <v>42114</v>
      </c>
      <c r="C994" s="10" t="s">
        <v>1923</v>
      </c>
      <c r="D994" s="10">
        <v>1</v>
      </c>
      <c r="E994" s="16">
        <v>11339.37</v>
      </c>
      <c r="F994" s="10" t="s">
        <v>126</v>
      </c>
    </row>
    <row r="995" spans="1:6">
      <c r="A995" s="10">
        <v>777</v>
      </c>
      <c r="B995" s="15">
        <v>42114</v>
      </c>
      <c r="C995" s="10" t="s">
        <v>1747</v>
      </c>
      <c r="D995" s="10">
        <v>1</v>
      </c>
      <c r="E995" s="16">
        <v>1542.87</v>
      </c>
      <c r="F995" s="10" t="s">
        <v>126</v>
      </c>
    </row>
    <row r="996" spans="1:6">
      <c r="A996" s="10">
        <v>1495</v>
      </c>
      <c r="B996" s="15">
        <v>42114</v>
      </c>
      <c r="C996" s="10" t="s">
        <v>1916</v>
      </c>
      <c r="D996" s="10">
        <v>1</v>
      </c>
      <c r="E996" s="16">
        <v>5038.74</v>
      </c>
      <c r="F996" s="10" t="s">
        <v>126</v>
      </c>
    </row>
    <row r="997" spans="1:6">
      <c r="A997" s="10">
        <v>650</v>
      </c>
      <c r="B997" s="15">
        <v>42114</v>
      </c>
      <c r="C997" s="10" t="s">
        <v>1905</v>
      </c>
      <c r="D997" s="10">
        <v>1</v>
      </c>
      <c r="E997" s="16">
        <v>6173.37</v>
      </c>
      <c r="F997" s="10" t="s">
        <v>126</v>
      </c>
    </row>
    <row r="998" spans="1:6">
      <c r="A998" s="10">
        <v>2367</v>
      </c>
      <c r="B998" s="15">
        <v>42114</v>
      </c>
      <c r="C998" s="10" t="s">
        <v>1901</v>
      </c>
      <c r="D998" s="10">
        <v>1</v>
      </c>
      <c r="E998" s="16">
        <v>5915.7</v>
      </c>
      <c r="F998" s="10" t="s">
        <v>126</v>
      </c>
    </row>
    <row r="999" spans="1:6">
      <c r="A999" s="10">
        <v>1000</v>
      </c>
      <c r="B999" s="15">
        <v>42114</v>
      </c>
      <c r="C999" s="10" t="s">
        <v>1747</v>
      </c>
      <c r="D999" s="10">
        <v>1</v>
      </c>
      <c r="E999" s="16">
        <v>1290.87</v>
      </c>
      <c r="F999" s="10" t="s">
        <v>126</v>
      </c>
    </row>
    <row r="1000" spans="1:6">
      <c r="A1000" s="10">
        <v>1085</v>
      </c>
      <c r="B1000" s="15">
        <v>42114</v>
      </c>
      <c r="C1000" s="10" t="s">
        <v>1748</v>
      </c>
      <c r="D1000" s="10">
        <v>1</v>
      </c>
      <c r="E1000" s="16">
        <v>1322.37</v>
      </c>
      <c r="F1000" s="10" t="s">
        <v>126</v>
      </c>
    </row>
    <row r="1001" spans="1:6">
      <c r="A1001" s="10">
        <v>478</v>
      </c>
      <c r="B1001" s="15">
        <v>42115</v>
      </c>
      <c r="C1001" s="10" t="s">
        <v>1940</v>
      </c>
      <c r="D1001" s="10">
        <v>1</v>
      </c>
      <c r="E1001" s="16">
        <v>17009.37</v>
      </c>
      <c r="F1001" s="10" t="s">
        <v>126</v>
      </c>
    </row>
    <row r="1002" spans="1:6">
      <c r="A1002" s="10">
        <v>1182</v>
      </c>
      <c r="B1002" s="15">
        <v>42117</v>
      </c>
      <c r="C1002" s="10" t="s">
        <v>1748</v>
      </c>
      <c r="D1002" s="10">
        <v>1</v>
      </c>
      <c r="E1002" s="16">
        <v>2708.37</v>
      </c>
      <c r="F1002" s="10" t="s">
        <v>126</v>
      </c>
    </row>
    <row r="1003" spans="1:6">
      <c r="A1003" s="10">
        <v>1223</v>
      </c>
      <c r="B1003" s="15">
        <v>42117</v>
      </c>
      <c r="C1003" s="10" t="s">
        <v>1750</v>
      </c>
      <c r="D1003" s="10">
        <v>1</v>
      </c>
      <c r="E1003" s="16">
        <v>4787.37</v>
      </c>
      <c r="F1003" s="10" t="s">
        <v>126</v>
      </c>
    </row>
    <row r="1004" spans="1:6">
      <c r="A1004" s="10">
        <v>999</v>
      </c>
      <c r="B1004" s="15">
        <v>42123</v>
      </c>
      <c r="C1004" s="10" t="s">
        <v>1924</v>
      </c>
      <c r="D1004" s="10">
        <v>1</v>
      </c>
      <c r="E1004" s="16">
        <v>9386.37</v>
      </c>
      <c r="F1004" s="10" t="s">
        <v>126</v>
      </c>
    </row>
    <row r="1005" spans="1:6">
      <c r="A1005" s="10">
        <v>927</v>
      </c>
      <c r="B1005" s="15">
        <v>42124</v>
      </c>
      <c r="C1005" s="10" t="s">
        <v>1729</v>
      </c>
      <c r="D1005" s="10">
        <v>1</v>
      </c>
      <c r="E1005" s="16">
        <v>6173.37</v>
      </c>
      <c r="F1005" s="10" t="s">
        <v>126</v>
      </c>
    </row>
    <row r="1006" spans="1:6">
      <c r="A1006" s="10">
        <v>1049</v>
      </c>
      <c r="B1006" s="15">
        <v>42124</v>
      </c>
      <c r="C1006" s="10" t="s">
        <v>1674</v>
      </c>
      <c r="D1006" s="10">
        <v>1</v>
      </c>
      <c r="E1006" s="16">
        <v>3086.37</v>
      </c>
      <c r="F1006" s="10" t="s">
        <v>126</v>
      </c>
    </row>
    <row r="1007" spans="1:6">
      <c r="A1007" s="10">
        <v>1995</v>
      </c>
      <c r="B1007" s="15">
        <v>42124</v>
      </c>
      <c r="C1007" s="10" t="s">
        <v>1748</v>
      </c>
      <c r="D1007" s="10">
        <v>1</v>
      </c>
      <c r="E1007" s="16">
        <v>5354.37</v>
      </c>
      <c r="F1007" s="10" t="s">
        <v>126</v>
      </c>
    </row>
    <row r="1008" spans="1:6">
      <c r="A1008" s="10">
        <v>2395</v>
      </c>
      <c r="B1008" s="15">
        <v>42124</v>
      </c>
      <c r="C1008" s="10" t="s">
        <v>1731</v>
      </c>
      <c r="D1008" s="10">
        <v>1</v>
      </c>
      <c r="E1008" s="16">
        <v>2009.7</v>
      </c>
      <c r="F1008" s="10" t="s">
        <v>126</v>
      </c>
    </row>
    <row r="1009" spans="1:6">
      <c r="A1009" s="10">
        <v>1229</v>
      </c>
      <c r="B1009" s="15">
        <v>42152</v>
      </c>
      <c r="C1009" s="10" t="s">
        <v>1908</v>
      </c>
      <c r="D1009" s="10">
        <v>1</v>
      </c>
      <c r="E1009" s="16">
        <v>3464.37</v>
      </c>
      <c r="F1009" s="10" t="s">
        <v>126</v>
      </c>
    </row>
    <row r="1010" spans="1:6">
      <c r="A1010" s="10">
        <v>2015</v>
      </c>
      <c r="B1010" s="15">
        <v>42152</v>
      </c>
      <c r="C1010" s="10" t="s">
        <v>1745</v>
      </c>
      <c r="D1010" s="10">
        <v>1</v>
      </c>
      <c r="E1010" s="16">
        <v>4094.37</v>
      </c>
      <c r="F1010" s="10" t="s">
        <v>126</v>
      </c>
    </row>
    <row r="1011" spans="1:6">
      <c r="A1011" s="10">
        <v>2400</v>
      </c>
      <c r="B1011" s="15">
        <v>42152</v>
      </c>
      <c r="C1011" s="10" t="s">
        <v>1751</v>
      </c>
      <c r="D1011" s="10">
        <v>1</v>
      </c>
      <c r="E1011" s="16">
        <v>1070.37</v>
      </c>
      <c r="F1011" s="10" t="s">
        <v>126</v>
      </c>
    </row>
    <row r="1012" spans="1:6">
      <c r="A1012" s="10">
        <v>487</v>
      </c>
      <c r="B1012" s="15">
        <v>42152</v>
      </c>
      <c r="C1012" s="10" t="s">
        <v>1920</v>
      </c>
      <c r="D1012" s="10">
        <v>1</v>
      </c>
      <c r="E1012" s="16">
        <v>13229.37</v>
      </c>
      <c r="F1012" s="10" t="s">
        <v>126</v>
      </c>
    </row>
    <row r="1013" spans="1:6">
      <c r="A1013" s="10">
        <v>491</v>
      </c>
      <c r="B1013" s="15">
        <v>42152</v>
      </c>
      <c r="C1013" s="10" t="s">
        <v>1924</v>
      </c>
      <c r="D1013" s="10">
        <v>1</v>
      </c>
      <c r="E1013" s="16">
        <v>10709.37</v>
      </c>
      <c r="F1013" s="10" t="s">
        <v>126</v>
      </c>
    </row>
    <row r="1014" spans="1:6">
      <c r="A1014" s="10">
        <v>927</v>
      </c>
      <c r="B1014" s="15">
        <v>42152</v>
      </c>
      <c r="C1014" s="10" t="s">
        <v>1748</v>
      </c>
      <c r="D1014" s="10">
        <v>1</v>
      </c>
      <c r="E1014" s="16">
        <v>5417.37</v>
      </c>
      <c r="F1014" s="10" t="s">
        <v>126</v>
      </c>
    </row>
    <row r="1015" spans="1:6">
      <c r="A1015" s="10">
        <v>2136</v>
      </c>
      <c r="B1015" s="15">
        <v>42115</v>
      </c>
      <c r="C1015" s="10" t="s">
        <v>1900</v>
      </c>
      <c r="D1015" s="10">
        <v>1</v>
      </c>
      <c r="E1015" s="16">
        <v>5417.37</v>
      </c>
      <c r="F1015" s="10" t="s">
        <v>126</v>
      </c>
    </row>
    <row r="1016" spans="1:6">
      <c r="A1016" s="10">
        <v>438</v>
      </c>
      <c r="B1016" s="15">
        <v>42115</v>
      </c>
      <c r="C1016" s="10" t="s">
        <v>1930</v>
      </c>
      <c r="D1016" s="10">
        <v>1</v>
      </c>
      <c r="E1016" s="16">
        <v>11969.37</v>
      </c>
      <c r="F1016" s="10" t="s">
        <v>126</v>
      </c>
    </row>
    <row r="1017" spans="1:6">
      <c r="A1017" s="10">
        <v>2199</v>
      </c>
      <c r="B1017" s="15">
        <v>42124</v>
      </c>
      <c r="C1017" s="10" t="s">
        <v>1901</v>
      </c>
      <c r="D1017" s="10">
        <v>1</v>
      </c>
      <c r="E1017" s="16">
        <v>2456.37</v>
      </c>
      <c r="F1017" s="10" t="s">
        <v>126</v>
      </c>
    </row>
    <row r="1018" spans="1:6">
      <c r="A1018" s="10">
        <v>506</v>
      </c>
      <c r="B1018" s="15">
        <v>42124</v>
      </c>
      <c r="C1018" s="10" t="s">
        <v>1760</v>
      </c>
      <c r="D1018" s="10">
        <v>1</v>
      </c>
      <c r="E1018" s="16">
        <v>15560.37</v>
      </c>
      <c r="F1018" s="10" t="s">
        <v>126</v>
      </c>
    </row>
    <row r="1019" spans="1:6">
      <c r="A1019" s="10">
        <v>927</v>
      </c>
      <c r="B1019" s="15">
        <v>42153</v>
      </c>
      <c r="C1019" s="10" t="s">
        <v>1940</v>
      </c>
      <c r="D1019" s="10">
        <v>1</v>
      </c>
      <c r="E1019" s="16">
        <v>6173.37</v>
      </c>
      <c r="F1019" s="10" t="s">
        <v>126</v>
      </c>
    </row>
    <row r="1020" spans="1:6">
      <c r="A1020" s="10">
        <v>1022</v>
      </c>
      <c r="B1020" s="15">
        <v>42143</v>
      </c>
      <c r="C1020" s="10" t="s">
        <v>1910</v>
      </c>
      <c r="D1020" s="10">
        <v>1</v>
      </c>
      <c r="E1020" s="16">
        <v>1889.37</v>
      </c>
      <c r="F1020" s="10" t="s">
        <v>126</v>
      </c>
    </row>
    <row r="1021" spans="1:6">
      <c r="A1021" s="10">
        <v>1085</v>
      </c>
      <c r="B1021" s="15">
        <v>42143</v>
      </c>
      <c r="C1021" s="10" t="s">
        <v>1747</v>
      </c>
      <c r="D1021" s="10">
        <v>1</v>
      </c>
      <c r="E1021" s="16">
        <v>1416.87</v>
      </c>
      <c r="F1021" s="10" t="s">
        <v>126</v>
      </c>
    </row>
    <row r="1022" spans="1:6">
      <c r="A1022" s="10">
        <v>165</v>
      </c>
      <c r="B1022" s="15">
        <v>42143</v>
      </c>
      <c r="C1022" s="10" t="s">
        <v>1677</v>
      </c>
      <c r="D1022" s="10">
        <v>1</v>
      </c>
      <c r="E1022" s="16">
        <v>8060.85</v>
      </c>
      <c r="F1022" s="10" t="s">
        <v>126</v>
      </c>
    </row>
    <row r="1023" spans="1:6">
      <c r="A1023" s="10">
        <v>2224</v>
      </c>
      <c r="B1023" s="15">
        <v>42143</v>
      </c>
      <c r="C1023" s="10" t="s">
        <v>1747</v>
      </c>
      <c r="D1023" s="10">
        <v>1</v>
      </c>
      <c r="E1023" s="16">
        <v>818.37</v>
      </c>
      <c r="F1023" s="10" t="s">
        <v>126</v>
      </c>
    </row>
    <row r="1024" spans="1:6">
      <c r="A1024" s="10">
        <v>457</v>
      </c>
      <c r="B1024" s="15">
        <v>42143</v>
      </c>
      <c r="C1024" s="10" t="s">
        <v>1757</v>
      </c>
      <c r="D1024" s="10">
        <v>1</v>
      </c>
      <c r="E1024" s="16">
        <v>11969.37</v>
      </c>
      <c r="F1024" s="10" t="s">
        <v>126</v>
      </c>
    </row>
    <row r="1025" spans="1:6">
      <c r="A1025" s="10">
        <v>1086</v>
      </c>
      <c r="B1025" s="15">
        <v>42143</v>
      </c>
      <c r="C1025" s="10" t="s">
        <v>1747</v>
      </c>
      <c r="D1025" s="10">
        <v>1</v>
      </c>
      <c r="E1025" s="16">
        <v>1416.87</v>
      </c>
      <c r="F1025" s="10" t="s">
        <v>126</v>
      </c>
    </row>
    <row r="1026" spans="1:6">
      <c r="A1026" s="10">
        <v>826</v>
      </c>
      <c r="B1026" s="15">
        <v>42143</v>
      </c>
      <c r="C1026" s="10" t="s">
        <v>1748</v>
      </c>
      <c r="D1026" s="10">
        <v>1</v>
      </c>
      <c r="E1026" s="16">
        <v>14426.37</v>
      </c>
      <c r="F1026" s="10" t="s">
        <v>126</v>
      </c>
    </row>
    <row r="1027" spans="1:6">
      <c r="A1027" s="10">
        <v>501</v>
      </c>
      <c r="B1027" s="15">
        <v>42143</v>
      </c>
      <c r="C1027" s="10" t="s">
        <v>1899</v>
      </c>
      <c r="D1027" s="10">
        <v>1</v>
      </c>
      <c r="E1027" s="16">
        <v>13347.81</v>
      </c>
      <c r="F1027" s="10" t="s">
        <v>126</v>
      </c>
    </row>
    <row r="1028" spans="1:6">
      <c r="A1028" s="10">
        <v>2225</v>
      </c>
      <c r="B1028" s="15">
        <v>42143</v>
      </c>
      <c r="C1028" s="10" t="s">
        <v>1747</v>
      </c>
      <c r="D1028" s="10">
        <v>1</v>
      </c>
      <c r="E1028" s="16">
        <v>818.37</v>
      </c>
      <c r="F1028" s="10" t="s">
        <v>126</v>
      </c>
    </row>
    <row r="1029" spans="1:6">
      <c r="A1029" s="10">
        <v>1182</v>
      </c>
      <c r="B1029" s="15">
        <v>42115</v>
      </c>
      <c r="C1029" s="10" t="s">
        <v>1930</v>
      </c>
      <c r="D1029" s="10">
        <v>1</v>
      </c>
      <c r="E1029" s="16">
        <v>2519.37</v>
      </c>
      <c r="F1029" s="10" t="s">
        <v>126</v>
      </c>
    </row>
    <row r="1030" spans="1:6">
      <c r="A1030" s="10">
        <v>2150</v>
      </c>
      <c r="B1030" s="15">
        <v>42115</v>
      </c>
      <c r="C1030" s="10" t="s">
        <v>1747</v>
      </c>
      <c r="D1030" s="10">
        <v>1</v>
      </c>
      <c r="E1030" s="16">
        <v>6173.37</v>
      </c>
      <c r="F1030" s="10" t="s">
        <v>126</v>
      </c>
    </row>
    <row r="1031" spans="1:6">
      <c r="A1031" s="10">
        <v>1067</v>
      </c>
      <c r="B1031" s="15">
        <v>42124</v>
      </c>
      <c r="C1031" s="10" t="s">
        <v>1549</v>
      </c>
      <c r="D1031" s="10">
        <v>1</v>
      </c>
      <c r="E1031" s="16">
        <v>4881.87</v>
      </c>
      <c r="F1031" s="10" t="s">
        <v>126</v>
      </c>
    </row>
    <row r="1032" spans="1:6">
      <c r="A1032" s="10">
        <v>2206</v>
      </c>
      <c r="B1032" s="15">
        <v>42109</v>
      </c>
      <c r="C1032" s="10" t="s">
        <v>1731</v>
      </c>
      <c r="D1032" s="10">
        <v>1</v>
      </c>
      <c r="E1032" s="16">
        <v>1227.87</v>
      </c>
      <c r="F1032" s="10" t="s">
        <v>126</v>
      </c>
    </row>
    <row r="1033" spans="1:6">
      <c r="A1033" s="10">
        <v>1879</v>
      </c>
      <c r="B1033" s="15">
        <v>42109</v>
      </c>
      <c r="C1033" s="10" t="s">
        <v>1758</v>
      </c>
      <c r="D1033" s="10">
        <v>1</v>
      </c>
      <c r="E1033" s="16">
        <v>11339.37</v>
      </c>
      <c r="F1033" s="10" t="s">
        <v>126</v>
      </c>
    </row>
    <row r="1034" spans="1:6">
      <c r="A1034" s="10">
        <v>2395</v>
      </c>
      <c r="B1034" s="15">
        <v>42109</v>
      </c>
      <c r="C1034" s="10" t="s">
        <v>1683</v>
      </c>
      <c r="D1034" s="10">
        <v>1</v>
      </c>
      <c r="E1034" s="16">
        <v>1889.37</v>
      </c>
      <c r="F1034" s="10" t="s">
        <v>126</v>
      </c>
    </row>
    <row r="1035" spans="1:6">
      <c r="A1035" s="10">
        <v>506</v>
      </c>
      <c r="B1035" s="15">
        <v>42123</v>
      </c>
      <c r="C1035" s="10" t="s">
        <v>1919</v>
      </c>
      <c r="D1035" s="10">
        <v>1</v>
      </c>
      <c r="E1035" s="16">
        <v>15560.37</v>
      </c>
      <c r="F1035" s="10" t="s">
        <v>126</v>
      </c>
    </row>
    <row r="1036" spans="1:6">
      <c r="A1036" s="10">
        <v>1183</v>
      </c>
      <c r="B1036" s="15">
        <v>42123</v>
      </c>
      <c r="C1036" s="10" t="s">
        <v>1699</v>
      </c>
      <c r="D1036" s="10">
        <v>1</v>
      </c>
      <c r="E1036" s="16">
        <v>7433.37</v>
      </c>
      <c r="F1036" s="10" t="s">
        <v>126</v>
      </c>
    </row>
    <row r="1037" spans="1:6">
      <c r="A1037" s="10">
        <v>2269</v>
      </c>
      <c r="B1037" s="15">
        <v>42123</v>
      </c>
      <c r="C1037" s="10" t="s">
        <v>1699</v>
      </c>
      <c r="D1037" s="10">
        <v>1</v>
      </c>
      <c r="E1037" s="16">
        <v>3936.87</v>
      </c>
      <c r="F1037" s="10" t="s">
        <v>126</v>
      </c>
    </row>
    <row r="1038" spans="1:6">
      <c r="A1038" s="10">
        <v>1223</v>
      </c>
      <c r="B1038" s="15">
        <v>42131</v>
      </c>
      <c r="C1038" s="10" t="s">
        <v>1747</v>
      </c>
      <c r="D1038" s="10">
        <v>1</v>
      </c>
      <c r="E1038" s="16">
        <v>4787.37</v>
      </c>
      <c r="F1038" s="10" t="s">
        <v>126</v>
      </c>
    </row>
    <row r="1039" spans="1:6">
      <c r="A1039" s="10">
        <v>2367</v>
      </c>
      <c r="B1039" s="15">
        <v>42131</v>
      </c>
      <c r="C1039" s="10" t="s">
        <v>1731</v>
      </c>
      <c r="D1039" s="10">
        <v>1</v>
      </c>
      <c r="E1039" s="16">
        <v>5663.7</v>
      </c>
      <c r="F1039" s="10" t="s">
        <v>126</v>
      </c>
    </row>
    <row r="1040" spans="1:6">
      <c r="A1040" s="10">
        <v>1182</v>
      </c>
      <c r="B1040" s="15">
        <v>42107</v>
      </c>
      <c r="C1040" s="10" t="s">
        <v>1748</v>
      </c>
      <c r="D1040" s="10">
        <v>1</v>
      </c>
      <c r="E1040" s="16">
        <v>2708.37</v>
      </c>
      <c r="F1040" s="10" t="s">
        <v>126</v>
      </c>
    </row>
    <row r="1041" spans="1:6">
      <c r="A1041" s="10">
        <v>676</v>
      </c>
      <c r="B1041" s="15">
        <v>42132</v>
      </c>
      <c r="C1041" s="10" t="s">
        <v>1699</v>
      </c>
      <c r="D1041" s="10">
        <v>1</v>
      </c>
      <c r="E1041" s="16">
        <v>9134.37</v>
      </c>
      <c r="F1041" s="10" t="s">
        <v>126</v>
      </c>
    </row>
    <row r="1042" spans="1:6">
      <c r="A1042" s="10">
        <v>183</v>
      </c>
      <c r="B1042" s="15">
        <v>42132</v>
      </c>
      <c r="C1042" s="10" t="s">
        <v>1697</v>
      </c>
      <c r="D1042" s="10">
        <v>1</v>
      </c>
      <c r="E1042" s="16">
        <v>8694</v>
      </c>
      <c r="F1042" s="10" t="s">
        <v>126</v>
      </c>
    </row>
    <row r="1043" spans="1:6">
      <c r="A1043" s="10">
        <v>733</v>
      </c>
      <c r="B1043" s="15">
        <v>42108</v>
      </c>
      <c r="C1043" s="10" t="s">
        <v>1692</v>
      </c>
      <c r="D1043" s="10">
        <v>1</v>
      </c>
      <c r="E1043" s="16">
        <v>4787.37</v>
      </c>
      <c r="F1043" s="10" t="s">
        <v>126</v>
      </c>
    </row>
    <row r="1044" spans="1:6">
      <c r="A1044" s="10">
        <v>1212</v>
      </c>
      <c r="B1044" s="15">
        <v>42178</v>
      </c>
      <c r="C1044" s="10" t="s">
        <v>1337</v>
      </c>
      <c r="D1044" s="10">
        <v>1</v>
      </c>
      <c r="E1044" s="16">
        <v>4850.37</v>
      </c>
      <c r="F1044" s="10" t="s">
        <v>126</v>
      </c>
    </row>
    <row r="1045" spans="1:6">
      <c r="A1045" s="10">
        <v>2393</v>
      </c>
      <c r="B1045" s="15">
        <v>42178</v>
      </c>
      <c r="C1045" s="10" t="s">
        <v>1576</v>
      </c>
      <c r="D1045" s="10">
        <v>1</v>
      </c>
      <c r="E1045" s="16">
        <v>1379.7</v>
      </c>
      <c r="F1045" s="10" t="s">
        <v>126</v>
      </c>
    </row>
    <row r="1046" spans="1:6">
      <c r="A1046" s="10">
        <v>826</v>
      </c>
      <c r="B1046" s="15">
        <v>42179</v>
      </c>
      <c r="C1046" s="10" t="s">
        <v>782</v>
      </c>
      <c r="D1046" s="10">
        <v>1</v>
      </c>
      <c r="E1046" s="16">
        <v>13922.37</v>
      </c>
      <c r="F1046" s="10" t="s">
        <v>126</v>
      </c>
    </row>
    <row r="1047" spans="1:6">
      <c r="A1047" s="10">
        <v>2334</v>
      </c>
      <c r="B1047" s="15">
        <v>42179</v>
      </c>
      <c r="C1047" s="10" t="s">
        <v>1304</v>
      </c>
      <c r="D1047" s="10">
        <v>1</v>
      </c>
      <c r="E1047" s="16">
        <v>4592.7</v>
      </c>
      <c r="F1047" s="10" t="s">
        <v>126</v>
      </c>
    </row>
    <row r="1048" spans="1:6">
      <c r="A1048" s="10">
        <v>2367</v>
      </c>
      <c r="B1048" s="15">
        <v>42135</v>
      </c>
      <c r="C1048" s="10" t="s">
        <v>1185</v>
      </c>
      <c r="D1048" s="10">
        <v>1</v>
      </c>
      <c r="E1048" s="16">
        <v>5663.7</v>
      </c>
      <c r="F1048" s="10" t="s">
        <v>126</v>
      </c>
    </row>
    <row r="1049" spans="1:6">
      <c r="A1049" s="10">
        <v>559</v>
      </c>
      <c r="B1049" s="15">
        <v>42135</v>
      </c>
      <c r="C1049" s="10" t="s">
        <v>1341</v>
      </c>
      <c r="D1049" s="10">
        <v>1</v>
      </c>
      <c r="E1049" s="16">
        <v>7559.37</v>
      </c>
      <c r="F1049" s="10" t="s">
        <v>126</v>
      </c>
    </row>
    <row r="1050" spans="1:6">
      <c r="A1050" s="10">
        <v>1722</v>
      </c>
      <c r="B1050" s="15">
        <v>42135</v>
      </c>
      <c r="C1050" s="10" t="s">
        <v>1562</v>
      </c>
      <c r="D1050" s="10">
        <v>1</v>
      </c>
      <c r="E1050" s="16">
        <v>1038.87</v>
      </c>
      <c r="F1050" s="10" t="s">
        <v>126</v>
      </c>
    </row>
    <row r="1051" spans="1:6">
      <c r="A1051" s="10">
        <v>636</v>
      </c>
      <c r="B1051" s="15">
        <v>42136</v>
      </c>
      <c r="C1051" s="10" t="s">
        <v>1325</v>
      </c>
      <c r="D1051" s="10">
        <v>1</v>
      </c>
      <c r="E1051" s="16">
        <v>10583.37</v>
      </c>
      <c r="F1051" s="10" t="s">
        <v>126</v>
      </c>
    </row>
    <row r="1052" spans="1:6">
      <c r="A1052" s="10">
        <v>237</v>
      </c>
      <c r="B1052" s="15">
        <v>42136</v>
      </c>
      <c r="C1052" s="10" t="s">
        <v>1189</v>
      </c>
      <c r="D1052" s="10">
        <v>1</v>
      </c>
      <c r="E1052" s="16">
        <v>6296.85</v>
      </c>
      <c r="F1052" s="10" t="s">
        <v>126</v>
      </c>
    </row>
    <row r="1053" spans="1:6">
      <c r="A1053" s="10">
        <v>835</v>
      </c>
      <c r="B1053" s="15">
        <v>42137</v>
      </c>
      <c r="C1053" s="10" t="s">
        <v>1320</v>
      </c>
      <c r="D1053" s="10">
        <v>1</v>
      </c>
      <c r="E1053" s="16">
        <v>6299.37</v>
      </c>
      <c r="F1053" s="10" t="s">
        <v>126</v>
      </c>
    </row>
    <row r="1054" spans="1:6">
      <c r="A1054" s="10">
        <v>927</v>
      </c>
      <c r="B1054" s="15">
        <v>42137</v>
      </c>
      <c r="C1054" s="10" t="s">
        <v>1566</v>
      </c>
      <c r="D1054" s="10">
        <v>1</v>
      </c>
      <c r="E1054" s="16">
        <v>6047.37</v>
      </c>
      <c r="F1054" s="10" t="s">
        <v>126</v>
      </c>
    </row>
    <row r="1055" spans="1:6">
      <c r="A1055" s="10">
        <v>2055</v>
      </c>
      <c r="B1055" s="15">
        <v>42137</v>
      </c>
      <c r="C1055" s="10" t="s">
        <v>1185</v>
      </c>
      <c r="D1055" s="10">
        <v>1</v>
      </c>
      <c r="E1055" s="16">
        <v>7874.37</v>
      </c>
      <c r="F1055" s="10" t="s">
        <v>126</v>
      </c>
    </row>
    <row r="1056" spans="1:6">
      <c r="A1056" s="10">
        <v>702</v>
      </c>
      <c r="B1056" s="15">
        <v>42137</v>
      </c>
      <c r="C1056" s="10" t="s">
        <v>1042</v>
      </c>
      <c r="D1056" s="10">
        <v>1</v>
      </c>
      <c r="E1056" s="16">
        <v>3747.87</v>
      </c>
      <c r="F1056" s="10" t="s">
        <v>126</v>
      </c>
    </row>
    <row r="1057" spans="1:6">
      <c r="A1057" s="10">
        <v>1145</v>
      </c>
      <c r="B1057" s="15">
        <v>42137</v>
      </c>
      <c r="C1057" s="10" t="s">
        <v>1330</v>
      </c>
      <c r="D1057" s="10">
        <v>1</v>
      </c>
      <c r="E1057" s="16">
        <v>4031.37</v>
      </c>
      <c r="F1057" s="10" t="s">
        <v>126</v>
      </c>
    </row>
    <row r="1058" spans="1:6">
      <c r="A1058" s="10">
        <v>183</v>
      </c>
      <c r="B1058" s="15">
        <v>42137</v>
      </c>
      <c r="C1058" s="10" t="s">
        <v>1341</v>
      </c>
      <c r="D1058" s="10">
        <v>1</v>
      </c>
      <c r="E1058" s="16">
        <v>8694</v>
      </c>
      <c r="F1058" s="10" t="s">
        <v>126</v>
      </c>
    </row>
    <row r="1059" spans="1:6">
      <c r="A1059" s="10">
        <v>549</v>
      </c>
      <c r="B1059" s="15">
        <v>42138</v>
      </c>
      <c r="C1059" s="10" t="s">
        <v>1304</v>
      </c>
      <c r="D1059" s="10">
        <v>1</v>
      </c>
      <c r="E1059" s="16">
        <v>6614.37</v>
      </c>
      <c r="F1059" s="10" t="s">
        <v>126</v>
      </c>
    </row>
    <row r="1060" spans="1:6">
      <c r="A1060" s="10">
        <v>1000</v>
      </c>
      <c r="B1060" s="15">
        <v>42138</v>
      </c>
      <c r="C1060" s="10" t="s">
        <v>1027</v>
      </c>
      <c r="D1060" s="10">
        <v>1</v>
      </c>
      <c r="E1060" s="16">
        <v>1290.87</v>
      </c>
      <c r="F1060" s="10" t="s">
        <v>126</v>
      </c>
    </row>
    <row r="1061" spans="1:6">
      <c r="A1061" s="10">
        <v>1995</v>
      </c>
      <c r="B1061" s="15">
        <v>42138</v>
      </c>
      <c r="C1061" s="10" t="s">
        <v>738</v>
      </c>
      <c r="D1061" s="10">
        <v>1</v>
      </c>
      <c r="E1061" s="16">
        <v>5354.37</v>
      </c>
      <c r="F1061" s="10" t="s">
        <v>126</v>
      </c>
    </row>
    <row r="1062" spans="1:6">
      <c r="A1062" s="10">
        <v>1175</v>
      </c>
      <c r="B1062" s="15">
        <v>42145</v>
      </c>
      <c r="C1062" s="10" t="s">
        <v>1027</v>
      </c>
      <c r="D1062" s="10">
        <v>1</v>
      </c>
      <c r="E1062" s="16">
        <v>8441.37</v>
      </c>
      <c r="F1062" s="10" t="s">
        <v>126</v>
      </c>
    </row>
    <row r="1063" spans="1:6">
      <c r="A1063" s="10">
        <v>438</v>
      </c>
      <c r="B1063" s="15">
        <v>42145</v>
      </c>
      <c r="C1063" s="10" t="s">
        <v>738</v>
      </c>
      <c r="D1063" s="10">
        <v>1</v>
      </c>
      <c r="E1063" s="16">
        <v>11969.37</v>
      </c>
      <c r="F1063" s="10" t="s">
        <v>126</v>
      </c>
    </row>
    <row r="1064" spans="1:6">
      <c r="A1064" s="10">
        <v>2090</v>
      </c>
      <c r="B1064" s="15">
        <v>42145</v>
      </c>
      <c r="C1064" s="10" t="s">
        <v>1339</v>
      </c>
      <c r="D1064" s="10">
        <v>1</v>
      </c>
      <c r="E1064" s="16">
        <v>4598.37</v>
      </c>
      <c r="F1064" s="10" t="s">
        <v>126</v>
      </c>
    </row>
    <row r="1065" spans="1:6">
      <c r="A1065" s="10">
        <v>1171</v>
      </c>
      <c r="B1065" s="15">
        <v>42145</v>
      </c>
      <c r="C1065" s="10" t="s">
        <v>1566</v>
      </c>
      <c r="D1065" s="10">
        <v>1</v>
      </c>
      <c r="E1065" s="16">
        <v>4283.37</v>
      </c>
      <c r="F1065" s="10" t="s">
        <v>126</v>
      </c>
    </row>
    <row r="1066" spans="1:6">
      <c r="A1066" s="10">
        <v>1182</v>
      </c>
      <c r="B1066" s="15">
        <v>42145</v>
      </c>
      <c r="C1066" s="10" t="s">
        <v>1566</v>
      </c>
      <c r="D1066" s="10">
        <v>1</v>
      </c>
      <c r="E1066" s="16">
        <v>2708.37</v>
      </c>
      <c r="F1066" s="10" t="s">
        <v>126</v>
      </c>
    </row>
    <row r="1067" spans="1:6">
      <c r="A1067" s="10">
        <v>590</v>
      </c>
      <c r="B1067" s="15">
        <v>42146</v>
      </c>
      <c r="C1067" s="10" t="s">
        <v>1304</v>
      </c>
      <c r="D1067" s="10">
        <v>1</v>
      </c>
      <c r="E1067" s="16">
        <v>10709.37</v>
      </c>
      <c r="F1067" s="10" t="s">
        <v>126</v>
      </c>
    </row>
    <row r="1068" spans="1:6">
      <c r="A1068" s="10">
        <v>1009</v>
      </c>
      <c r="B1068" s="15">
        <v>42166</v>
      </c>
      <c r="C1068" s="10" t="s">
        <v>1186</v>
      </c>
      <c r="D1068" s="10">
        <v>1</v>
      </c>
      <c r="E1068" s="16">
        <v>1353.87</v>
      </c>
      <c r="F1068" s="10" t="s">
        <v>126</v>
      </c>
    </row>
    <row r="1069" spans="1:6">
      <c r="A1069" s="10">
        <v>545</v>
      </c>
      <c r="B1069" s="15">
        <v>42172</v>
      </c>
      <c r="C1069" s="10" t="s">
        <v>1034</v>
      </c>
      <c r="D1069" s="10">
        <v>1</v>
      </c>
      <c r="E1069" s="16">
        <v>10835.37</v>
      </c>
      <c r="F1069" s="10" t="s">
        <v>126</v>
      </c>
    </row>
    <row r="1070" spans="1:6">
      <c r="A1070" s="10">
        <v>207</v>
      </c>
      <c r="B1070" s="15">
        <v>42172</v>
      </c>
      <c r="C1070" s="10" t="s">
        <v>1325</v>
      </c>
      <c r="D1070" s="10">
        <v>1</v>
      </c>
      <c r="E1070" s="16">
        <v>11843.37</v>
      </c>
      <c r="F1070" s="10" t="s">
        <v>126</v>
      </c>
    </row>
    <row r="1071" spans="1:6">
      <c r="A1071" s="10">
        <v>440</v>
      </c>
      <c r="B1071" s="15">
        <v>42172</v>
      </c>
      <c r="C1071" s="10" t="s">
        <v>1566</v>
      </c>
      <c r="D1071" s="10">
        <v>1</v>
      </c>
      <c r="E1071" s="16">
        <v>19529.37</v>
      </c>
      <c r="F1071" s="10" t="s">
        <v>126</v>
      </c>
    </row>
    <row r="1072" spans="1:6">
      <c r="A1072" s="10">
        <v>777</v>
      </c>
      <c r="B1072" s="15">
        <v>42172</v>
      </c>
      <c r="C1072" s="10" t="s">
        <v>1566</v>
      </c>
      <c r="D1072" s="10">
        <v>1</v>
      </c>
      <c r="E1072" s="16">
        <v>1542.87</v>
      </c>
      <c r="F1072" s="10" t="s">
        <v>126</v>
      </c>
    </row>
    <row r="1073" spans="1:6">
      <c r="A1073" s="10">
        <v>2396</v>
      </c>
      <c r="B1073" s="15">
        <v>42142</v>
      </c>
      <c r="C1073" s="10" t="s">
        <v>1187</v>
      </c>
      <c r="D1073" s="10">
        <v>1</v>
      </c>
      <c r="E1073" s="16">
        <v>1385.37</v>
      </c>
      <c r="F1073" s="10" t="s">
        <v>126</v>
      </c>
    </row>
    <row r="1074" spans="1:6">
      <c r="A1074" s="10">
        <v>1000</v>
      </c>
      <c r="B1074" s="15">
        <v>42143</v>
      </c>
      <c r="C1074" s="10" t="s">
        <v>1577</v>
      </c>
      <c r="D1074" s="10">
        <v>2</v>
      </c>
      <c r="E1074" s="16">
        <v>2707.74</v>
      </c>
      <c r="F1074" s="10" t="s">
        <v>126</v>
      </c>
    </row>
    <row r="1075" spans="1:6">
      <c r="A1075" s="10">
        <v>2365</v>
      </c>
      <c r="B1075" s="15">
        <v>42114</v>
      </c>
      <c r="C1075" s="10" t="s">
        <v>1319</v>
      </c>
      <c r="D1075" s="10">
        <v>1</v>
      </c>
      <c r="E1075" s="16">
        <v>6482.7</v>
      </c>
      <c r="F1075" s="10" t="s">
        <v>126</v>
      </c>
    </row>
    <row r="1076" spans="1:6">
      <c r="A1076" s="10">
        <v>676</v>
      </c>
      <c r="B1076" s="15">
        <v>42114</v>
      </c>
      <c r="C1076" s="10" t="s">
        <v>1563</v>
      </c>
      <c r="D1076" s="10">
        <v>1</v>
      </c>
      <c r="E1076" s="16">
        <v>9134.37</v>
      </c>
      <c r="F1076" s="10" t="s">
        <v>126</v>
      </c>
    </row>
    <row r="1077" spans="1:6">
      <c r="A1077" s="10">
        <v>206</v>
      </c>
      <c r="B1077" s="15">
        <v>42124</v>
      </c>
      <c r="C1077" s="10" t="s">
        <v>1577</v>
      </c>
      <c r="D1077" s="10">
        <v>1</v>
      </c>
      <c r="E1077" s="16">
        <v>11402.37</v>
      </c>
      <c r="F1077" s="10" t="s">
        <v>126</v>
      </c>
    </row>
    <row r="1078" spans="1:6">
      <c r="A1078" s="10">
        <v>1059</v>
      </c>
      <c r="B1078" s="15">
        <v>42124</v>
      </c>
      <c r="C1078" s="10" t="s">
        <v>1572</v>
      </c>
      <c r="D1078" s="10">
        <v>1</v>
      </c>
      <c r="E1078" s="16">
        <v>1889.37</v>
      </c>
      <c r="F1078" s="10" t="s">
        <v>126</v>
      </c>
    </row>
    <row r="1079" spans="1:6">
      <c r="A1079" s="10">
        <v>2367</v>
      </c>
      <c r="B1079" s="15">
        <v>42124</v>
      </c>
      <c r="C1079" s="10" t="s">
        <v>1567</v>
      </c>
      <c r="D1079" s="10">
        <v>1</v>
      </c>
      <c r="E1079" s="16">
        <v>5663.7</v>
      </c>
      <c r="F1079" s="10" t="s">
        <v>126</v>
      </c>
    </row>
    <row r="1080" spans="1:6">
      <c r="A1080" s="10">
        <v>556</v>
      </c>
      <c r="B1080" s="15">
        <v>42124</v>
      </c>
      <c r="C1080" s="10" t="s">
        <v>1341</v>
      </c>
      <c r="D1080" s="10">
        <v>1</v>
      </c>
      <c r="E1080" s="16">
        <v>10268.37</v>
      </c>
      <c r="F1080" s="10" t="s">
        <v>126</v>
      </c>
    </row>
    <row r="1081" spans="1:6">
      <c r="A1081" s="10">
        <v>835</v>
      </c>
      <c r="B1081" s="15">
        <v>42124</v>
      </c>
      <c r="C1081" s="10" t="s">
        <v>1325</v>
      </c>
      <c r="D1081" s="10">
        <v>1</v>
      </c>
      <c r="E1081" s="16">
        <v>6299.37</v>
      </c>
      <c r="F1081" s="10" t="s">
        <v>126</v>
      </c>
    </row>
    <row r="1082" spans="1:6">
      <c r="A1082" s="10">
        <v>1182</v>
      </c>
      <c r="B1082" s="15">
        <v>42152</v>
      </c>
      <c r="C1082" s="10" t="s">
        <v>1185</v>
      </c>
      <c r="D1082" s="10">
        <v>1</v>
      </c>
      <c r="E1082" s="16">
        <v>2582.37</v>
      </c>
      <c r="F1082" s="10" t="s">
        <v>126</v>
      </c>
    </row>
    <row r="1083" spans="1:6">
      <c r="A1083" s="10">
        <v>2241</v>
      </c>
      <c r="B1083" s="15">
        <v>42152</v>
      </c>
      <c r="C1083" s="10" t="s">
        <v>1300</v>
      </c>
      <c r="D1083" s="10">
        <v>1</v>
      </c>
      <c r="E1083" s="16">
        <v>1070.37</v>
      </c>
      <c r="F1083" s="10" t="s">
        <v>126</v>
      </c>
    </row>
    <row r="1084" spans="1:6">
      <c r="A1084" s="10">
        <v>2395</v>
      </c>
      <c r="B1084" s="15">
        <v>42115</v>
      </c>
      <c r="C1084" s="10" t="s">
        <v>1187</v>
      </c>
      <c r="D1084" s="10">
        <v>1</v>
      </c>
      <c r="E1084" s="16">
        <v>1889.37</v>
      </c>
      <c r="F1084" s="10" t="s">
        <v>126</v>
      </c>
    </row>
    <row r="1085" spans="1:6">
      <c r="A1085" s="10">
        <v>1000</v>
      </c>
      <c r="B1085" s="15">
        <v>42115</v>
      </c>
      <c r="C1085" s="10" t="s">
        <v>1186</v>
      </c>
      <c r="D1085" s="10">
        <v>1</v>
      </c>
      <c r="E1085" s="16">
        <v>1353.87</v>
      </c>
      <c r="F1085" s="10" t="s">
        <v>126</v>
      </c>
    </row>
    <row r="1086" spans="1:6">
      <c r="A1086" s="10">
        <v>2379</v>
      </c>
      <c r="B1086" s="15">
        <v>42124</v>
      </c>
      <c r="C1086" s="10" t="s">
        <v>1566</v>
      </c>
      <c r="D1086" s="10">
        <v>1</v>
      </c>
      <c r="E1086" s="16">
        <v>2330.37</v>
      </c>
      <c r="F1086" s="10" t="s">
        <v>126</v>
      </c>
    </row>
    <row r="1087" spans="1:6">
      <c r="A1087" s="10">
        <v>615</v>
      </c>
      <c r="B1087" s="15">
        <v>42153</v>
      </c>
      <c r="C1087" s="10" t="s">
        <v>1567</v>
      </c>
      <c r="D1087" s="10">
        <v>1</v>
      </c>
      <c r="E1087" s="16">
        <v>8189.37</v>
      </c>
      <c r="F1087" s="10" t="s">
        <v>126</v>
      </c>
    </row>
    <row r="1088" spans="1:6">
      <c r="A1088" s="10">
        <v>2207</v>
      </c>
      <c r="B1088" s="15">
        <v>42153</v>
      </c>
      <c r="C1088" s="10" t="s">
        <v>1577</v>
      </c>
      <c r="D1088" s="10">
        <v>1</v>
      </c>
      <c r="E1088" s="16">
        <v>1227.87</v>
      </c>
      <c r="F1088" s="10" t="s">
        <v>126</v>
      </c>
    </row>
    <row r="1089" spans="1:6">
      <c r="A1089" s="10">
        <v>2385</v>
      </c>
      <c r="B1089" s="15">
        <v>42153</v>
      </c>
      <c r="C1089" s="10" t="s">
        <v>1304</v>
      </c>
      <c r="D1089" s="10">
        <v>1</v>
      </c>
      <c r="E1089" s="16">
        <v>8555.4</v>
      </c>
      <c r="F1089" s="10" t="s">
        <v>126</v>
      </c>
    </row>
    <row r="1090" spans="1:6">
      <c r="A1090" s="10">
        <v>826</v>
      </c>
      <c r="B1090" s="15">
        <v>42153</v>
      </c>
      <c r="C1090" s="10" t="s">
        <v>1185</v>
      </c>
      <c r="D1090" s="10">
        <v>1</v>
      </c>
      <c r="E1090" s="16">
        <v>14426.37</v>
      </c>
      <c r="F1090" s="10" t="s">
        <v>126</v>
      </c>
    </row>
    <row r="1091" spans="1:6">
      <c r="A1091" s="10">
        <v>2218</v>
      </c>
      <c r="B1091" s="15">
        <v>42153</v>
      </c>
      <c r="C1091" s="10" t="s">
        <v>1339</v>
      </c>
      <c r="D1091" s="10">
        <v>1</v>
      </c>
      <c r="E1091" s="16">
        <v>1889.37</v>
      </c>
      <c r="F1091" s="10" t="s">
        <v>126</v>
      </c>
    </row>
    <row r="1092" spans="1:6">
      <c r="A1092" s="10">
        <v>2368</v>
      </c>
      <c r="B1092" s="15">
        <v>42153</v>
      </c>
      <c r="C1092" s="10" t="s">
        <v>1341</v>
      </c>
      <c r="D1092" s="10">
        <v>1</v>
      </c>
      <c r="E1092" s="16">
        <v>8813.7</v>
      </c>
      <c r="F1092" s="10" t="s">
        <v>126</v>
      </c>
    </row>
    <row r="1093" spans="1:6">
      <c r="A1093" s="10">
        <v>567</v>
      </c>
      <c r="B1093" s="15">
        <v>42154</v>
      </c>
      <c r="C1093" s="10" t="s">
        <v>1179</v>
      </c>
      <c r="D1093" s="10">
        <v>1</v>
      </c>
      <c r="E1093" s="16">
        <v>10520.37</v>
      </c>
      <c r="F1093" s="10" t="s">
        <v>126</v>
      </c>
    </row>
    <row r="1094" spans="1:6">
      <c r="A1094" s="10">
        <v>487</v>
      </c>
      <c r="B1094" s="15">
        <v>42154</v>
      </c>
      <c r="C1094" s="10" t="s">
        <v>1034</v>
      </c>
      <c r="D1094" s="10">
        <v>1</v>
      </c>
      <c r="E1094" s="16">
        <v>13229.37</v>
      </c>
      <c r="F1094" s="10" t="s">
        <v>126</v>
      </c>
    </row>
    <row r="1095" spans="1:6">
      <c r="A1095" s="10">
        <v>927</v>
      </c>
      <c r="B1095" s="15">
        <v>42116</v>
      </c>
      <c r="C1095" s="10" t="s">
        <v>1187</v>
      </c>
      <c r="D1095" s="10">
        <v>1</v>
      </c>
      <c r="E1095" s="16">
        <v>6173.37</v>
      </c>
      <c r="F1095" s="10" t="s">
        <v>126</v>
      </c>
    </row>
    <row r="1096" spans="1:6">
      <c r="A1096" s="10">
        <v>1145</v>
      </c>
      <c r="B1096" s="15">
        <v>42116</v>
      </c>
      <c r="C1096" s="10" t="s">
        <v>1304</v>
      </c>
      <c r="D1096" s="10">
        <v>1</v>
      </c>
      <c r="E1096" s="16">
        <v>4031.37</v>
      </c>
      <c r="F1096" s="10" t="s">
        <v>126</v>
      </c>
    </row>
    <row r="1097" spans="1:6">
      <c r="A1097" s="10">
        <v>2331</v>
      </c>
      <c r="B1097" s="15">
        <v>42143</v>
      </c>
      <c r="C1097" s="10" t="s">
        <v>1022</v>
      </c>
      <c r="D1097" s="10">
        <v>1</v>
      </c>
      <c r="E1097" s="16">
        <v>7805.7</v>
      </c>
      <c r="F1097" s="10" t="s">
        <v>126</v>
      </c>
    </row>
    <row r="1098" spans="1:6">
      <c r="A1098" s="10">
        <v>762</v>
      </c>
      <c r="B1098" s="15">
        <v>42143</v>
      </c>
      <c r="C1098" s="10" t="s">
        <v>1325</v>
      </c>
      <c r="D1098" s="10">
        <v>1</v>
      </c>
      <c r="E1098" s="16">
        <v>2330.37</v>
      </c>
      <c r="F1098" s="10" t="s">
        <v>126</v>
      </c>
    </row>
    <row r="1099" spans="1:6">
      <c r="A1099" s="10">
        <v>927</v>
      </c>
      <c r="B1099" s="15">
        <v>42143</v>
      </c>
      <c r="C1099" s="10" t="s">
        <v>1576</v>
      </c>
      <c r="D1099" s="10">
        <v>1</v>
      </c>
      <c r="E1099" s="16">
        <v>7685.37</v>
      </c>
      <c r="F1099" s="10" t="s">
        <v>126</v>
      </c>
    </row>
    <row r="1100" spans="1:6">
      <c r="A1100" s="10">
        <v>977</v>
      </c>
      <c r="B1100" s="15">
        <v>42143</v>
      </c>
      <c r="C1100" s="10" t="s">
        <v>1563</v>
      </c>
      <c r="D1100" s="10">
        <v>1</v>
      </c>
      <c r="E1100" s="16">
        <v>6299.37</v>
      </c>
      <c r="F1100" s="10" t="s">
        <v>126</v>
      </c>
    </row>
    <row r="1101" spans="1:6">
      <c r="A1101" s="10">
        <v>2379</v>
      </c>
      <c r="B1101" s="15">
        <v>42143</v>
      </c>
      <c r="C1101" s="10" t="s">
        <v>1185</v>
      </c>
      <c r="D1101" s="10">
        <v>1</v>
      </c>
      <c r="E1101" s="16">
        <v>2513.7</v>
      </c>
      <c r="F1101" s="10" t="s">
        <v>126</v>
      </c>
    </row>
    <row r="1102" spans="1:6">
      <c r="A1102" s="10">
        <v>939</v>
      </c>
      <c r="B1102" s="15">
        <v>42143</v>
      </c>
      <c r="C1102" s="10" t="s">
        <v>1576</v>
      </c>
      <c r="D1102" s="10">
        <v>1</v>
      </c>
      <c r="E1102" s="16">
        <v>4598.37</v>
      </c>
      <c r="F1102" s="10" t="s">
        <v>126</v>
      </c>
    </row>
    <row r="1103" spans="1:6">
      <c r="A1103" s="10">
        <v>2380</v>
      </c>
      <c r="B1103" s="15">
        <v>42143</v>
      </c>
      <c r="C1103" s="10" t="s">
        <v>777</v>
      </c>
      <c r="D1103" s="10">
        <v>1</v>
      </c>
      <c r="E1103" s="16">
        <v>4031.37</v>
      </c>
      <c r="F1103" s="10" t="s">
        <v>126</v>
      </c>
    </row>
    <row r="1104" spans="1:6">
      <c r="A1104" s="10">
        <v>761</v>
      </c>
      <c r="B1104" s="15">
        <v>42143</v>
      </c>
      <c r="C1104" s="10" t="s">
        <v>1325</v>
      </c>
      <c r="D1104" s="10">
        <v>1</v>
      </c>
      <c r="E1104" s="16">
        <v>2330.37</v>
      </c>
      <c r="F1104" s="10" t="s">
        <v>126</v>
      </c>
    </row>
    <row r="1105" spans="1:6">
      <c r="A1105" s="10">
        <v>826</v>
      </c>
      <c r="B1105" s="15">
        <v>42115</v>
      </c>
      <c r="C1105" s="10" t="s">
        <v>1022</v>
      </c>
      <c r="D1105" s="10">
        <v>1</v>
      </c>
      <c r="E1105" s="16">
        <v>14426.37</v>
      </c>
      <c r="F1105" s="10" t="s">
        <v>126</v>
      </c>
    </row>
    <row r="1106" spans="1:6">
      <c r="A1106" s="10">
        <v>939</v>
      </c>
      <c r="B1106" s="15">
        <v>42115</v>
      </c>
      <c r="C1106" s="10" t="s">
        <v>1579</v>
      </c>
      <c r="D1106" s="10">
        <v>1</v>
      </c>
      <c r="E1106" s="16">
        <v>4409.37</v>
      </c>
      <c r="F1106" s="10" t="s">
        <v>126</v>
      </c>
    </row>
    <row r="1107" spans="1:6">
      <c r="A1107" s="10">
        <v>1053</v>
      </c>
      <c r="B1107" s="15">
        <v>42124</v>
      </c>
      <c r="C1107" s="10" t="s">
        <v>1309</v>
      </c>
      <c r="D1107" s="10">
        <v>1</v>
      </c>
      <c r="E1107" s="16">
        <v>3527.37</v>
      </c>
      <c r="F1107" s="10" t="s">
        <v>126</v>
      </c>
    </row>
    <row r="1108" spans="1:6">
      <c r="A1108" s="10">
        <v>438</v>
      </c>
      <c r="B1108" s="15">
        <v>42124</v>
      </c>
      <c r="C1108" s="10" t="s">
        <v>1579</v>
      </c>
      <c r="D1108" s="10">
        <v>1</v>
      </c>
      <c r="E1108" s="16">
        <v>11969.37</v>
      </c>
      <c r="F1108" s="10" t="s">
        <v>126</v>
      </c>
    </row>
    <row r="1109" spans="1:6">
      <c r="A1109" s="10">
        <v>1889</v>
      </c>
      <c r="B1109" s="15">
        <v>42141</v>
      </c>
      <c r="C1109" s="10" t="s">
        <v>1186</v>
      </c>
      <c r="D1109" s="10">
        <v>1</v>
      </c>
      <c r="E1109" s="16">
        <v>8693.37</v>
      </c>
      <c r="F1109" s="10" t="s">
        <v>126</v>
      </c>
    </row>
    <row r="1110" spans="1:6">
      <c r="A1110" s="10">
        <v>1180</v>
      </c>
      <c r="B1110" s="15">
        <v>42124</v>
      </c>
      <c r="C1110" s="10" t="s">
        <v>1572</v>
      </c>
      <c r="D1110" s="10">
        <v>1</v>
      </c>
      <c r="E1110" s="16">
        <v>6299.37</v>
      </c>
      <c r="F1110" s="10" t="s">
        <v>126</v>
      </c>
    </row>
    <row r="1111" spans="1:6">
      <c r="A1111" s="10">
        <v>2214</v>
      </c>
      <c r="B1111" s="15">
        <v>42124</v>
      </c>
      <c r="C1111" s="10" t="s">
        <v>1563</v>
      </c>
      <c r="D1111" s="10">
        <v>1</v>
      </c>
      <c r="E1111" s="16">
        <v>4724.37</v>
      </c>
      <c r="F1111" s="10" t="s">
        <v>126</v>
      </c>
    </row>
    <row r="1112" spans="1:6">
      <c r="A1112" s="10">
        <v>1244</v>
      </c>
      <c r="B1112" s="15">
        <v>42152</v>
      </c>
      <c r="C1112" s="10" t="s">
        <v>1577</v>
      </c>
      <c r="D1112" s="10">
        <v>1</v>
      </c>
      <c r="E1112" s="16">
        <v>5794.74</v>
      </c>
      <c r="F1112" s="10" t="s">
        <v>126</v>
      </c>
    </row>
    <row r="1113" spans="1:6">
      <c r="A1113" s="10">
        <v>2332</v>
      </c>
      <c r="B1113" s="15">
        <v>42152</v>
      </c>
      <c r="C1113" s="10" t="s">
        <v>1187</v>
      </c>
      <c r="D1113" s="10">
        <v>1</v>
      </c>
      <c r="E1113" s="16">
        <v>6419.7</v>
      </c>
      <c r="F1113" s="10" t="s">
        <v>126</v>
      </c>
    </row>
    <row r="1114" spans="1:6">
      <c r="A1114" s="10">
        <v>981</v>
      </c>
      <c r="B1114" s="15">
        <v>42152</v>
      </c>
      <c r="C1114" s="10" t="s">
        <v>1559</v>
      </c>
      <c r="D1114" s="10">
        <v>1</v>
      </c>
      <c r="E1114" s="16">
        <v>2141.37</v>
      </c>
      <c r="F1114" s="10" t="s">
        <v>126</v>
      </c>
    </row>
    <row r="1115" spans="1:6">
      <c r="A1115" s="10">
        <v>1529</v>
      </c>
      <c r="B1115" s="15">
        <v>42152</v>
      </c>
      <c r="C1115" s="10" t="s">
        <v>1330</v>
      </c>
      <c r="D1115" s="10">
        <v>1</v>
      </c>
      <c r="E1115" s="16">
        <v>5038.74</v>
      </c>
      <c r="F1115" s="10" t="s">
        <v>126</v>
      </c>
    </row>
    <row r="1116" spans="1:6">
      <c r="A1116" s="10">
        <v>491</v>
      </c>
      <c r="B1116" s="15">
        <v>42152</v>
      </c>
      <c r="C1116" s="10" t="s">
        <v>738</v>
      </c>
      <c r="D1116" s="10">
        <v>1</v>
      </c>
      <c r="E1116" s="16">
        <v>10709.37</v>
      </c>
      <c r="F1116" s="10" t="s">
        <v>126</v>
      </c>
    </row>
    <row r="1117" spans="1:6">
      <c r="A1117" s="10">
        <v>907</v>
      </c>
      <c r="B1117" s="15">
        <v>42108</v>
      </c>
      <c r="C1117" s="10" t="s">
        <v>1677</v>
      </c>
      <c r="D1117" s="10">
        <v>1</v>
      </c>
      <c r="E1117" s="16">
        <v>7874.37</v>
      </c>
      <c r="F1117" s="10" t="s">
        <v>126</v>
      </c>
    </row>
    <row r="1118" spans="1:6">
      <c r="A1118" s="10">
        <v>2091</v>
      </c>
      <c r="B1118" s="15">
        <v>42108</v>
      </c>
      <c r="C1118" s="10" t="s">
        <v>1902</v>
      </c>
      <c r="D1118" s="10">
        <v>2</v>
      </c>
      <c r="E1118" s="16">
        <v>4408.74</v>
      </c>
      <c r="F1118" s="10" t="s">
        <v>126</v>
      </c>
    </row>
    <row r="1119" spans="1:6">
      <c r="A1119" s="10">
        <v>2224</v>
      </c>
      <c r="B1119" s="15">
        <v>42090</v>
      </c>
      <c r="C1119" s="10" t="s">
        <v>1750</v>
      </c>
      <c r="D1119" s="10">
        <v>1</v>
      </c>
      <c r="E1119" s="16">
        <v>818.37</v>
      </c>
      <c r="F1119" s="10" t="s">
        <v>126</v>
      </c>
    </row>
    <row r="1120" spans="1:6">
      <c r="A1120" s="10">
        <v>506</v>
      </c>
      <c r="B1120" s="15">
        <v>42091</v>
      </c>
      <c r="C1120" s="10" t="s">
        <v>1915</v>
      </c>
      <c r="D1120" s="10">
        <v>1</v>
      </c>
      <c r="E1120" s="16">
        <v>15560.37</v>
      </c>
      <c r="F1120" s="10" t="s">
        <v>126</v>
      </c>
    </row>
    <row r="1121" spans="1:6">
      <c r="A1121" s="10">
        <v>927</v>
      </c>
      <c r="B1121" s="15">
        <v>42092</v>
      </c>
      <c r="C1121" s="10" t="s">
        <v>1748</v>
      </c>
      <c r="D1121" s="10">
        <v>1</v>
      </c>
      <c r="E1121" s="16">
        <v>6173.37</v>
      </c>
      <c r="F1121" s="10" t="s">
        <v>126</v>
      </c>
    </row>
    <row r="1122" spans="1:6">
      <c r="A1122" s="10">
        <v>2280</v>
      </c>
      <c r="B1122" s="15">
        <v>42092</v>
      </c>
      <c r="C1122" s="10" t="s">
        <v>1907</v>
      </c>
      <c r="D1122" s="10">
        <v>1</v>
      </c>
      <c r="E1122" s="16">
        <v>2046.87</v>
      </c>
      <c r="F1122" s="10" t="s">
        <v>126</v>
      </c>
    </row>
    <row r="1123" spans="1:6">
      <c r="A1123" s="10">
        <v>2332</v>
      </c>
      <c r="B1123" s="15">
        <v>42123</v>
      </c>
      <c r="C1123" s="10" t="s">
        <v>1729</v>
      </c>
      <c r="D1123" s="10">
        <v>1</v>
      </c>
      <c r="E1123" s="16">
        <v>6293.7</v>
      </c>
      <c r="F1123" s="10" t="s">
        <v>126</v>
      </c>
    </row>
    <row r="1124" spans="1:6">
      <c r="A1124" s="10">
        <v>1086</v>
      </c>
      <c r="B1124" s="15">
        <v>42093</v>
      </c>
      <c r="C1124" s="10" t="s">
        <v>1947</v>
      </c>
      <c r="D1124" s="10">
        <v>1</v>
      </c>
      <c r="E1124" s="16">
        <v>1322.37</v>
      </c>
      <c r="F1124" s="10" t="s">
        <v>126</v>
      </c>
    </row>
    <row r="1125" spans="1:6">
      <c r="A1125" s="10">
        <v>1228</v>
      </c>
      <c r="B1125" s="15">
        <v>42093</v>
      </c>
      <c r="C1125" s="10" t="s">
        <v>1947</v>
      </c>
      <c r="D1125" s="10">
        <v>1</v>
      </c>
      <c r="E1125" s="16">
        <v>1763.37</v>
      </c>
      <c r="F1125" s="10" t="s">
        <v>126</v>
      </c>
    </row>
    <row r="1126" spans="1:6">
      <c r="A1126" s="10">
        <v>457</v>
      </c>
      <c r="B1126" s="15">
        <v>42093</v>
      </c>
      <c r="C1126" s="10" t="s">
        <v>1549</v>
      </c>
      <c r="D1126" s="10">
        <v>1</v>
      </c>
      <c r="E1126" s="16">
        <v>11969.37</v>
      </c>
      <c r="F1126" s="10" t="s">
        <v>126</v>
      </c>
    </row>
    <row r="1127" spans="1:6">
      <c r="A1127" s="10">
        <v>1134</v>
      </c>
      <c r="B1127" s="15">
        <v>42093</v>
      </c>
      <c r="C1127" s="10" t="s">
        <v>1731</v>
      </c>
      <c r="D1127" s="10">
        <v>1</v>
      </c>
      <c r="E1127" s="16">
        <v>10583.37</v>
      </c>
      <c r="F1127" s="10" t="s">
        <v>126</v>
      </c>
    </row>
    <row r="1128" spans="1:6">
      <c r="A1128" s="10">
        <v>2206</v>
      </c>
      <c r="B1128" s="15">
        <v>42093</v>
      </c>
      <c r="C1128" s="10" t="s">
        <v>1760</v>
      </c>
      <c r="D1128" s="10">
        <v>1</v>
      </c>
      <c r="E1128" s="16">
        <v>1227.87</v>
      </c>
      <c r="F1128" s="10" t="s">
        <v>126</v>
      </c>
    </row>
    <row r="1129" spans="1:6">
      <c r="A1129" s="10">
        <v>407</v>
      </c>
      <c r="B1129" s="15">
        <v>42093</v>
      </c>
      <c r="C1129" s="10" t="s">
        <v>1949</v>
      </c>
      <c r="D1129" s="10">
        <v>1</v>
      </c>
      <c r="E1129" s="16">
        <v>20505.87</v>
      </c>
      <c r="F1129" s="10" t="s">
        <v>126</v>
      </c>
    </row>
    <row r="1130" spans="1:6">
      <c r="A1130" s="10">
        <v>1987</v>
      </c>
      <c r="B1130" s="15">
        <v>42093</v>
      </c>
      <c r="C1130" s="10" t="s">
        <v>1549</v>
      </c>
      <c r="D1130" s="10">
        <v>1</v>
      </c>
      <c r="E1130" s="16">
        <v>2204.37</v>
      </c>
      <c r="F1130" s="10" t="s">
        <v>126</v>
      </c>
    </row>
    <row r="1131" spans="1:6">
      <c r="A1131" s="10">
        <v>2396</v>
      </c>
      <c r="B1131" s="15">
        <v>42134</v>
      </c>
      <c r="C1131" s="10" t="s">
        <v>1547</v>
      </c>
      <c r="D1131" s="10">
        <v>1</v>
      </c>
      <c r="E1131" s="16">
        <v>1385.37</v>
      </c>
      <c r="F1131" s="10" t="s">
        <v>126</v>
      </c>
    </row>
    <row r="1132" spans="1:6">
      <c r="A1132" s="10">
        <v>1229</v>
      </c>
      <c r="B1132" s="15">
        <v>42134</v>
      </c>
      <c r="C1132" s="10" t="s">
        <v>1753</v>
      </c>
      <c r="D1132" s="10">
        <v>1</v>
      </c>
      <c r="E1132" s="16">
        <v>3464.37</v>
      </c>
      <c r="F1132" s="10" t="s">
        <v>126</v>
      </c>
    </row>
    <row r="1133" spans="1:6">
      <c r="A1133" s="10">
        <v>491</v>
      </c>
      <c r="B1133" s="15">
        <v>42135</v>
      </c>
      <c r="C1133" s="10" t="s">
        <v>1912</v>
      </c>
      <c r="D1133" s="10">
        <v>1</v>
      </c>
      <c r="E1133" s="16">
        <v>10709.37</v>
      </c>
      <c r="F1133" s="10" t="s">
        <v>126</v>
      </c>
    </row>
    <row r="1134" spans="1:6">
      <c r="A1134" s="10">
        <v>907</v>
      </c>
      <c r="B1134" s="15">
        <v>42135</v>
      </c>
      <c r="C1134" s="10" t="s">
        <v>1677</v>
      </c>
      <c r="D1134" s="10">
        <v>1</v>
      </c>
      <c r="E1134" s="16">
        <v>7559.37</v>
      </c>
      <c r="F1134" s="10" t="s">
        <v>126</v>
      </c>
    </row>
    <row r="1135" spans="1:6">
      <c r="A1135" s="10">
        <v>2225</v>
      </c>
      <c r="B1135" s="15">
        <v>42135</v>
      </c>
      <c r="C1135" s="10" t="s">
        <v>1930</v>
      </c>
      <c r="D1135" s="10">
        <v>1</v>
      </c>
      <c r="E1135" s="16">
        <v>755.37</v>
      </c>
      <c r="F1135" s="10" t="s">
        <v>126</v>
      </c>
    </row>
    <row r="1136" spans="1:6">
      <c r="A1136" s="10">
        <v>2331</v>
      </c>
      <c r="B1136" s="15">
        <v>42135</v>
      </c>
      <c r="C1136" s="10" t="s">
        <v>1910</v>
      </c>
      <c r="D1136" s="10">
        <v>1</v>
      </c>
      <c r="E1136" s="16">
        <v>8372.7</v>
      </c>
      <c r="F1136" s="10" t="s">
        <v>126</v>
      </c>
    </row>
    <row r="1137" spans="1:6">
      <c r="A1137" s="10">
        <v>959</v>
      </c>
      <c r="B1137" s="15">
        <v>42135</v>
      </c>
      <c r="C1137" s="10" t="s">
        <v>1751</v>
      </c>
      <c r="D1137" s="10">
        <v>1</v>
      </c>
      <c r="E1137" s="16">
        <v>10362.87</v>
      </c>
      <c r="F1137" s="10" t="s">
        <v>126</v>
      </c>
    </row>
    <row r="1138" spans="1:6">
      <c r="A1138" s="10">
        <v>609</v>
      </c>
      <c r="B1138" s="15">
        <v>42110</v>
      </c>
      <c r="C1138" s="10" t="s">
        <v>1910</v>
      </c>
      <c r="D1138" s="10">
        <v>1</v>
      </c>
      <c r="E1138" s="16">
        <v>10079.37</v>
      </c>
      <c r="F1138" s="10" t="s">
        <v>126</v>
      </c>
    </row>
    <row r="1139" spans="1:6">
      <c r="A1139" s="10">
        <v>433</v>
      </c>
      <c r="B1139" s="15">
        <v>42110</v>
      </c>
      <c r="C1139" s="10" t="s">
        <v>1905</v>
      </c>
      <c r="D1139" s="10">
        <v>1</v>
      </c>
      <c r="E1139" s="16">
        <v>11969.37</v>
      </c>
      <c r="F1139" s="10" t="s">
        <v>126</v>
      </c>
    </row>
    <row r="1140" spans="1:6">
      <c r="A1140" s="10">
        <v>604</v>
      </c>
      <c r="B1140" s="15">
        <v>42110</v>
      </c>
      <c r="C1140" s="10" t="s">
        <v>1912</v>
      </c>
      <c r="D1140" s="10">
        <v>1</v>
      </c>
      <c r="E1140" s="16">
        <v>6299.37</v>
      </c>
      <c r="F1140" s="10" t="s">
        <v>126</v>
      </c>
    </row>
    <row r="1141" spans="1:6">
      <c r="A1141" s="10">
        <v>734</v>
      </c>
      <c r="B1141" s="15">
        <v>42093</v>
      </c>
      <c r="C1141" s="10" t="s">
        <v>1948</v>
      </c>
      <c r="D1141" s="10">
        <v>1</v>
      </c>
      <c r="E1141" s="16">
        <v>5102.37</v>
      </c>
      <c r="F1141" s="10" t="s">
        <v>126</v>
      </c>
    </row>
    <row r="1142" spans="1:6">
      <c r="A1142" s="10">
        <v>2350</v>
      </c>
      <c r="B1142" s="15">
        <v>42093</v>
      </c>
      <c r="C1142" s="10" t="s">
        <v>1729</v>
      </c>
      <c r="D1142" s="10">
        <v>1</v>
      </c>
      <c r="E1142" s="16">
        <v>4466.7</v>
      </c>
      <c r="F1142" s="10" t="s">
        <v>126</v>
      </c>
    </row>
    <row r="1143" spans="1:6">
      <c r="A1143" s="10">
        <v>945</v>
      </c>
      <c r="B1143" s="15">
        <v>42093</v>
      </c>
      <c r="C1143" s="10" t="s">
        <v>1747</v>
      </c>
      <c r="D1143" s="10">
        <v>1</v>
      </c>
      <c r="E1143" s="16">
        <v>8189.37</v>
      </c>
      <c r="F1143" s="10" t="s">
        <v>126</v>
      </c>
    </row>
    <row r="1144" spans="1:6">
      <c r="A1144" s="10">
        <v>604</v>
      </c>
      <c r="B1144" s="15">
        <v>42093</v>
      </c>
      <c r="C1144" s="10" t="s">
        <v>1674</v>
      </c>
      <c r="D1144" s="10">
        <v>1</v>
      </c>
      <c r="E1144" s="16">
        <v>6299.37</v>
      </c>
      <c r="F1144" s="10" t="s">
        <v>126</v>
      </c>
    </row>
    <row r="1145" spans="1:6">
      <c r="A1145" s="10">
        <v>478</v>
      </c>
      <c r="B1145" s="15">
        <v>42093</v>
      </c>
      <c r="C1145" s="10" t="s">
        <v>1925</v>
      </c>
      <c r="D1145" s="10">
        <v>1</v>
      </c>
      <c r="E1145" s="16">
        <v>17009.37</v>
      </c>
      <c r="F1145" s="10" t="s">
        <v>126</v>
      </c>
    </row>
    <row r="1146" spans="1:6">
      <c r="A1146" s="10">
        <v>1180</v>
      </c>
      <c r="B1146" s="15">
        <v>42141</v>
      </c>
      <c r="C1146" s="10" t="s">
        <v>1759</v>
      </c>
      <c r="D1146" s="10">
        <v>1</v>
      </c>
      <c r="E1146" s="16">
        <v>6299.37</v>
      </c>
      <c r="F1146" s="10" t="s">
        <v>126</v>
      </c>
    </row>
    <row r="1147" spans="1:6">
      <c r="A1147" s="10">
        <v>2045</v>
      </c>
      <c r="B1147" s="15">
        <v>42124</v>
      </c>
      <c r="C1147" s="10" t="s">
        <v>1925</v>
      </c>
      <c r="D1147" s="10">
        <v>1</v>
      </c>
      <c r="E1147" s="16">
        <v>6173.37</v>
      </c>
      <c r="F1147" s="10" t="s">
        <v>126</v>
      </c>
    </row>
    <row r="1148" spans="1:6">
      <c r="A1148" s="10">
        <v>496</v>
      </c>
      <c r="B1148" s="15">
        <v>42124</v>
      </c>
      <c r="C1148" s="10" t="s">
        <v>1930</v>
      </c>
      <c r="D1148" s="10">
        <v>1</v>
      </c>
      <c r="E1148" s="16">
        <v>11339.37</v>
      </c>
      <c r="F1148" s="10" t="s">
        <v>126</v>
      </c>
    </row>
    <row r="1149" spans="1:6">
      <c r="A1149" s="10">
        <v>636</v>
      </c>
      <c r="B1149" s="15">
        <v>42124</v>
      </c>
      <c r="C1149" s="10" t="s">
        <v>1757</v>
      </c>
      <c r="D1149" s="10">
        <v>1</v>
      </c>
      <c r="E1149" s="16">
        <v>11118.87</v>
      </c>
      <c r="F1149" s="10" t="s">
        <v>126</v>
      </c>
    </row>
    <row r="1150" spans="1:6">
      <c r="A1150" s="10">
        <v>826</v>
      </c>
      <c r="B1150" s="15">
        <v>42152</v>
      </c>
      <c r="C1150" s="10" t="s">
        <v>1674</v>
      </c>
      <c r="D1150" s="10">
        <v>1</v>
      </c>
      <c r="E1150" s="16">
        <v>14426.37</v>
      </c>
      <c r="F1150" s="10" t="s">
        <v>126</v>
      </c>
    </row>
    <row r="1151" spans="1:6">
      <c r="A1151" s="10">
        <v>1129</v>
      </c>
      <c r="B1151" s="15">
        <v>42152</v>
      </c>
      <c r="C1151" s="10" t="s">
        <v>1693</v>
      </c>
      <c r="D1151" s="10">
        <v>1</v>
      </c>
      <c r="E1151" s="16">
        <v>5543.37</v>
      </c>
      <c r="F1151" s="10" t="s">
        <v>126</v>
      </c>
    </row>
    <row r="1152" spans="1:6">
      <c r="A1152" s="10">
        <v>1009</v>
      </c>
      <c r="B1152" s="15">
        <v>42152</v>
      </c>
      <c r="C1152" s="10" t="s">
        <v>1910</v>
      </c>
      <c r="D1152" s="10">
        <v>1</v>
      </c>
      <c r="E1152" s="16">
        <v>1353.87</v>
      </c>
      <c r="F1152" s="10" t="s">
        <v>126</v>
      </c>
    </row>
    <row r="1153" spans="1:6">
      <c r="A1153" s="10">
        <v>1392</v>
      </c>
      <c r="B1153" s="15">
        <v>42152</v>
      </c>
      <c r="C1153" s="10" t="s">
        <v>1692</v>
      </c>
      <c r="D1153" s="10">
        <v>1</v>
      </c>
      <c r="E1153" s="16">
        <v>2266.74</v>
      </c>
      <c r="F1153" s="10" t="s">
        <v>126</v>
      </c>
    </row>
    <row r="1154" spans="1:6">
      <c r="A1154" s="10">
        <v>2354</v>
      </c>
      <c r="B1154" s="15">
        <v>42152</v>
      </c>
      <c r="C1154" s="10" t="s">
        <v>1693</v>
      </c>
      <c r="D1154" s="10">
        <v>1</v>
      </c>
      <c r="E1154" s="16">
        <v>4661.37</v>
      </c>
      <c r="F1154" s="10" t="s">
        <v>126</v>
      </c>
    </row>
    <row r="1155" spans="1:6">
      <c r="A1155" s="10">
        <v>1907</v>
      </c>
      <c r="B1155" s="15">
        <v>42152</v>
      </c>
      <c r="C1155" s="10" t="s">
        <v>1729</v>
      </c>
      <c r="D1155" s="10">
        <v>1</v>
      </c>
      <c r="E1155" s="16">
        <v>11969.37</v>
      </c>
      <c r="F1155" s="10" t="s">
        <v>126</v>
      </c>
    </row>
    <row r="1156" spans="1:6">
      <c r="A1156" s="10">
        <v>506</v>
      </c>
      <c r="B1156" s="15">
        <v>42152</v>
      </c>
      <c r="C1156" s="10" t="s">
        <v>1930</v>
      </c>
      <c r="D1156" s="10">
        <v>1</v>
      </c>
      <c r="E1156" s="16">
        <v>15560.37</v>
      </c>
      <c r="F1156" s="10" t="s">
        <v>126</v>
      </c>
    </row>
    <row r="1157" spans="1:6">
      <c r="A1157" s="10">
        <v>2388</v>
      </c>
      <c r="B1157" s="15">
        <v>42115</v>
      </c>
      <c r="C1157" s="10" t="s">
        <v>1677</v>
      </c>
      <c r="D1157" s="10">
        <v>1</v>
      </c>
      <c r="E1157" s="16">
        <v>4157.37</v>
      </c>
      <c r="F1157" s="10" t="s">
        <v>126</v>
      </c>
    </row>
    <row r="1158" spans="1:6">
      <c r="A1158" s="10">
        <v>674</v>
      </c>
      <c r="B1158" s="15">
        <v>42116</v>
      </c>
      <c r="C1158" s="10" t="s">
        <v>1910</v>
      </c>
      <c r="D1158" s="10">
        <v>1</v>
      </c>
      <c r="E1158" s="16">
        <v>8189.37</v>
      </c>
      <c r="F1158" s="10" t="s">
        <v>126</v>
      </c>
    </row>
    <row r="1159" spans="1:6">
      <c r="A1159" s="10">
        <v>2389</v>
      </c>
      <c r="B1159" s="15">
        <v>42116</v>
      </c>
      <c r="C1159" s="10" t="s">
        <v>1901</v>
      </c>
      <c r="D1159" s="10">
        <v>1</v>
      </c>
      <c r="E1159" s="16">
        <v>10577.7</v>
      </c>
      <c r="F1159" s="10" t="s">
        <v>126</v>
      </c>
    </row>
    <row r="1160" spans="1:6">
      <c r="A1160" s="10">
        <v>1070</v>
      </c>
      <c r="B1160" s="15">
        <v>42116</v>
      </c>
      <c r="C1160" s="10" t="s">
        <v>1930</v>
      </c>
      <c r="D1160" s="10">
        <v>1</v>
      </c>
      <c r="E1160" s="16">
        <v>1889.37</v>
      </c>
      <c r="F1160" s="10" t="s">
        <v>126</v>
      </c>
    </row>
    <row r="1161" spans="1:6">
      <c r="A1161" s="10">
        <v>1053</v>
      </c>
      <c r="B1161" s="15">
        <v>42124</v>
      </c>
      <c r="C1161" s="10" t="s">
        <v>1947</v>
      </c>
      <c r="D1161" s="10">
        <v>1</v>
      </c>
      <c r="E1161" s="16">
        <v>3527.37</v>
      </c>
      <c r="F1161" s="10" t="s">
        <v>126</v>
      </c>
    </row>
    <row r="1162" spans="1:6">
      <c r="A1162" s="10">
        <v>207</v>
      </c>
      <c r="B1162" s="15">
        <v>42124</v>
      </c>
      <c r="C1162" s="10" t="s">
        <v>1730</v>
      </c>
      <c r="D1162" s="10">
        <v>1</v>
      </c>
      <c r="E1162" s="16">
        <v>11843.37</v>
      </c>
      <c r="F1162" s="10" t="s">
        <v>126</v>
      </c>
    </row>
    <row r="1163" spans="1:6">
      <c r="A1163" s="10">
        <v>549</v>
      </c>
      <c r="B1163" s="15">
        <v>42124</v>
      </c>
      <c r="C1163" s="10" t="s">
        <v>1924</v>
      </c>
      <c r="D1163" s="10">
        <v>1</v>
      </c>
      <c r="E1163" s="16">
        <v>6614.37</v>
      </c>
      <c r="F1163" s="10" t="s">
        <v>126</v>
      </c>
    </row>
    <row r="1164" spans="1:6">
      <c r="A1164" s="10">
        <v>2055</v>
      </c>
      <c r="B1164" s="15">
        <v>42093</v>
      </c>
      <c r="C1164" s="10" t="s">
        <v>1699</v>
      </c>
      <c r="D1164" s="10">
        <v>1</v>
      </c>
      <c r="E1164" s="16">
        <v>7874.37</v>
      </c>
      <c r="F1164" s="10" t="s">
        <v>126</v>
      </c>
    </row>
    <row r="1165" spans="1:6">
      <c r="A1165" s="10">
        <v>2086</v>
      </c>
      <c r="B1165" s="15">
        <v>42093</v>
      </c>
      <c r="C1165" s="10" t="s">
        <v>1742</v>
      </c>
      <c r="D1165" s="10">
        <v>1</v>
      </c>
      <c r="E1165" s="16">
        <v>2897.37</v>
      </c>
      <c r="F1165" s="10" t="s">
        <v>126</v>
      </c>
    </row>
    <row r="1166" spans="1:6">
      <c r="A1166" s="10">
        <v>491</v>
      </c>
      <c r="B1166" s="15">
        <v>42093</v>
      </c>
      <c r="C1166" s="10" t="s">
        <v>1547</v>
      </c>
      <c r="D1166" s="10">
        <v>1</v>
      </c>
      <c r="E1166" s="16">
        <v>11339.37</v>
      </c>
      <c r="F1166" s="10" t="s">
        <v>126</v>
      </c>
    </row>
    <row r="1167" spans="1:6">
      <c r="A1167" s="10">
        <v>733</v>
      </c>
      <c r="B1167" s="15">
        <v>42093</v>
      </c>
      <c r="C1167" s="10" t="s">
        <v>1948</v>
      </c>
      <c r="D1167" s="10">
        <v>1</v>
      </c>
      <c r="E1167" s="16">
        <v>5102.37</v>
      </c>
      <c r="F1167" s="10" t="s">
        <v>126</v>
      </c>
    </row>
    <row r="1168" spans="1:6">
      <c r="A1168" s="10">
        <v>1085</v>
      </c>
      <c r="B1168" s="15">
        <v>42093</v>
      </c>
      <c r="C1168" s="10" t="s">
        <v>1947</v>
      </c>
      <c r="D1168" s="10">
        <v>1</v>
      </c>
      <c r="E1168" s="16">
        <v>1322.37</v>
      </c>
      <c r="F1168" s="10" t="s">
        <v>126</v>
      </c>
    </row>
    <row r="1169" spans="1:6">
      <c r="A1169" s="10">
        <v>1183</v>
      </c>
      <c r="B1169" s="15">
        <v>42093</v>
      </c>
      <c r="C1169" s="10" t="s">
        <v>1948</v>
      </c>
      <c r="D1169" s="10">
        <v>1</v>
      </c>
      <c r="E1169" s="16">
        <v>7275.87</v>
      </c>
      <c r="F1169" s="10" t="s">
        <v>126</v>
      </c>
    </row>
    <row r="1170" spans="1:6">
      <c r="A1170" s="10">
        <v>202</v>
      </c>
      <c r="B1170" s="15">
        <v>42116</v>
      </c>
      <c r="C1170" s="10" t="s">
        <v>1924</v>
      </c>
      <c r="D1170" s="10">
        <v>1</v>
      </c>
      <c r="E1170" s="16">
        <v>15749.37</v>
      </c>
      <c r="F1170" s="10" t="s">
        <v>126</v>
      </c>
    </row>
    <row r="1171" spans="1:6">
      <c r="A1171" s="10">
        <v>1069</v>
      </c>
      <c r="B1171" s="15">
        <v>42116</v>
      </c>
      <c r="C1171" s="10" t="s">
        <v>1930</v>
      </c>
      <c r="D1171" s="10">
        <v>1</v>
      </c>
      <c r="E1171" s="16">
        <v>1889.37</v>
      </c>
      <c r="F1171" s="10" t="s">
        <v>126</v>
      </c>
    </row>
    <row r="1172" spans="1:6">
      <c r="A1172" s="10">
        <v>438</v>
      </c>
      <c r="B1172" s="15">
        <v>42116</v>
      </c>
      <c r="C1172" s="10" t="s">
        <v>1731</v>
      </c>
      <c r="D1172" s="10">
        <v>1</v>
      </c>
      <c r="E1172" s="16">
        <v>11969.37</v>
      </c>
      <c r="F1172" s="10" t="s">
        <v>126</v>
      </c>
    </row>
    <row r="1173" spans="1:6">
      <c r="A1173" s="10">
        <v>438</v>
      </c>
      <c r="B1173" s="15">
        <v>42117</v>
      </c>
      <c r="C1173" s="10" t="s">
        <v>1920</v>
      </c>
      <c r="D1173" s="10">
        <v>1</v>
      </c>
      <c r="E1173" s="16">
        <v>11969.37</v>
      </c>
      <c r="F1173" s="10" t="s">
        <v>126</v>
      </c>
    </row>
    <row r="1174" spans="1:6">
      <c r="A1174" s="10">
        <v>487</v>
      </c>
      <c r="B1174" s="15">
        <v>42117</v>
      </c>
      <c r="C1174" s="10" t="s">
        <v>1747</v>
      </c>
      <c r="D1174" s="10">
        <v>1</v>
      </c>
      <c r="E1174" s="16">
        <v>13229.37</v>
      </c>
      <c r="F1174" s="10" t="s">
        <v>126</v>
      </c>
    </row>
    <row r="1175" spans="1:6">
      <c r="A1175" s="10">
        <v>2396</v>
      </c>
      <c r="B1175" s="15">
        <v>42151</v>
      </c>
      <c r="C1175" s="10" t="s">
        <v>1697</v>
      </c>
      <c r="D1175" s="10">
        <v>1</v>
      </c>
      <c r="E1175" s="16">
        <v>1070.37</v>
      </c>
      <c r="F1175" s="10" t="s">
        <v>126</v>
      </c>
    </row>
    <row r="1176" spans="1:6">
      <c r="A1176" s="10">
        <v>2332</v>
      </c>
      <c r="B1176" s="15">
        <v>42151</v>
      </c>
      <c r="C1176" s="10" t="s">
        <v>1729</v>
      </c>
      <c r="D1176" s="10">
        <v>1</v>
      </c>
      <c r="E1176" s="16">
        <v>6356.7</v>
      </c>
      <c r="F1176" s="10" t="s">
        <v>126</v>
      </c>
    </row>
    <row r="1177" spans="1:6">
      <c r="A1177" s="10">
        <v>659</v>
      </c>
      <c r="B1177" s="15">
        <v>42151</v>
      </c>
      <c r="C1177" s="10" t="s">
        <v>1924</v>
      </c>
      <c r="D1177" s="10">
        <v>1</v>
      </c>
      <c r="E1177" s="16">
        <v>17639.37</v>
      </c>
      <c r="F1177" s="10" t="s">
        <v>126</v>
      </c>
    </row>
    <row r="1178" spans="1:6">
      <c r="A1178" s="10">
        <v>1182</v>
      </c>
      <c r="B1178" s="15">
        <v>42151</v>
      </c>
      <c r="C1178" s="10" t="s">
        <v>1749</v>
      </c>
      <c r="D1178" s="10">
        <v>1</v>
      </c>
      <c r="E1178" s="16">
        <v>2519.37</v>
      </c>
      <c r="F1178" s="10" t="s">
        <v>126</v>
      </c>
    </row>
    <row r="1179" spans="1:6">
      <c r="A1179" s="10">
        <v>491</v>
      </c>
      <c r="B1179" s="15">
        <v>42113</v>
      </c>
      <c r="C1179" s="10" t="s">
        <v>1914</v>
      </c>
      <c r="D1179" s="10">
        <v>1</v>
      </c>
      <c r="E1179" s="16">
        <v>10709.37</v>
      </c>
      <c r="F1179" s="10" t="s">
        <v>126</v>
      </c>
    </row>
    <row r="1180" spans="1:6">
      <c r="A1180" s="10">
        <v>1129</v>
      </c>
      <c r="B1180" s="15">
        <v>42113</v>
      </c>
      <c r="C1180" s="10" t="s">
        <v>1906</v>
      </c>
      <c r="D1180" s="10">
        <v>1</v>
      </c>
      <c r="E1180" s="16">
        <v>5543.37</v>
      </c>
      <c r="F1180" s="10" t="s">
        <v>126</v>
      </c>
    </row>
    <row r="1181" spans="1:6">
      <c r="A1181" s="10">
        <v>604</v>
      </c>
      <c r="B1181" s="15">
        <v>42113</v>
      </c>
      <c r="C1181" s="10" t="s">
        <v>1908</v>
      </c>
      <c r="D1181" s="10">
        <v>1</v>
      </c>
      <c r="E1181" s="16">
        <v>6299.37</v>
      </c>
      <c r="F1181" s="10" t="s">
        <v>126</v>
      </c>
    </row>
    <row r="1182" spans="1:6">
      <c r="A1182" s="10">
        <v>945</v>
      </c>
      <c r="B1182" s="15">
        <v>42113</v>
      </c>
      <c r="C1182" s="10" t="s">
        <v>1742</v>
      </c>
      <c r="D1182" s="10">
        <v>1</v>
      </c>
      <c r="E1182" s="16">
        <v>8189.37</v>
      </c>
      <c r="F1182" s="10" t="s">
        <v>126</v>
      </c>
    </row>
    <row r="1183" spans="1:6">
      <c r="A1183" s="10">
        <v>1343</v>
      </c>
      <c r="B1183" s="15">
        <v>42113</v>
      </c>
      <c r="C1183" s="10" t="s">
        <v>1906</v>
      </c>
      <c r="D1183" s="10">
        <v>2</v>
      </c>
      <c r="E1183" s="16">
        <v>8817.48</v>
      </c>
      <c r="F1183" s="10" t="s">
        <v>126</v>
      </c>
    </row>
    <row r="1184" spans="1:6">
      <c r="A1184" s="10">
        <v>1129</v>
      </c>
      <c r="B1184" s="15">
        <v>42113</v>
      </c>
      <c r="C1184" s="10" t="s">
        <v>1916</v>
      </c>
      <c r="D1184" s="10">
        <v>1</v>
      </c>
      <c r="E1184" s="16">
        <v>5543.37</v>
      </c>
      <c r="F1184" s="10" t="s">
        <v>126</v>
      </c>
    </row>
    <row r="1185" spans="1:6">
      <c r="A1185" s="10">
        <v>1995</v>
      </c>
      <c r="B1185" s="15">
        <v>42085</v>
      </c>
      <c r="C1185" s="10" t="s">
        <v>1910</v>
      </c>
      <c r="D1185" s="10">
        <v>1</v>
      </c>
      <c r="E1185" s="16">
        <v>5354.37</v>
      </c>
      <c r="F1185" s="10" t="s">
        <v>126</v>
      </c>
    </row>
    <row r="1186" spans="1:6">
      <c r="A1186" s="10">
        <v>407</v>
      </c>
      <c r="B1186" s="15">
        <v>42089</v>
      </c>
      <c r="C1186" s="10" t="s">
        <v>1758</v>
      </c>
      <c r="D1186" s="10">
        <v>1</v>
      </c>
      <c r="E1186" s="16">
        <v>20505.87</v>
      </c>
      <c r="F1186" s="10" t="s">
        <v>126</v>
      </c>
    </row>
    <row r="1187" spans="1:6">
      <c r="A1187" s="10">
        <v>491</v>
      </c>
      <c r="B1187" s="15">
        <v>42089</v>
      </c>
      <c r="C1187" s="10" t="s">
        <v>1758</v>
      </c>
      <c r="D1187" s="10">
        <v>1</v>
      </c>
      <c r="E1187" s="16">
        <v>10709.37</v>
      </c>
      <c r="F1187" s="10" t="s">
        <v>126</v>
      </c>
    </row>
    <row r="1188" spans="1:6">
      <c r="A1188" s="10">
        <v>974</v>
      </c>
      <c r="B1188" s="15">
        <v>42124</v>
      </c>
      <c r="C1188" s="10" t="s">
        <v>1696</v>
      </c>
      <c r="D1188" s="10">
        <v>1</v>
      </c>
      <c r="E1188" s="16">
        <v>8031.87</v>
      </c>
      <c r="F1188" s="10" t="s">
        <v>126</v>
      </c>
    </row>
    <row r="1189" spans="1:6">
      <c r="A1189" s="10">
        <v>1191</v>
      </c>
      <c r="B1189" s="15">
        <v>42124</v>
      </c>
      <c r="C1189" s="10" t="s">
        <v>1919</v>
      </c>
      <c r="D1189" s="10">
        <v>1</v>
      </c>
      <c r="E1189" s="16">
        <v>3464.37</v>
      </c>
      <c r="F1189" s="10" t="s">
        <v>126</v>
      </c>
    </row>
    <row r="1190" spans="1:6">
      <c r="A1190" s="10">
        <v>2098</v>
      </c>
      <c r="B1190" s="15">
        <v>42124</v>
      </c>
      <c r="C1190" s="10" t="s">
        <v>1915</v>
      </c>
      <c r="D1190" s="10">
        <v>1</v>
      </c>
      <c r="E1190" s="16">
        <v>3905.37</v>
      </c>
      <c r="F1190" s="10" t="s">
        <v>126</v>
      </c>
    </row>
    <row r="1191" spans="1:6">
      <c r="A1191" s="10">
        <v>200</v>
      </c>
      <c r="B1191" s="15">
        <v>42125</v>
      </c>
      <c r="C1191" s="10" t="s">
        <v>1730</v>
      </c>
      <c r="D1191" s="10">
        <v>1</v>
      </c>
      <c r="E1191" s="16">
        <v>15434.37</v>
      </c>
      <c r="F1191" s="10" t="s">
        <v>126</v>
      </c>
    </row>
    <row r="1192" spans="1:6">
      <c r="A1192" s="10">
        <v>2361</v>
      </c>
      <c r="B1192" s="15">
        <v>42163</v>
      </c>
      <c r="C1192" s="10" t="s">
        <v>1699</v>
      </c>
      <c r="D1192" s="10">
        <v>1</v>
      </c>
      <c r="E1192" s="16">
        <v>7427.7</v>
      </c>
      <c r="F1192" s="10" t="s">
        <v>126</v>
      </c>
    </row>
    <row r="1193" spans="1:6">
      <c r="A1193" s="10">
        <v>1912</v>
      </c>
      <c r="B1193" s="15">
        <v>42163</v>
      </c>
      <c r="C1193" s="10" t="s">
        <v>1906</v>
      </c>
      <c r="D1193" s="10">
        <v>1</v>
      </c>
      <c r="E1193" s="16">
        <v>3968.37</v>
      </c>
      <c r="F1193" s="10" t="s">
        <v>126</v>
      </c>
    </row>
    <row r="1194" spans="1:6">
      <c r="A1194" s="10">
        <v>1191</v>
      </c>
      <c r="B1194" s="15">
        <v>42164</v>
      </c>
      <c r="C1194" s="10" t="s">
        <v>1906</v>
      </c>
      <c r="D1194" s="10">
        <v>1</v>
      </c>
      <c r="E1194" s="16">
        <v>3464.37</v>
      </c>
      <c r="F1194" s="10" t="s">
        <v>126</v>
      </c>
    </row>
    <row r="1195" spans="1:6">
      <c r="A1195" s="10">
        <v>1077</v>
      </c>
      <c r="B1195" s="15">
        <v>42164</v>
      </c>
      <c r="C1195" s="10" t="s">
        <v>1746</v>
      </c>
      <c r="D1195" s="10">
        <v>1</v>
      </c>
      <c r="E1195" s="16">
        <v>4094.37</v>
      </c>
      <c r="F1195" s="10" t="s">
        <v>126</v>
      </c>
    </row>
    <row r="1196" spans="1:6">
      <c r="A1196" s="10">
        <v>2055</v>
      </c>
      <c r="B1196" s="15">
        <v>42164</v>
      </c>
      <c r="C1196" s="10" t="s">
        <v>1692</v>
      </c>
      <c r="D1196" s="10">
        <v>1</v>
      </c>
      <c r="E1196" s="16">
        <v>7874.37</v>
      </c>
      <c r="F1196" s="10" t="s">
        <v>126</v>
      </c>
    </row>
    <row r="1197" spans="1:6">
      <c r="A1197" s="10">
        <v>1078</v>
      </c>
      <c r="B1197" s="15">
        <v>42164</v>
      </c>
      <c r="C1197" s="10" t="s">
        <v>1746</v>
      </c>
      <c r="D1197" s="10">
        <v>1</v>
      </c>
      <c r="E1197" s="16">
        <v>4094.37</v>
      </c>
      <c r="F1197" s="10" t="s">
        <v>126</v>
      </c>
    </row>
    <row r="1198" spans="1:6">
      <c r="A1198" s="10">
        <v>794</v>
      </c>
      <c r="B1198" s="15">
        <v>42165</v>
      </c>
      <c r="C1198" s="10" t="s">
        <v>1549</v>
      </c>
      <c r="D1198" s="10">
        <v>1</v>
      </c>
      <c r="E1198" s="16">
        <v>1070.37</v>
      </c>
      <c r="F1198" s="10" t="s">
        <v>126</v>
      </c>
    </row>
    <row r="1199" spans="1:6">
      <c r="A1199" s="10">
        <v>506</v>
      </c>
      <c r="B1199" s="15">
        <v>42165</v>
      </c>
      <c r="C1199" s="10" t="s">
        <v>1924</v>
      </c>
      <c r="D1199" s="10">
        <v>1</v>
      </c>
      <c r="E1199" s="16">
        <v>15560.37</v>
      </c>
      <c r="F1199" s="10" t="s">
        <v>126</v>
      </c>
    </row>
    <row r="1200" spans="1:6">
      <c r="A1200" s="10">
        <v>676</v>
      </c>
      <c r="B1200" s="15">
        <v>42165</v>
      </c>
      <c r="C1200" s="10" t="s">
        <v>1725</v>
      </c>
      <c r="D1200" s="10">
        <v>1</v>
      </c>
      <c r="E1200" s="16">
        <v>9134.37</v>
      </c>
      <c r="F1200" s="10" t="s">
        <v>126</v>
      </c>
    </row>
    <row r="1201" spans="1:6">
      <c r="A1201" s="10">
        <v>793</v>
      </c>
      <c r="B1201" s="15">
        <v>42165</v>
      </c>
      <c r="C1201" s="10" t="s">
        <v>1549</v>
      </c>
      <c r="D1201" s="10">
        <v>1</v>
      </c>
      <c r="E1201" s="16">
        <v>1070.37</v>
      </c>
      <c r="F1201" s="10" t="s">
        <v>126</v>
      </c>
    </row>
    <row r="1202" spans="1:6">
      <c r="A1202" s="10">
        <v>993</v>
      </c>
      <c r="B1202" s="15">
        <v>42166</v>
      </c>
      <c r="C1202" s="10" t="s">
        <v>1674</v>
      </c>
      <c r="D1202" s="10">
        <v>1</v>
      </c>
      <c r="E1202" s="16">
        <v>4409.37</v>
      </c>
      <c r="F1202" s="10" t="s">
        <v>126</v>
      </c>
    </row>
    <row r="1203" spans="1:6">
      <c r="A1203" s="10">
        <v>676</v>
      </c>
      <c r="B1203" s="15">
        <v>42139</v>
      </c>
      <c r="C1203" s="10" t="s">
        <v>1906</v>
      </c>
      <c r="D1203" s="10">
        <v>1</v>
      </c>
      <c r="E1203" s="16">
        <v>9134.37</v>
      </c>
      <c r="F1203" s="10" t="s">
        <v>126</v>
      </c>
    </row>
    <row r="1204" spans="1:6">
      <c r="A1204" s="10">
        <v>478</v>
      </c>
      <c r="B1204" s="15">
        <v>42106</v>
      </c>
      <c r="C1204" s="10" t="s">
        <v>1947</v>
      </c>
      <c r="D1204" s="10">
        <v>1</v>
      </c>
      <c r="E1204" s="16">
        <v>17009.37</v>
      </c>
      <c r="F1204" s="10" t="s">
        <v>126</v>
      </c>
    </row>
    <row r="1205" spans="1:6">
      <c r="A1205" s="10">
        <v>2332</v>
      </c>
      <c r="B1205" s="15">
        <v>42106</v>
      </c>
      <c r="C1205" s="10" t="s">
        <v>1949</v>
      </c>
      <c r="D1205" s="10">
        <v>1</v>
      </c>
      <c r="E1205" s="16">
        <v>6419.7</v>
      </c>
      <c r="F1205" s="10" t="s">
        <v>126</v>
      </c>
    </row>
    <row r="1206" spans="1:6">
      <c r="A1206" s="10">
        <v>1182</v>
      </c>
      <c r="B1206" s="15">
        <v>42107</v>
      </c>
      <c r="C1206" s="10" t="s">
        <v>1916</v>
      </c>
      <c r="D1206" s="10">
        <v>1</v>
      </c>
      <c r="E1206" s="16">
        <v>2708.37</v>
      </c>
      <c r="F1206" s="10" t="s">
        <v>126</v>
      </c>
    </row>
    <row r="1207" spans="1:6">
      <c r="A1207" s="10">
        <v>407</v>
      </c>
      <c r="B1207" s="15">
        <v>42107</v>
      </c>
      <c r="C1207" s="10" t="s">
        <v>1758</v>
      </c>
      <c r="D1207" s="10">
        <v>1</v>
      </c>
      <c r="E1207" s="16">
        <v>20505.87</v>
      </c>
      <c r="F1207" s="10" t="s">
        <v>126</v>
      </c>
    </row>
    <row r="1208" spans="1:6">
      <c r="A1208" s="10">
        <v>545</v>
      </c>
      <c r="B1208" s="15">
        <v>42085</v>
      </c>
      <c r="C1208" s="10" t="s">
        <v>1917</v>
      </c>
      <c r="D1208" s="10">
        <v>1</v>
      </c>
      <c r="E1208" s="16">
        <v>10835.37</v>
      </c>
      <c r="F1208" s="10" t="s">
        <v>126</v>
      </c>
    </row>
    <row r="1209" spans="1:6">
      <c r="A1209" s="10">
        <v>1347</v>
      </c>
      <c r="B1209" s="15">
        <v>42085</v>
      </c>
      <c r="C1209" s="10" t="s">
        <v>1743</v>
      </c>
      <c r="D1209" s="10">
        <v>1</v>
      </c>
      <c r="E1209" s="16">
        <v>4156.74</v>
      </c>
      <c r="F1209" s="10" t="s">
        <v>126</v>
      </c>
    </row>
    <row r="1210" spans="1:6">
      <c r="A1210" s="10">
        <v>2269</v>
      </c>
      <c r="B1210" s="15">
        <v>42085</v>
      </c>
      <c r="C1210" s="10" t="s">
        <v>1748</v>
      </c>
      <c r="D1210" s="10">
        <v>1</v>
      </c>
      <c r="E1210" s="16">
        <v>4403.7</v>
      </c>
      <c r="F1210" s="10" t="s">
        <v>126</v>
      </c>
    </row>
    <row r="1211" spans="1:6">
      <c r="A1211" s="10">
        <v>996</v>
      </c>
      <c r="B1211" s="15">
        <v>42085</v>
      </c>
      <c r="C1211" s="10" t="s">
        <v>1747</v>
      </c>
      <c r="D1211" s="10">
        <v>1</v>
      </c>
      <c r="E1211" s="16">
        <v>8756.37</v>
      </c>
      <c r="F1211" s="10" t="s">
        <v>126</v>
      </c>
    </row>
    <row r="1212" spans="1:6">
      <c r="A1212" s="10">
        <v>1175</v>
      </c>
      <c r="B1212" s="15">
        <v>42085</v>
      </c>
      <c r="C1212" s="10" t="s">
        <v>1699</v>
      </c>
      <c r="D1212" s="10">
        <v>1</v>
      </c>
      <c r="E1212" s="16">
        <v>8441.37</v>
      </c>
      <c r="F1212" s="10" t="s">
        <v>126</v>
      </c>
    </row>
    <row r="1213" spans="1:6">
      <c r="A1213" s="10">
        <v>506</v>
      </c>
      <c r="B1213" s="15">
        <v>42086</v>
      </c>
      <c r="C1213" s="10" t="s">
        <v>1747</v>
      </c>
      <c r="D1213" s="10">
        <v>1</v>
      </c>
      <c r="E1213" s="16">
        <v>15560.37</v>
      </c>
      <c r="F1213" s="10" t="s">
        <v>126</v>
      </c>
    </row>
    <row r="1214" spans="1:6">
      <c r="A1214" s="10">
        <v>244</v>
      </c>
      <c r="B1214" s="15">
        <v>42086</v>
      </c>
      <c r="C1214" s="10" t="s">
        <v>1549</v>
      </c>
      <c r="D1214" s="10">
        <v>1</v>
      </c>
      <c r="E1214" s="16">
        <v>7556.85</v>
      </c>
      <c r="F1214" s="10" t="s">
        <v>126</v>
      </c>
    </row>
    <row r="1215" spans="1:6">
      <c r="A1215" s="10">
        <v>959</v>
      </c>
      <c r="B1215" s="15">
        <v>42089</v>
      </c>
      <c r="C1215" s="10" t="s">
        <v>1697</v>
      </c>
      <c r="D1215" s="10">
        <v>1</v>
      </c>
      <c r="E1215" s="16">
        <v>10362.87</v>
      </c>
      <c r="F1215" s="10" t="s">
        <v>126</v>
      </c>
    </row>
    <row r="1216" spans="1:6">
      <c r="A1216" s="10">
        <v>2262</v>
      </c>
      <c r="B1216" s="15">
        <v>42089</v>
      </c>
      <c r="C1216" s="10" t="s">
        <v>1760</v>
      </c>
      <c r="D1216" s="10">
        <v>1</v>
      </c>
      <c r="E1216" s="16">
        <v>4220.37</v>
      </c>
      <c r="F1216" s="10" t="s">
        <v>126</v>
      </c>
    </row>
    <row r="1217" spans="1:6">
      <c r="A1217" s="10">
        <v>2225</v>
      </c>
      <c r="B1217" s="15">
        <v>42090</v>
      </c>
      <c r="C1217" s="10" t="s">
        <v>1750</v>
      </c>
      <c r="D1217" s="10">
        <v>1</v>
      </c>
      <c r="E1217" s="16">
        <v>818.37</v>
      </c>
      <c r="F1217" s="10" t="s">
        <v>126</v>
      </c>
    </row>
    <row r="1218" spans="1:6">
      <c r="A1218" s="10">
        <v>945</v>
      </c>
      <c r="B1218" s="15">
        <v>42139</v>
      </c>
      <c r="C1218" s="10" t="s">
        <v>1910</v>
      </c>
      <c r="D1218" s="10">
        <v>1</v>
      </c>
      <c r="E1218" s="16">
        <v>8189.37</v>
      </c>
      <c r="F1218" s="10" t="s">
        <v>126</v>
      </c>
    </row>
    <row r="1219" spans="1:6">
      <c r="A1219" s="10">
        <v>1875</v>
      </c>
      <c r="B1219" s="15">
        <v>42141</v>
      </c>
      <c r="C1219" s="10" t="s">
        <v>1757</v>
      </c>
      <c r="D1219" s="10">
        <v>1</v>
      </c>
      <c r="E1219" s="16">
        <v>12914.37</v>
      </c>
      <c r="F1219" s="10" t="s">
        <v>126</v>
      </c>
    </row>
    <row r="1220" spans="1:6">
      <c r="A1220" s="10">
        <v>2277</v>
      </c>
      <c r="B1220" s="15">
        <v>42170</v>
      </c>
      <c r="C1220" s="10" t="s">
        <v>1731</v>
      </c>
      <c r="D1220" s="10">
        <v>1</v>
      </c>
      <c r="E1220" s="16">
        <v>3836.7</v>
      </c>
      <c r="F1220" s="10" t="s">
        <v>126</v>
      </c>
    </row>
    <row r="1221" spans="1:6">
      <c r="A1221" s="10">
        <v>438</v>
      </c>
      <c r="B1221" s="15">
        <v>42170</v>
      </c>
      <c r="C1221" s="10" t="s">
        <v>1923</v>
      </c>
      <c r="D1221" s="10">
        <v>1</v>
      </c>
      <c r="E1221" s="16">
        <v>11969.37</v>
      </c>
      <c r="F1221" s="10" t="s">
        <v>126</v>
      </c>
    </row>
    <row r="1222" spans="1:6">
      <c r="A1222" s="10">
        <v>963</v>
      </c>
      <c r="B1222" s="15">
        <v>42171</v>
      </c>
      <c r="C1222" s="10" t="s">
        <v>1915</v>
      </c>
      <c r="D1222" s="10">
        <v>1</v>
      </c>
      <c r="E1222" s="16">
        <v>5039.37</v>
      </c>
      <c r="F1222" s="10" t="s">
        <v>126</v>
      </c>
    </row>
    <row r="1223" spans="1:6">
      <c r="A1223" s="10">
        <v>993</v>
      </c>
      <c r="B1223" s="15">
        <v>42171</v>
      </c>
      <c r="C1223" s="10" t="s">
        <v>1748</v>
      </c>
      <c r="D1223" s="10">
        <v>1</v>
      </c>
      <c r="E1223" s="16">
        <v>4598.37</v>
      </c>
      <c r="F1223" s="10" t="s">
        <v>126</v>
      </c>
    </row>
    <row r="1224" spans="1:6">
      <c r="A1224" s="10">
        <v>1129</v>
      </c>
      <c r="B1224" s="15">
        <v>42171</v>
      </c>
      <c r="C1224" s="10" t="s">
        <v>1747</v>
      </c>
      <c r="D1224" s="10">
        <v>1</v>
      </c>
      <c r="E1224" s="16">
        <v>5826.87</v>
      </c>
      <c r="F1224" s="10" t="s">
        <v>126</v>
      </c>
    </row>
    <row r="1225" spans="1:6">
      <c r="A1225" s="10">
        <v>604</v>
      </c>
      <c r="B1225" s="15">
        <v>42171</v>
      </c>
      <c r="C1225" s="10" t="s">
        <v>1547</v>
      </c>
      <c r="D1225" s="10">
        <v>1</v>
      </c>
      <c r="E1225" s="16">
        <v>6299.37</v>
      </c>
      <c r="F1225" s="10" t="s">
        <v>126</v>
      </c>
    </row>
    <row r="1226" spans="1:6">
      <c r="A1226" s="10">
        <v>496</v>
      </c>
      <c r="B1226" s="15">
        <v>42172</v>
      </c>
      <c r="C1226" s="10" t="s">
        <v>1732</v>
      </c>
      <c r="D1226" s="10">
        <v>1</v>
      </c>
      <c r="E1226" s="16">
        <v>11339.37</v>
      </c>
      <c r="F1226" s="10" t="s">
        <v>126</v>
      </c>
    </row>
    <row r="1227" spans="1:6">
      <c r="A1227" s="10">
        <v>942</v>
      </c>
      <c r="B1227" s="15">
        <v>42172</v>
      </c>
      <c r="C1227" s="10" t="s">
        <v>1740</v>
      </c>
      <c r="D1227" s="10">
        <v>1</v>
      </c>
      <c r="E1227" s="16">
        <v>7370.37</v>
      </c>
      <c r="F1227" s="10" t="s">
        <v>126</v>
      </c>
    </row>
    <row r="1228" spans="1:6">
      <c r="A1228" s="10">
        <v>438</v>
      </c>
      <c r="B1228" s="15">
        <v>42158</v>
      </c>
      <c r="C1228" s="10" t="s">
        <v>1553</v>
      </c>
      <c r="D1228" s="10">
        <v>1</v>
      </c>
      <c r="E1228" s="16">
        <v>11969.37</v>
      </c>
      <c r="F1228" s="10" t="s">
        <v>126</v>
      </c>
    </row>
    <row r="1229" spans="1:6">
      <c r="A1229" s="10">
        <v>604</v>
      </c>
      <c r="B1229" s="15">
        <v>42166</v>
      </c>
      <c r="C1229" s="10" t="s">
        <v>1699</v>
      </c>
      <c r="D1229" s="10">
        <v>1</v>
      </c>
      <c r="E1229" s="16">
        <v>6299.37</v>
      </c>
      <c r="F1229" s="10" t="s">
        <v>126</v>
      </c>
    </row>
    <row r="1230" spans="1:6">
      <c r="A1230" s="10">
        <v>520</v>
      </c>
      <c r="B1230" s="15">
        <v>42166</v>
      </c>
      <c r="C1230" s="10" t="s">
        <v>1677</v>
      </c>
      <c r="D1230" s="10">
        <v>1</v>
      </c>
      <c r="E1230" s="16">
        <v>7367.85</v>
      </c>
      <c r="F1230" s="10" t="s">
        <v>126</v>
      </c>
    </row>
    <row r="1231" spans="1:6">
      <c r="A1231" s="10">
        <v>1182</v>
      </c>
      <c r="B1231" s="15">
        <v>42183</v>
      </c>
      <c r="C1231" s="10" t="s">
        <v>1949</v>
      </c>
      <c r="D1231" s="10">
        <v>1</v>
      </c>
      <c r="E1231" s="16">
        <v>2519.37</v>
      </c>
      <c r="F1231" s="10" t="s">
        <v>126</v>
      </c>
    </row>
    <row r="1232" spans="1:6">
      <c r="A1232" s="10">
        <v>1319</v>
      </c>
      <c r="B1232" s="15">
        <v>42183</v>
      </c>
      <c r="C1232" s="10" t="s">
        <v>1916</v>
      </c>
      <c r="D1232" s="10">
        <v>1</v>
      </c>
      <c r="E1232" s="16">
        <v>4975.74</v>
      </c>
      <c r="F1232" s="10" t="s">
        <v>126</v>
      </c>
    </row>
    <row r="1233" spans="1:6">
      <c r="A1233" s="10">
        <v>406</v>
      </c>
      <c r="B1233" s="15">
        <v>42183</v>
      </c>
      <c r="C1233" s="10" t="s">
        <v>1760</v>
      </c>
      <c r="D1233" s="10">
        <v>1</v>
      </c>
      <c r="E1233" s="16">
        <v>22994.37</v>
      </c>
      <c r="F1233" s="10" t="s">
        <v>126</v>
      </c>
    </row>
    <row r="1234" spans="1:6">
      <c r="A1234" s="10">
        <v>907</v>
      </c>
      <c r="B1234" s="15">
        <v>42183</v>
      </c>
      <c r="C1234" s="10" t="s">
        <v>1731</v>
      </c>
      <c r="D1234" s="10">
        <v>1</v>
      </c>
      <c r="E1234" s="16">
        <v>7874.37</v>
      </c>
      <c r="F1234" s="10" t="s">
        <v>126</v>
      </c>
    </row>
    <row r="1235" spans="1:6">
      <c r="A1235" s="10">
        <v>1142</v>
      </c>
      <c r="B1235" s="15">
        <v>42183</v>
      </c>
      <c r="C1235" s="10" t="s">
        <v>1741</v>
      </c>
      <c r="D1235" s="10">
        <v>1</v>
      </c>
      <c r="E1235" s="16">
        <v>8126.37</v>
      </c>
      <c r="F1235" s="10" t="s">
        <v>126</v>
      </c>
    </row>
    <row r="1236" spans="1:6">
      <c r="A1236" s="10">
        <v>2055</v>
      </c>
      <c r="B1236" s="15">
        <v>42183</v>
      </c>
      <c r="C1236" s="10" t="s">
        <v>1916</v>
      </c>
      <c r="D1236" s="10">
        <v>1</v>
      </c>
      <c r="E1236" s="16">
        <v>7874.37</v>
      </c>
      <c r="F1236" s="10" t="s">
        <v>126</v>
      </c>
    </row>
    <row r="1237" spans="1:6">
      <c r="A1237" s="10">
        <v>826</v>
      </c>
      <c r="B1237" s="15">
        <v>42060</v>
      </c>
      <c r="C1237" s="10" t="s">
        <v>1925</v>
      </c>
      <c r="D1237" s="10">
        <v>1</v>
      </c>
      <c r="E1237" s="16">
        <v>13229.37</v>
      </c>
      <c r="F1237" s="10" t="s">
        <v>126</v>
      </c>
    </row>
    <row r="1238" spans="1:6">
      <c r="A1238" s="10">
        <v>2055</v>
      </c>
      <c r="B1238" s="15">
        <v>42060</v>
      </c>
      <c r="C1238" s="10" t="s">
        <v>1725</v>
      </c>
      <c r="D1238" s="10">
        <v>1</v>
      </c>
      <c r="E1238" s="16">
        <v>7874.37</v>
      </c>
      <c r="F1238" s="10" t="s">
        <v>126</v>
      </c>
    </row>
    <row r="1239" spans="1:6">
      <c r="A1239" s="10">
        <v>2199</v>
      </c>
      <c r="B1239" s="15">
        <v>42181</v>
      </c>
      <c r="C1239" s="10" t="s">
        <v>1754</v>
      </c>
      <c r="D1239" s="10">
        <v>1</v>
      </c>
      <c r="E1239" s="16">
        <v>2456.37</v>
      </c>
      <c r="F1239" s="10" t="s">
        <v>126</v>
      </c>
    </row>
    <row r="1240" spans="1:6">
      <c r="A1240" s="10">
        <v>778</v>
      </c>
      <c r="B1240" s="15">
        <v>42181</v>
      </c>
      <c r="C1240" s="10" t="s">
        <v>1686</v>
      </c>
      <c r="D1240" s="10">
        <v>1</v>
      </c>
      <c r="E1240" s="16">
        <v>1542.87</v>
      </c>
      <c r="F1240" s="10" t="s">
        <v>126</v>
      </c>
    </row>
    <row r="1241" spans="1:6">
      <c r="A1241" s="10">
        <v>609</v>
      </c>
      <c r="B1241" s="15">
        <v>42118</v>
      </c>
      <c r="C1241" s="10" t="s">
        <v>1910</v>
      </c>
      <c r="D1241" s="10">
        <v>1</v>
      </c>
      <c r="E1241" s="16">
        <v>10079.37</v>
      </c>
      <c r="F1241" s="10" t="s">
        <v>126</v>
      </c>
    </row>
    <row r="1242" spans="1:6">
      <c r="A1242" s="10">
        <v>676</v>
      </c>
      <c r="B1242" s="15">
        <v>42118</v>
      </c>
      <c r="C1242" s="10" t="s">
        <v>1748</v>
      </c>
      <c r="D1242" s="10">
        <v>1</v>
      </c>
      <c r="E1242" s="16">
        <v>9134.37</v>
      </c>
      <c r="F1242" s="10" t="s">
        <v>126</v>
      </c>
    </row>
    <row r="1243" spans="1:6">
      <c r="A1243" s="10">
        <v>2275</v>
      </c>
      <c r="B1243" s="15">
        <v>42118</v>
      </c>
      <c r="C1243" s="10" t="s">
        <v>1677</v>
      </c>
      <c r="D1243" s="10">
        <v>1</v>
      </c>
      <c r="E1243" s="16">
        <v>4661.37</v>
      </c>
      <c r="F1243" s="10" t="s">
        <v>126</v>
      </c>
    </row>
    <row r="1244" spans="1:6">
      <c r="A1244" s="10">
        <v>676</v>
      </c>
      <c r="B1244" s="15">
        <v>42169</v>
      </c>
      <c r="C1244" s="10" t="s">
        <v>1748</v>
      </c>
      <c r="D1244" s="10">
        <v>1</v>
      </c>
      <c r="E1244" s="16">
        <v>9134.37</v>
      </c>
      <c r="F1244" s="10" t="s">
        <v>126</v>
      </c>
    </row>
    <row r="1245" spans="1:6">
      <c r="A1245" s="10">
        <v>487</v>
      </c>
      <c r="B1245" s="15">
        <v>42169</v>
      </c>
      <c r="C1245" s="10" t="s">
        <v>1906</v>
      </c>
      <c r="D1245" s="10">
        <v>1</v>
      </c>
      <c r="E1245" s="16">
        <v>13229.37</v>
      </c>
      <c r="F1245" s="10" t="s">
        <v>126</v>
      </c>
    </row>
    <row r="1246" spans="1:6">
      <c r="A1246" s="10">
        <v>438</v>
      </c>
      <c r="B1246" s="15">
        <v>42119</v>
      </c>
      <c r="C1246" s="10" t="s">
        <v>1699</v>
      </c>
      <c r="D1246" s="10">
        <v>1</v>
      </c>
      <c r="E1246" s="16">
        <v>11969.37</v>
      </c>
      <c r="F1246" s="10" t="s">
        <v>126</v>
      </c>
    </row>
    <row r="1247" spans="1:6">
      <c r="A1247" s="10">
        <v>433</v>
      </c>
      <c r="B1247" s="15">
        <v>42119</v>
      </c>
      <c r="C1247" s="10" t="s">
        <v>1677</v>
      </c>
      <c r="D1247" s="10">
        <v>1</v>
      </c>
      <c r="E1247" s="16">
        <v>11969.37</v>
      </c>
      <c r="F1247" s="10" t="s">
        <v>126</v>
      </c>
    </row>
    <row r="1248" spans="1:6">
      <c r="A1248" s="10">
        <v>690</v>
      </c>
      <c r="B1248" s="15">
        <v>42119</v>
      </c>
      <c r="C1248" s="10" t="s">
        <v>1677</v>
      </c>
      <c r="D1248" s="10">
        <v>1</v>
      </c>
      <c r="E1248" s="16">
        <v>4409.37</v>
      </c>
      <c r="F1248" s="10" t="s">
        <v>126</v>
      </c>
    </row>
    <row r="1249" spans="1:6">
      <c r="A1249" s="10">
        <v>1191</v>
      </c>
      <c r="B1249" s="15">
        <v>42120</v>
      </c>
      <c r="C1249" s="10" t="s">
        <v>1757</v>
      </c>
      <c r="D1249" s="10">
        <v>1</v>
      </c>
      <c r="E1249" s="16">
        <v>3464.37</v>
      </c>
      <c r="F1249" s="10" t="s">
        <v>126</v>
      </c>
    </row>
    <row r="1250" spans="1:6">
      <c r="A1250" s="10">
        <v>1085</v>
      </c>
      <c r="B1250" s="15">
        <v>42120</v>
      </c>
      <c r="C1250" s="10" t="s">
        <v>1913</v>
      </c>
      <c r="D1250" s="10">
        <v>1</v>
      </c>
      <c r="E1250" s="16">
        <v>1416.87</v>
      </c>
      <c r="F1250" s="10" t="s">
        <v>126</v>
      </c>
    </row>
    <row r="1251" spans="1:6">
      <c r="A1251" s="10">
        <v>1844</v>
      </c>
      <c r="B1251" s="15">
        <v>42120</v>
      </c>
      <c r="C1251" s="10" t="s">
        <v>1900</v>
      </c>
      <c r="D1251" s="10">
        <v>1</v>
      </c>
      <c r="E1251" s="16">
        <v>2015.37</v>
      </c>
      <c r="F1251" s="10" t="s">
        <v>126</v>
      </c>
    </row>
    <row r="1252" spans="1:6">
      <c r="A1252" s="10">
        <v>939</v>
      </c>
      <c r="B1252" s="15">
        <v>42170</v>
      </c>
      <c r="C1252" s="10" t="s">
        <v>1935</v>
      </c>
      <c r="D1252" s="10">
        <v>1</v>
      </c>
      <c r="E1252" s="16">
        <v>4598.37</v>
      </c>
      <c r="F1252" s="10" t="s">
        <v>126</v>
      </c>
    </row>
    <row r="1253" spans="1:6">
      <c r="A1253" s="10">
        <v>2354</v>
      </c>
      <c r="B1253" s="15">
        <v>42170</v>
      </c>
      <c r="C1253" s="10" t="s">
        <v>1731</v>
      </c>
      <c r="D1253" s="10">
        <v>1</v>
      </c>
      <c r="E1253" s="16">
        <v>4661.37</v>
      </c>
      <c r="F1253" s="10" t="s">
        <v>126</v>
      </c>
    </row>
    <row r="1254" spans="1:6">
      <c r="A1254" s="10">
        <v>1145</v>
      </c>
      <c r="B1254" s="15">
        <v>42170</v>
      </c>
      <c r="C1254" s="10" t="s">
        <v>1920</v>
      </c>
      <c r="D1254" s="10">
        <v>1</v>
      </c>
      <c r="E1254" s="16">
        <v>4031.37</v>
      </c>
      <c r="F1254" s="10" t="s">
        <v>126</v>
      </c>
    </row>
    <row r="1255" spans="1:6">
      <c r="A1255" s="10">
        <v>609</v>
      </c>
      <c r="B1255" s="15">
        <v>42120</v>
      </c>
      <c r="C1255" s="10" t="s">
        <v>1949</v>
      </c>
      <c r="D1255" s="10">
        <v>1</v>
      </c>
      <c r="E1255" s="16">
        <v>10079.37</v>
      </c>
      <c r="F1255" s="10" t="s">
        <v>126</v>
      </c>
    </row>
    <row r="1256" spans="1:6">
      <c r="A1256" s="10">
        <v>440</v>
      </c>
      <c r="B1256" s="15">
        <v>42120</v>
      </c>
      <c r="C1256" s="10" t="s">
        <v>1677</v>
      </c>
      <c r="D1256" s="10">
        <v>1</v>
      </c>
      <c r="E1256" s="16">
        <v>19529.37</v>
      </c>
      <c r="F1256" s="10" t="s">
        <v>126</v>
      </c>
    </row>
    <row r="1257" spans="1:6">
      <c r="A1257" s="10">
        <v>1086</v>
      </c>
      <c r="B1257" s="15">
        <v>42120</v>
      </c>
      <c r="C1257" s="10" t="s">
        <v>1913</v>
      </c>
      <c r="D1257" s="10">
        <v>1</v>
      </c>
      <c r="E1257" s="16">
        <v>1416.87</v>
      </c>
      <c r="F1257" s="10" t="s">
        <v>126</v>
      </c>
    </row>
    <row r="1258" spans="1:6">
      <c r="A1258" s="10">
        <v>676</v>
      </c>
      <c r="B1258" s="15">
        <v>42148</v>
      </c>
      <c r="C1258" s="10" t="s">
        <v>1914</v>
      </c>
      <c r="D1258" s="10">
        <v>1</v>
      </c>
      <c r="E1258" s="16">
        <v>9134.37</v>
      </c>
      <c r="F1258" s="10" t="s">
        <v>126</v>
      </c>
    </row>
    <row r="1259" spans="1:6">
      <c r="A1259" s="10">
        <v>676</v>
      </c>
      <c r="B1259" s="15">
        <v>42144</v>
      </c>
      <c r="C1259" s="10" t="s">
        <v>1674</v>
      </c>
      <c r="D1259" s="10">
        <v>1</v>
      </c>
      <c r="E1259" s="16">
        <v>9134.37</v>
      </c>
      <c r="F1259" s="10" t="s">
        <v>126</v>
      </c>
    </row>
    <row r="1260" spans="1:6">
      <c r="A1260" s="10">
        <v>2395</v>
      </c>
      <c r="B1260" s="15">
        <v>42144</v>
      </c>
      <c r="C1260" s="10" t="s">
        <v>1741</v>
      </c>
      <c r="D1260" s="10">
        <v>1</v>
      </c>
      <c r="E1260" s="16">
        <v>1889.37</v>
      </c>
      <c r="F1260" s="10" t="s">
        <v>126</v>
      </c>
    </row>
    <row r="1261" spans="1:6">
      <c r="A1261" s="10">
        <v>993</v>
      </c>
      <c r="B1261" s="15">
        <v>42144</v>
      </c>
      <c r="C1261" s="10" t="s">
        <v>1924</v>
      </c>
      <c r="D1261" s="10">
        <v>1</v>
      </c>
      <c r="E1261" s="16">
        <v>4598.37</v>
      </c>
      <c r="F1261" s="10" t="s">
        <v>126</v>
      </c>
    </row>
    <row r="1262" spans="1:6">
      <c r="A1262" s="10">
        <v>577</v>
      </c>
      <c r="B1262" s="15">
        <v>42144</v>
      </c>
      <c r="C1262" s="10" t="s">
        <v>1683</v>
      </c>
      <c r="D1262" s="10">
        <v>1</v>
      </c>
      <c r="E1262" s="16">
        <v>12284.37</v>
      </c>
      <c r="F1262" s="10" t="s">
        <v>126</v>
      </c>
    </row>
    <row r="1263" spans="1:6">
      <c r="A1263" s="10">
        <v>699</v>
      </c>
      <c r="B1263" s="15">
        <v>42144</v>
      </c>
      <c r="C1263" s="10" t="s">
        <v>1750</v>
      </c>
      <c r="D1263" s="10">
        <v>1</v>
      </c>
      <c r="E1263" s="16">
        <v>2865.87</v>
      </c>
      <c r="F1263" s="10" t="s">
        <v>126</v>
      </c>
    </row>
    <row r="1264" spans="1:6">
      <c r="A1264" s="10">
        <v>1129</v>
      </c>
      <c r="B1264" s="15">
        <v>42135</v>
      </c>
      <c r="C1264" s="10" t="s">
        <v>1947</v>
      </c>
      <c r="D1264" s="10">
        <v>1</v>
      </c>
      <c r="E1264" s="16">
        <v>5543.37</v>
      </c>
      <c r="F1264" s="10" t="s">
        <v>126</v>
      </c>
    </row>
    <row r="1265" spans="1:6">
      <c r="A1265" s="10">
        <v>457</v>
      </c>
      <c r="B1265" s="15">
        <v>42067</v>
      </c>
      <c r="C1265" s="10" t="s">
        <v>1748</v>
      </c>
      <c r="D1265" s="10">
        <v>1</v>
      </c>
      <c r="E1265" s="16">
        <v>11969.37</v>
      </c>
      <c r="F1265" s="10" t="s">
        <v>126</v>
      </c>
    </row>
    <row r="1266" spans="1:6">
      <c r="A1266" s="10">
        <v>927</v>
      </c>
      <c r="B1266" s="15">
        <v>42068</v>
      </c>
      <c r="C1266" s="10" t="s">
        <v>1915</v>
      </c>
      <c r="D1266" s="10">
        <v>1</v>
      </c>
      <c r="E1266" s="16">
        <v>6173.37</v>
      </c>
      <c r="F1266" s="10" t="s">
        <v>126</v>
      </c>
    </row>
    <row r="1267" spans="1:6">
      <c r="A1267" s="10">
        <v>487</v>
      </c>
      <c r="B1267" s="15">
        <v>42068</v>
      </c>
      <c r="C1267" s="10" t="s">
        <v>1547</v>
      </c>
      <c r="D1267" s="10">
        <v>1</v>
      </c>
      <c r="E1267" s="16">
        <v>13229.37</v>
      </c>
      <c r="F1267" s="10" t="s">
        <v>126</v>
      </c>
    </row>
    <row r="1268" spans="1:6">
      <c r="A1268" s="10">
        <v>415</v>
      </c>
      <c r="B1268" s="15">
        <v>42045</v>
      </c>
      <c r="C1268" s="10" t="s">
        <v>1748</v>
      </c>
      <c r="D1268" s="10">
        <v>1</v>
      </c>
      <c r="E1268" s="16">
        <v>11496.87</v>
      </c>
      <c r="F1268" s="10" t="s">
        <v>126</v>
      </c>
    </row>
    <row r="1269" spans="1:6">
      <c r="A1269" s="10">
        <v>1703</v>
      </c>
      <c r="B1269" s="15">
        <v>42045</v>
      </c>
      <c r="C1269" s="10" t="s">
        <v>1925</v>
      </c>
      <c r="D1269" s="10">
        <v>1</v>
      </c>
      <c r="E1269" s="16">
        <v>1290.87</v>
      </c>
      <c r="F1269" s="10" t="s">
        <v>126</v>
      </c>
    </row>
    <row r="1270" spans="1:6">
      <c r="A1270" s="10">
        <v>1050</v>
      </c>
      <c r="B1270" s="15">
        <v>42114</v>
      </c>
      <c r="C1270" s="10" t="s">
        <v>1742</v>
      </c>
      <c r="D1270" s="10">
        <v>1</v>
      </c>
      <c r="E1270" s="16">
        <v>3338.37</v>
      </c>
      <c r="F1270" s="10" t="s">
        <v>126</v>
      </c>
    </row>
    <row r="1271" spans="1:6">
      <c r="A1271" s="10">
        <v>1524</v>
      </c>
      <c r="B1271" s="15">
        <v>42106</v>
      </c>
      <c r="C1271" s="10" t="s">
        <v>1924</v>
      </c>
      <c r="D1271" s="10">
        <v>1</v>
      </c>
      <c r="E1271" s="16">
        <v>4408.74</v>
      </c>
      <c r="F1271" s="10" t="s">
        <v>126</v>
      </c>
    </row>
    <row r="1272" spans="1:6">
      <c r="A1272" s="10">
        <v>615</v>
      </c>
      <c r="B1272" s="15">
        <v>42099</v>
      </c>
      <c r="C1272" s="10" t="s">
        <v>1729</v>
      </c>
      <c r="D1272" s="10">
        <v>1</v>
      </c>
      <c r="E1272" s="16">
        <v>8189.37</v>
      </c>
      <c r="F1272" s="10" t="s">
        <v>126</v>
      </c>
    </row>
    <row r="1273" spans="1:6">
      <c r="A1273" s="10">
        <v>1348</v>
      </c>
      <c r="B1273" s="15">
        <v>42085</v>
      </c>
      <c r="C1273" s="10" t="s">
        <v>1743</v>
      </c>
      <c r="D1273" s="10">
        <v>1</v>
      </c>
      <c r="E1273" s="16">
        <v>4156.74</v>
      </c>
      <c r="F1273" s="10" t="s">
        <v>126</v>
      </c>
    </row>
    <row r="1274" spans="1:6">
      <c r="A1274" s="10">
        <v>1391</v>
      </c>
      <c r="B1274" s="15">
        <v>42085</v>
      </c>
      <c r="C1274" s="10" t="s">
        <v>1699</v>
      </c>
      <c r="D1274" s="10">
        <v>1</v>
      </c>
      <c r="E1274" s="16">
        <v>2329.74</v>
      </c>
      <c r="F1274" s="10" t="s">
        <v>126</v>
      </c>
    </row>
    <row r="1275" spans="1:6">
      <c r="A1275" s="10">
        <v>1392</v>
      </c>
      <c r="B1275" s="15">
        <v>42085</v>
      </c>
      <c r="C1275" s="10" t="s">
        <v>1699</v>
      </c>
      <c r="D1275" s="10">
        <v>1</v>
      </c>
      <c r="E1275" s="16">
        <v>2329.74</v>
      </c>
      <c r="F1275" s="10" t="s">
        <v>126</v>
      </c>
    </row>
    <row r="1276" spans="1:6">
      <c r="A1276" s="10">
        <v>1212</v>
      </c>
      <c r="B1276" s="15">
        <v>42172</v>
      </c>
      <c r="C1276" s="10" t="s">
        <v>1674</v>
      </c>
      <c r="D1276" s="10">
        <v>1</v>
      </c>
      <c r="E1276" s="16">
        <v>4850.37</v>
      </c>
      <c r="F1276" s="10" t="s">
        <v>126</v>
      </c>
    </row>
    <row r="1277" spans="1:6">
      <c r="A1277" s="10">
        <v>491</v>
      </c>
      <c r="B1277" s="15">
        <v>42173</v>
      </c>
      <c r="C1277" s="10" t="s">
        <v>1756</v>
      </c>
      <c r="D1277" s="10">
        <v>1</v>
      </c>
      <c r="E1277" s="16">
        <v>10709.37</v>
      </c>
      <c r="F1277" s="10" t="s">
        <v>126</v>
      </c>
    </row>
    <row r="1278" spans="1:6">
      <c r="A1278" s="10">
        <v>2369</v>
      </c>
      <c r="B1278" s="15">
        <v>42173</v>
      </c>
      <c r="C1278" s="10" t="s">
        <v>1678</v>
      </c>
      <c r="D1278" s="10">
        <v>1</v>
      </c>
      <c r="E1278" s="16">
        <v>5096.7</v>
      </c>
      <c r="F1278" s="10" t="s">
        <v>126</v>
      </c>
    </row>
    <row r="1279" spans="1:6">
      <c r="A1279" s="10">
        <v>1722</v>
      </c>
      <c r="B1279" s="15">
        <v>42173</v>
      </c>
      <c r="C1279" s="10" t="s">
        <v>1923</v>
      </c>
      <c r="D1279" s="10">
        <v>1</v>
      </c>
      <c r="E1279" s="16">
        <v>1007.37</v>
      </c>
      <c r="F1279" s="10" t="s">
        <v>126</v>
      </c>
    </row>
    <row r="1280" spans="1:6">
      <c r="A1280" s="10">
        <v>2269</v>
      </c>
      <c r="B1280" s="15">
        <v>42167</v>
      </c>
      <c r="C1280" s="10" t="s">
        <v>1692</v>
      </c>
      <c r="D1280" s="10">
        <v>1</v>
      </c>
      <c r="E1280" s="16">
        <v>4466.7</v>
      </c>
      <c r="F1280" s="10" t="s">
        <v>126</v>
      </c>
    </row>
    <row r="1281" spans="1:6">
      <c r="A1281" s="10">
        <v>2396</v>
      </c>
      <c r="B1281" s="15">
        <v>42167</v>
      </c>
      <c r="C1281" s="10" t="s">
        <v>1730</v>
      </c>
      <c r="D1281" s="10">
        <v>1</v>
      </c>
      <c r="E1281" s="16">
        <v>1442.7</v>
      </c>
      <c r="F1281" s="10" t="s">
        <v>126</v>
      </c>
    </row>
    <row r="1282" spans="1:6">
      <c r="A1282" s="10">
        <v>626</v>
      </c>
      <c r="B1282" s="15">
        <v>42168</v>
      </c>
      <c r="C1282" s="10" t="s">
        <v>1756</v>
      </c>
      <c r="D1282" s="10">
        <v>1</v>
      </c>
      <c r="E1282" s="16">
        <v>17009.37</v>
      </c>
      <c r="F1282" s="10" t="s">
        <v>126</v>
      </c>
    </row>
    <row r="1283" spans="1:6">
      <c r="A1283" s="10">
        <v>2054</v>
      </c>
      <c r="B1283" s="15">
        <v>42169</v>
      </c>
      <c r="C1283" s="10" t="s">
        <v>1693</v>
      </c>
      <c r="D1283" s="10">
        <v>1</v>
      </c>
      <c r="E1283" s="16">
        <v>7685.37</v>
      </c>
      <c r="F1283" s="10" t="s">
        <v>126</v>
      </c>
    </row>
    <row r="1284" spans="1:6">
      <c r="A1284" s="10">
        <v>491</v>
      </c>
      <c r="B1284" s="15">
        <v>42169</v>
      </c>
      <c r="C1284" s="10" t="s">
        <v>1906</v>
      </c>
      <c r="D1284" s="10">
        <v>1</v>
      </c>
      <c r="E1284" s="16">
        <v>10709.37</v>
      </c>
      <c r="F1284" s="10" t="s">
        <v>126</v>
      </c>
    </row>
    <row r="1285" spans="1:6">
      <c r="A1285" s="10">
        <v>549</v>
      </c>
      <c r="B1285" s="15">
        <v>42169</v>
      </c>
      <c r="C1285" s="10" t="s">
        <v>1901</v>
      </c>
      <c r="D1285" s="10">
        <v>1</v>
      </c>
      <c r="E1285" s="16">
        <v>6614.37</v>
      </c>
      <c r="F1285" s="10" t="s">
        <v>126</v>
      </c>
    </row>
    <row r="1286" spans="1:6">
      <c r="A1286" s="10">
        <v>407</v>
      </c>
      <c r="B1286" s="15">
        <v>42169</v>
      </c>
      <c r="C1286" s="10" t="s">
        <v>1910</v>
      </c>
      <c r="D1286" s="10">
        <v>1</v>
      </c>
      <c r="E1286" s="16">
        <v>20505.87</v>
      </c>
      <c r="F1286" s="10" t="s">
        <v>126</v>
      </c>
    </row>
    <row r="1287" spans="1:6">
      <c r="A1287" s="10">
        <v>567</v>
      </c>
      <c r="B1287" s="15">
        <v>42169</v>
      </c>
      <c r="C1287" s="10" t="s">
        <v>1949</v>
      </c>
      <c r="D1287" s="10">
        <v>1</v>
      </c>
      <c r="E1287" s="16">
        <v>10520.37</v>
      </c>
      <c r="F1287" s="10" t="s">
        <v>126</v>
      </c>
    </row>
    <row r="1288" spans="1:6">
      <c r="A1288" s="10">
        <v>1062</v>
      </c>
      <c r="B1288" s="15">
        <v>42185</v>
      </c>
      <c r="C1288" s="10" t="s">
        <v>1729</v>
      </c>
      <c r="D1288" s="10">
        <v>1</v>
      </c>
      <c r="E1288" s="16">
        <v>1889.37</v>
      </c>
      <c r="F1288" s="10" t="s">
        <v>126</v>
      </c>
    </row>
    <row r="1289" spans="1:6">
      <c r="A1289" s="10">
        <v>1085</v>
      </c>
      <c r="B1289" s="15">
        <v>42185</v>
      </c>
      <c r="C1289" s="10" t="s">
        <v>1729</v>
      </c>
      <c r="D1289" s="10">
        <v>1</v>
      </c>
      <c r="E1289" s="16">
        <v>1101.87</v>
      </c>
      <c r="F1289" s="10" t="s">
        <v>126</v>
      </c>
    </row>
    <row r="1290" spans="1:6">
      <c r="A1290" s="10">
        <v>1879</v>
      </c>
      <c r="B1290" s="15">
        <v>42185</v>
      </c>
      <c r="C1290" s="10" t="s">
        <v>1681</v>
      </c>
      <c r="D1290" s="10">
        <v>1</v>
      </c>
      <c r="E1290" s="16">
        <v>11339.37</v>
      </c>
      <c r="F1290" s="10" t="s">
        <v>126</v>
      </c>
    </row>
    <row r="1291" spans="1:6">
      <c r="A1291" s="10">
        <v>2277</v>
      </c>
      <c r="B1291" s="15">
        <v>42185</v>
      </c>
      <c r="C1291" s="10" t="s">
        <v>1911</v>
      </c>
      <c r="D1291" s="10">
        <v>1</v>
      </c>
      <c r="E1291" s="16">
        <v>3653.37</v>
      </c>
      <c r="F1291" s="10" t="s">
        <v>126</v>
      </c>
    </row>
    <row r="1292" spans="1:6">
      <c r="A1292" s="10">
        <v>1722</v>
      </c>
      <c r="B1292" s="15">
        <v>42185</v>
      </c>
      <c r="C1292" s="10" t="s">
        <v>1925</v>
      </c>
      <c r="D1292" s="10">
        <v>1</v>
      </c>
      <c r="E1292" s="16">
        <v>1038.87</v>
      </c>
      <c r="F1292" s="10" t="s">
        <v>126</v>
      </c>
    </row>
    <row r="1293" spans="1:6">
      <c r="A1293" s="10">
        <v>1086</v>
      </c>
      <c r="B1293" s="15">
        <v>42185</v>
      </c>
      <c r="C1293" s="10" t="s">
        <v>1729</v>
      </c>
      <c r="D1293" s="10">
        <v>1</v>
      </c>
      <c r="E1293" s="16">
        <v>1101.87</v>
      </c>
      <c r="F1293" s="10" t="s">
        <v>126</v>
      </c>
    </row>
    <row r="1294" spans="1:6">
      <c r="A1294" s="10">
        <v>1707</v>
      </c>
      <c r="B1294" s="15">
        <v>42185</v>
      </c>
      <c r="C1294" s="10" t="s">
        <v>1924</v>
      </c>
      <c r="D1294" s="10">
        <v>1</v>
      </c>
      <c r="E1294" s="16">
        <v>1511.37</v>
      </c>
      <c r="F1294" s="10" t="s">
        <v>126</v>
      </c>
    </row>
    <row r="1295" spans="1:6">
      <c r="A1295" s="10">
        <v>1129</v>
      </c>
      <c r="B1295" s="15">
        <v>42152</v>
      </c>
      <c r="C1295" s="10" t="s">
        <v>1186</v>
      </c>
      <c r="D1295" s="10">
        <v>1</v>
      </c>
      <c r="E1295" s="16">
        <v>5448.87</v>
      </c>
      <c r="F1295" s="10" t="s">
        <v>126</v>
      </c>
    </row>
    <row r="1296" spans="1:6">
      <c r="A1296" s="10">
        <v>2336</v>
      </c>
      <c r="B1296" s="15">
        <v>42116</v>
      </c>
      <c r="C1296" s="10" t="s">
        <v>738</v>
      </c>
      <c r="D1296" s="10">
        <v>1</v>
      </c>
      <c r="E1296" s="16">
        <v>9569.7</v>
      </c>
      <c r="F1296" s="10" t="s">
        <v>126</v>
      </c>
    </row>
    <row r="1297" spans="1:6">
      <c r="A1297" s="10">
        <v>183</v>
      </c>
      <c r="B1297" s="15">
        <v>42116</v>
      </c>
      <c r="C1297" s="10" t="s">
        <v>1187</v>
      </c>
      <c r="D1297" s="10">
        <v>1</v>
      </c>
      <c r="E1297" s="16">
        <v>8694</v>
      </c>
      <c r="F1297" s="10" t="s">
        <v>126</v>
      </c>
    </row>
    <row r="1298" spans="1:6">
      <c r="A1298" s="10">
        <v>1085</v>
      </c>
      <c r="B1298" s="15">
        <v>42093</v>
      </c>
      <c r="C1298" s="10" t="s">
        <v>1300</v>
      </c>
      <c r="D1298" s="10">
        <v>1</v>
      </c>
      <c r="E1298" s="16">
        <v>1416.87</v>
      </c>
      <c r="F1298" s="10" t="s">
        <v>126</v>
      </c>
    </row>
    <row r="1299" spans="1:6">
      <c r="A1299" s="10">
        <v>993</v>
      </c>
      <c r="B1299" s="15">
        <v>42116</v>
      </c>
      <c r="C1299" s="10" t="s">
        <v>1341</v>
      </c>
      <c r="D1299" s="10">
        <v>1</v>
      </c>
      <c r="E1299" s="16">
        <v>4598.37</v>
      </c>
      <c r="F1299" s="10" t="s">
        <v>126</v>
      </c>
    </row>
    <row r="1300" spans="1:6">
      <c r="A1300" s="10">
        <v>604</v>
      </c>
      <c r="B1300" s="15">
        <v>42117</v>
      </c>
      <c r="C1300" s="10" t="s">
        <v>1320</v>
      </c>
      <c r="D1300" s="10">
        <v>1</v>
      </c>
      <c r="E1300" s="16">
        <v>6299.37</v>
      </c>
      <c r="F1300" s="10" t="s">
        <v>126</v>
      </c>
    </row>
    <row r="1301" spans="1:6">
      <c r="A1301" s="10">
        <v>939</v>
      </c>
      <c r="B1301" s="15">
        <v>42151</v>
      </c>
      <c r="C1301" s="10" t="s">
        <v>1304</v>
      </c>
      <c r="D1301" s="10">
        <v>1</v>
      </c>
      <c r="E1301" s="16">
        <v>4598.37</v>
      </c>
      <c r="F1301" s="10" t="s">
        <v>126</v>
      </c>
    </row>
    <row r="1302" spans="1:6">
      <c r="A1302" s="10">
        <v>1145</v>
      </c>
      <c r="B1302" s="15">
        <v>42151</v>
      </c>
      <c r="C1302" s="10" t="s">
        <v>1331</v>
      </c>
      <c r="D1302" s="10">
        <v>1</v>
      </c>
      <c r="E1302" s="16">
        <v>4031.37</v>
      </c>
      <c r="F1302" s="10" t="s">
        <v>126</v>
      </c>
    </row>
    <row r="1303" spans="1:6">
      <c r="A1303" s="10">
        <v>295</v>
      </c>
      <c r="B1303" s="15">
        <v>42151</v>
      </c>
      <c r="C1303" s="10" t="s">
        <v>1331</v>
      </c>
      <c r="D1303" s="10">
        <v>1</v>
      </c>
      <c r="E1303" s="16">
        <v>12596.85</v>
      </c>
      <c r="F1303" s="10" t="s">
        <v>126</v>
      </c>
    </row>
    <row r="1304" spans="1:6">
      <c r="A1304" s="10">
        <v>1191</v>
      </c>
      <c r="B1304" s="15">
        <v>42151</v>
      </c>
      <c r="C1304" s="10" t="s">
        <v>1331</v>
      </c>
      <c r="D1304" s="10">
        <v>1</v>
      </c>
      <c r="E1304" s="16">
        <v>3464.37</v>
      </c>
      <c r="F1304" s="10" t="s">
        <v>126</v>
      </c>
    </row>
    <row r="1305" spans="1:6">
      <c r="A1305" s="10">
        <v>548</v>
      </c>
      <c r="B1305" s="15">
        <v>42094</v>
      </c>
      <c r="C1305" s="10" t="s">
        <v>1032</v>
      </c>
      <c r="D1305" s="10">
        <v>1</v>
      </c>
      <c r="E1305" s="16">
        <v>6236.37</v>
      </c>
      <c r="F1305" s="10" t="s">
        <v>126</v>
      </c>
    </row>
    <row r="1306" spans="1:6">
      <c r="A1306" s="10">
        <v>1078</v>
      </c>
      <c r="B1306" s="15">
        <v>42094</v>
      </c>
      <c r="C1306" s="10" t="s">
        <v>1189</v>
      </c>
      <c r="D1306" s="10">
        <v>1</v>
      </c>
      <c r="E1306" s="16">
        <v>4220.37</v>
      </c>
      <c r="F1306" s="10" t="s">
        <v>126</v>
      </c>
    </row>
    <row r="1307" spans="1:6">
      <c r="A1307" s="10">
        <v>2396</v>
      </c>
      <c r="B1307" s="15">
        <v>42088</v>
      </c>
      <c r="C1307" s="10" t="s">
        <v>1189</v>
      </c>
      <c r="D1307" s="10">
        <v>1</v>
      </c>
      <c r="E1307" s="16">
        <v>1385.37</v>
      </c>
      <c r="F1307" s="10" t="s">
        <v>126</v>
      </c>
    </row>
    <row r="1308" spans="1:6">
      <c r="A1308" s="10">
        <v>578</v>
      </c>
      <c r="B1308" s="15">
        <v>42088</v>
      </c>
      <c r="C1308" s="10" t="s">
        <v>1561</v>
      </c>
      <c r="D1308" s="10">
        <v>1</v>
      </c>
      <c r="E1308" s="16">
        <v>9449.37</v>
      </c>
      <c r="F1308" s="10" t="s">
        <v>126</v>
      </c>
    </row>
    <row r="1309" spans="1:6">
      <c r="A1309" s="10">
        <v>939</v>
      </c>
      <c r="B1309" s="15">
        <v>42088</v>
      </c>
      <c r="C1309" s="10" t="s">
        <v>1330</v>
      </c>
      <c r="D1309" s="10">
        <v>1</v>
      </c>
      <c r="E1309" s="16">
        <v>4598.37</v>
      </c>
      <c r="F1309" s="10" t="s">
        <v>126</v>
      </c>
    </row>
    <row r="1310" spans="1:6">
      <c r="A1310" s="10">
        <v>615</v>
      </c>
      <c r="B1310" s="15">
        <v>42032</v>
      </c>
      <c r="C1310" s="10" t="s">
        <v>1577</v>
      </c>
      <c r="D1310" s="10">
        <v>1</v>
      </c>
      <c r="E1310" s="16">
        <v>8189.37</v>
      </c>
      <c r="F1310" s="10" t="s">
        <v>126</v>
      </c>
    </row>
    <row r="1311" spans="1:6">
      <c r="A1311" s="10">
        <v>580</v>
      </c>
      <c r="B1311" s="15">
        <v>42032</v>
      </c>
      <c r="C1311" s="10" t="s">
        <v>1577</v>
      </c>
      <c r="D1311" s="10">
        <v>1</v>
      </c>
      <c r="E1311" s="16">
        <v>10013.85</v>
      </c>
      <c r="F1311" s="10" t="s">
        <v>126</v>
      </c>
    </row>
    <row r="1312" spans="1:6">
      <c r="A1312" s="10">
        <v>1050</v>
      </c>
      <c r="B1312" s="15">
        <v>42032</v>
      </c>
      <c r="C1312" s="10" t="s">
        <v>1330</v>
      </c>
      <c r="D1312" s="10">
        <v>1</v>
      </c>
      <c r="E1312" s="16">
        <v>3338.37</v>
      </c>
      <c r="F1312" s="10" t="s">
        <v>126</v>
      </c>
    </row>
    <row r="1313" spans="1:6">
      <c r="A1313" s="10">
        <v>1145</v>
      </c>
      <c r="B1313" s="15">
        <v>42032</v>
      </c>
      <c r="C1313" s="10" t="s">
        <v>1185</v>
      </c>
      <c r="D1313" s="10">
        <v>1</v>
      </c>
      <c r="E1313" s="16">
        <v>4031.37</v>
      </c>
      <c r="F1313" s="10" t="s">
        <v>126</v>
      </c>
    </row>
    <row r="1314" spans="1:6">
      <c r="A1314" s="10">
        <v>1916</v>
      </c>
      <c r="B1314" s="15">
        <v>42032</v>
      </c>
      <c r="C1314" s="10" t="s">
        <v>738</v>
      </c>
      <c r="D1314" s="10">
        <v>1</v>
      </c>
      <c r="E1314" s="16">
        <v>3590.37</v>
      </c>
      <c r="F1314" s="10" t="s">
        <v>126</v>
      </c>
    </row>
    <row r="1315" spans="1:6">
      <c r="A1315" s="10">
        <v>1182</v>
      </c>
      <c r="B1315" s="15">
        <v>42033</v>
      </c>
      <c r="C1315" s="10" t="s">
        <v>1034</v>
      </c>
      <c r="D1315" s="10">
        <v>1</v>
      </c>
      <c r="E1315" s="16">
        <v>2582.37</v>
      </c>
      <c r="F1315" s="10" t="s">
        <v>126</v>
      </c>
    </row>
    <row r="1316" spans="1:6">
      <c r="A1316" s="10">
        <v>1142</v>
      </c>
      <c r="B1316" s="15">
        <v>42033</v>
      </c>
      <c r="C1316" s="10" t="s">
        <v>1179</v>
      </c>
      <c r="D1316" s="10">
        <v>1</v>
      </c>
      <c r="E1316" s="16">
        <v>8441.37</v>
      </c>
      <c r="F1316" s="10" t="s">
        <v>126</v>
      </c>
    </row>
    <row r="1317" spans="1:6">
      <c r="A1317" s="10">
        <v>690</v>
      </c>
      <c r="B1317" s="15">
        <v>42033</v>
      </c>
      <c r="C1317" s="10" t="s">
        <v>1569</v>
      </c>
      <c r="D1317" s="10">
        <v>1</v>
      </c>
      <c r="E1317" s="16">
        <v>4409.37</v>
      </c>
      <c r="F1317" s="10" t="s">
        <v>126</v>
      </c>
    </row>
    <row r="1318" spans="1:6">
      <c r="A1318" s="10">
        <v>412</v>
      </c>
      <c r="B1318" s="15">
        <v>42033</v>
      </c>
      <c r="C1318" s="10" t="s">
        <v>1330</v>
      </c>
      <c r="D1318" s="10">
        <v>1</v>
      </c>
      <c r="E1318" s="16">
        <v>19529.37</v>
      </c>
      <c r="F1318" s="10" t="s">
        <v>126</v>
      </c>
    </row>
    <row r="1319" spans="1:6">
      <c r="A1319" s="10">
        <v>1115</v>
      </c>
      <c r="B1319" s="15">
        <v>42113</v>
      </c>
      <c r="C1319" s="10" t="s">
        <v>1570</v>
      </c>
      <c r="D1319" s="10">
        <v>1</v>
      </c>
      <c r="E1319" s="16">
        <v>4409.37</v>
      </c>
      <c r="F1319" s="10" t="s">
        <v>126</v>
      </c>
    </row>
    <row r="1320" spans="1:6">
      <c r="A1320" s="10">
        <v>615</v>
      </c>
      <c r="B1320" s="15">
        <v>42113</v>
      </c>
      <c r="C1320" s="10" t="s">
        <v>1331</v>
      </c>
      <c r="D1320" s="10">
        <v>1</v>
      </c>
      <c r="E1320" s="16">
        <v>8189.37</v>
      </c>
      <c r="F1320" s="10" t="s">
        <v>126</v>
      </c>
    </row>
    <row r="1321" spans="1:6">
      <c r="A1321" s="10">
        <v>1005</v>
      </c>
      <c r="B1321" s="15">
        <v>42113</v>
      </c>
      <c r="C1321" s="10" t="s">
        <v>1189</v>
      </c>
      <c r="D1321" s="10">
        <v>1</v>
      </c>
      <c r="E1321" s="16">
        <v>1511.37</v>
      </c>
      <c r="F1321" s="10" t="s">
        <v>126</v>
      </c>
    </row>
    <row r="1322" spans="1:6">
      <c r="A1322" s="10">
        <v>1182</v>
      </c>
      <c r="B1322" s="15">
        <v>42113</v>
      </c>
      <c r="C1322" s="10" t="s">
        <v>1292</v>
      </c>
      <c r="D1322" s="10">
        <v>1</v>
      </c>
      <c r="E1322" s="16">
        <v>2834.37</v>
      </c>
      <c r="F1322" s="10" t="s">
        <v>126</v>
      </c>
    </row>
    <row r="1323" spans="1:6">
      <c r="A1323" s="10">
        <v>438</v>
      </c>
      <c r="B1323" s="15">
        <v>42113</v>
      </c>
      <c r="C1323" s="10" t="s">
        <v>1330</v>
      </c>
      <c r="D1323" s="10">
        <v>1</v>
      </c>
      <c r="E1323" s="16">
        <v>11969.37</v>
      </c>
      <c r="F1323" s="10" t="s">
        <v>126</v>
      </c>
    </row>
    <row r="1324" spans="1:6">
      <c r="A1324" s="10">
        <v>1217</v>
      </c>
      <c r="B1324" s="15">
        <v>42113</v>
      </c>
      <c r="C1324" s="10" t="s">
        <v>1187</v>
      </c>
      <c r="D1324" s="10">
        <v>1</v>
      </c>
      <c r="E1324" s="16">
        <v>6992.37</v>
      </c>
      <c r="F1324" s="10" t="s">
        <v>126</v>
      </c>
    </row>
    <row r="1325" spans="1:6">
      <c r="A1325" s="10">
        <v>506</v>
      </c>
      <c r="B1325" s="15">
        <v>42113</v>
      </c>
      <c r="C1325" s="10" t="s">
        <v>1031</v>
      </c>
      <c r="D1325" s="10">
        <v>1</v>
      </c>
      <c r="E1325" s="16">
        <v>15560.37</v>
      </c>
      <c r="F1325" s="10" t="s">
        <v>126</v>
      </c>
    </row>
    <row r="1326" spans="1:6">
      <c r="A1326" s="10">
        <v>2332</v>
      </c>
      <c r="B1326" s="15">
        <v>42085</v>
      </c>
      <c r="C1326" s="10" t="s">
        <v>1567</v>
      </c>
      <c r="D1326" s="10">
        <v>1</v>
      </c>
      <c r="E1326" s="16">
        <v>6419.7</v>
      </c>
      <c r="F1326" s="10" t="s">
        <v>126</v>
      </c>
    </row>
    <row r="1327" spans="1:6">
      <c r="A1327" s="10">
        <v>939</v>
      </c>
      <c r="B1327" s="15">
        <v>42124</v>
      </c>
      <c r="C1327" s="10" t="s">
        <v>1325</v>
      </c>
      <c r="D1327" s="10">
        <v>1</v>
      </c>
      <c r="E1327" s="16">
        <v>4598.37</v>
      </c>
      <c r="F1327" s="10" t="s">
        <v>126</v>
      </c>
    </row>
    <row r="1328" spans="1:6">
      <c r="A1328" s="10">
        <v>2332</v>
      </c>
      <c r="B1328" s="15">
        <v>42124</v>
      </c>
      <c r="C1328" s="10" t="s">
        <v>1577</v>
      </c>
      <c r="D1328" s="10">
        <v>1</v>
      </c>
      <c r="E1328" s="16">
        <v>6419.7</v>
      </c>
      <c r="F1328" s="10" t="s">
        <v>126</v>
      </c>
    </row>
    <row r="1329" spans="1:6">
      <c r="A1329" s="10">
        <v>2064</v>
      </c>
      <c r="B1329" s="15">
        <v>42163</v>
      </c>
      <c r="C1329" s="10" t="s">
        <v>1331</v>
      </c>
      <c r="D1329" s="10">
        <v>1</v>
      </c>
      <c r="E1329" s="16">
        <v>6929.37</v>
      </c>
      <c r="F1329" s="10" t="s">
        <v>126</v>
      </c>
    </row>
    <row r="1330" spans="1:6">
      <c r="A1330" s="10">
        <v>2015</v>
      </c>
      <c r="B1330" s="15">
        <v>42163</v>
      </c>
      <c r="C1330" s="10" t="s">
        <v>1331</v>
      </c>
      <c r="D1330" s="10">
        <v>1</v>
      </c>
      <c r="E1330" s="16">
        <v>4094.37</v>
      </c>
      <c r="F1330" s="10" t="s">
        <v>126</v>
      </c>
    </row>
    <row r="1331" spans="1:6">
      <c r="A1331" s="10">
        <v>457</v>
      </c>
      <c r="B1331" s="15">
        <v>42163</v>
      </c>
      <c r="C1331" s="10" t="s">
        <v>1189</v>
      </c>
      <c r="D1331" s="10">
        <v>1</v>
      </c>
      <c r="E1331" s="16">
        <v>11969.37</v>
      </c>
      <c r="F1331" s="10" t="s">
        <v>126</v>
      </c>
    </row>
    <row r="1332" spans="1:6">
      <c r="A1332" s="10">
        <v>491</v>
      </c>
      <c r="B1332" s="15">
        <v>42164</v>
      </c>
      <c r="C1332" s="10" t="s">
        <v>1299</v>
      </c>
      <c r="D1332" s="10">
        <v>1</v>
      </c>
      <c r="E1332" s="16">
        <v>10709.37</v>
      </c>
      <c r="F1332" s="10" t="s">
        <v>126</v>
      </c>
    </row>
    <row r="1333" spans="1:6">
      <c r="A1333" s="10">
        <v>1182</v>
      </c>
      <c r="B1333" s="15">
        <v>42164</v>
      </c>
      <c r="C1333" s="10" t="s">
        <v>1577</v>
      </c>
      <c r="D1333" s="10">
        <v>1</v>
      </c>
      <c r="E1333" s="16">
        <v>2708.37</v>
      </c>
      <c r="F1333" s="10" t="s">
        <v>126</v>
      </c>
    </row>
    <row r="1334" spans="1:6">
      <c r="A1334" s="10">
        <v>2350</v>
      </c>
      <c r="B1334" s="15">
        <v>42164</v>
      </c>
      <c r="C1334" s="10" t="s">
        <v>1566</v>
      </c>
      <c r="D1334" s="10">
        <v>1</v>
      </c>
      <c r="E1334" s="16">
        <v>4466.7</v>
      </c>
      <c r="F1334" s="10" t="s">
        <v>126</v>
      </c>
    </row>
    <row r="1335" spans="1:6">
      <c r="A1335" s="10">
        <v>2133</v>
      </c>
      <c r="B1335" s="15">
        <v>42164</v>
      </c>
      <c r="C1335" s="10" t="s">
        <v>1179</v>
      </c>
      <c r="D1335" s="10">
        <v>1</v>
      </c>
      <c r="E1335" s="16">
        <v>5480.37</v>
      </c>
      <c r="F1335" s="10" t="s">
        <v>126</v>
      </c>
    </row>
    <row r="1336" spans="1:6">
      <c r="A1336" s="10">
        <v>2354</v>
      </c>
      <c r="B1336" s="15">
        <v>42164</v>
      </c>
      <c r="C1336" s="10" t="s">
        <v>738</v>
      </c>
      <c r="D1336" s="10">
        <v>1</v>
      </c>
      <c r="E1336" s="16">
        <v>4661.37</v>
      </c>
      <c r="F1336" s="10" t="s">
        <v>126</v>
      </c>
    </row>
    <row r="1337" spans="1:6">
      <c r="A1337" s="10">
        <v>2269</v>
      </c>
      <c r="B1337" s="15">
        <v>42165</v>
      </c>
      <c r="C1337" s="10" t="s">
        <v>1563</v>
      </c>
      <c r="D1337" s="10">
        <v>1</v>
      </c>
      <c r="E1337" s="16">
        <v>4188.87</v>
      </c>
      <c r="F1337" s="10" t="s">
        <v>126</v>
      </c>
    </row>
    <row r="1338" spans="1:6">
      <c r="A1338" s="10">
        <v>977</v>
      </c>
      <c r="B1338" s="15">
        <v>42165</v>
      </c>
      <c r="C1338" s="10" t="s">
        <v>1559</v>
      </c>
      <c r="D1338" s="10">
        <v>1</v>
      </c>
      <c r="E1338" s="16">
        <v>6299.37</v>
      </c>
      <c r="F1338" s="10" t="s">
        <v>126</v>
      </c>
    </row>
    <row r="1339" spans="1:6">
      <c r="A1339" s="10">
        <v>674</v>
      </c>
      <c r="B1339" s="15">
        <v>42165</v>
      </c>
      <c r="C1339" s="10" t="s">
        <v>1330</v>
      </c>
      <c r="D1339" s="10">
        <v>1</v>
      </c>
      <c r="E1339" s="16">
        <v>8189.37</v>
      </c>
      <c r="F1339" s="10" t="s">
        <v>126</v>
      </c>
    </row>
    <row r="1340" spans="1:6">
      <c r="A1340" s="10">
        <v>548</v>
      </c>
      <c r="B1340" s="15">
        <v>42139</v>
      </c>
      <c r="C1340" s="10" t="s">
        <v>1292</v>
      </c>
      <c r="D1340" s="10">
        <v>1</v>
      </c>
      <c r="E1340" s="16">
        <v>6236.37</v>
      </c>
      <c r="F1340" s="10" t="s">
        <v>126</v>
      </c>
    </row>
    <row r="1341" spans="1:6">
      <c r="A1341" s="10">
        <v>1129</v>
      </c>
      <c r="B1341" s="15">
        <v>42085</v>
      </c>
      <c r="C1341" s="10" t="s">
        <v>741</v>
      </c>
      <c r="D1341" s="10">
        <v>1</v>
      </c>
      <c r="E1341" s="16">
        <v>5543.37</v>
      </c>
      <c r="F1341" s="10" t="s">
        <v>126</v>
      </c>
    </row>
    <row r="1342" spans="1:6">
      <c r="A1342" s="10">
        <v>1180</v>
      </c>
      <c r="B1342" s="15">
        <v>42085</v>
      </c>
      <c r="C1342" s="10" t="s">
        <v>1185</v>
      </c>
      <c r="D1342" s="10">
        <v>2</v>
      </c>
      <c r="E1342" s="16">
        <v>12472.74</v>
      </c>
      <c r="F1342" s="10" t="s">
        <v>126</v>
      </c>
    </row>
    <row r="1343" spans="1:6">
      <c r="A1343" s="10">
        <v>438</v>
      </c>
      <c r="B1343" s="15">
        <v>42086</v>
      </c>
      <c r="C1343" s="10" t="s">
        <v>1173</v>
      </c>
      <c r="D1343" s="10">
        <v>1</v>
      </c>
      <c r="E1343" s="16">
        <v>11969.37</v>
      </c>
      <c r="F1343" s="10" t="s">
        <v>126</v>
      </c>
    </row>
    <row r="1344" spans="1:6">
      <c r="A1344" s="10">
        <v>1959</v>
      </c>
      <c r="B1344" s="15">
        <v>42086</v>
      </c>
      <c r="C1344" s="10" t="s">
        <v>1306</v>
      </c>
      <c r="D1344" s="10">
        <v>1</v>
      </c>
      <c r="E1344" s="16">
        <v>944.37</v>
      </c>
      <c r="F1344" s="10" t="s">
        <v>126</v>
      </c>
    </row>
    <row r="1345" spans="1:6">
      <c r="A1345" s="10">
        <v>995</v>
      </c>
      <c r="B1345" s="15">
        <v>42089</v>
      </c>
      <c r="C1345" s="10" t="s">
        <v>1574</v>
      </c>
      <c r="D1345" s="10">
        <v>1</v>
      </c>
      <c r="E1345" s="16">
        <v>7181.37</v>
      </c>
      <c r="F1345" s="10" t="s">
        <v>126</v>
      </c>
    </row>
    <row r="1346" spans="1:6">
      <c r="A1346" s="10">
        <v>907</v>
      </c>
      <c r="B1346" s="15">
        <v>42090</v>
      </c>
      <c r="C1346" s="10" t="s">
        <v>1187</v>
      </c>
      <c r="D1346" s="10">
        <v>1</v>
      </c>
      <c r="E1346" s="16">
        <v>7307.37</v>
      </c>
      <c r="F1346" s="10" t="s">
        <v>126</v>
      </c>
    </row>
    <row r="1347" spans="1:6">
      <c r="A1347" s="10">
        <v>977</v>
      </c>
      <c r="B1347" s="15">
        <v>42090</v>
      </c>
      <c r="C1347" s="10" t="s">
        <v>1325</v>
      </c>
      <c r="D1347" s="10">
        <v>1</v>
      </c>
      <c r="E1347" s="16">
        <v>6047.37</v>
      </c>
      <c r="F1347" s="10" t="s">
        <v>126</v>
      </c>
    </row>
    <row r="1348" spans="1:6">
      <c r="A1348" s="10">
        <v>2332</v>
      </c>
      <c r="B1348" s="15">
        <v>42090</v>
      </c>
      <c r="C1348" s="10" t="s">
        <v>1185</v>
      </c>
      <c r="D1348" s="10">
        <v>1</v>
      </c>
      <c r="E1348" s="16">
        <v>5858.37</v>
      </c>
      <c r="F1348" s="10" t="s">
        <v>126</v>
      </c>
    </row>
    <row r="1349" spans="1:6">
      <c r="A1349" s="10">
        <v>659</v>
      </c>
      <c r="B1349" s="15">
        <v>42140</v>
      </c>
      <c r="C1349" s="10" t="s">
        <v>741</v>
      </c>
      <c r="D1349" s="10">
        <v>1</v>
      </c>
      <c r="E1349" s="16">
        <v>17639.37</v>
      </c>
      <c r="F1349" s="10" t="s">
        <v>126</v>
      </c>
    </row>
    <row r="1350" spans="1:6">
      <c r="A1350" s="10">
        <v>2084</v>
      </c>
      <c r="B1350" s="15">
        <v>42122</v>
      </c>
      <c r="C1350" s="10" t="s">
        <v>1319</v>
      </c>
      <c r="D1350" s="10">
        <v>1</v>
      </c>
      <c r="E1350" s="16">
        <v>8252.37</v>
      </c>
      <c r="F1350" s="10" t="s">
        <v>126</v>
      </c>
    </row>
    <row r="1351" spans="1:6">
      <c r="A1351" s="10">
        <v>487</v>
      </c>
      <c r="B1351" s="15">
        <v>42122</v>
      </c>
      <c r="C1351" s="10" t="s">
        <v>1331</v>
      </c>
      <c r="D1351" s="10">
        <v>1</v>
      </c>
      <c r="E1351" s="16">
        <v>13229.37</v>
      </c>
      <c r="F1351" s="10" t="s">
        <v>126</v>
      </c>
    </row>
    <row r="1352" spans="1:6">
      <c r="A1352" s="10">
        <v>993</v>
      </c>
      <c r="B1352" s="15">
        <v>42122</v>
      </c>
      <c r="C1352" s="10" t="s">
        <v>1577</v>
      </c>
      <c r="D1352" s="10">
        <v>2</v>
      </c>
      <c r="E1352" s="16">
        <v>9007.74</v>
      </c>
      <c r="F1352" s="10" t="s">
        <v>126</v>
      </c>
    </row>
    <row r="1353" spans="1:6">
      <c r="A1353" s="10">
        <v>1180</v>
      </c>
      <c r="B1353" s="15">
        <v>42123</v>
      </c>
      <c r="C1353" s="10" t="s">
        <v>1186</v>
      </c>
      <c r="D1353" s="10">
        <v>1</v>
      </c>
      <c r="E1353" s="16">
        <v>6173.37</v>
      </c>
      <c r="F1353" s="10" t="s">
        <v>126</v>
      </c>
    </row>
    <row r="1354" spans="1:6">
      <c r="A1354" s="10">
        <v>1175</v>
      </c>
      <c r="B1354" s="15">
        <v>42170</v>
      </c>
      <c r="C1354" s="10" t="s">
        <v>1330</v>
      </c>
      <c r="D1354" s="10">
        <v>1</v>
      </c>
      <c r="E1354" s="16">
        <v>7811.37</v>
      </c>
      <c r="F1354" s="10" t="s">
        <v>126</v>
      </c>
    </row>
    <row r="1355" spans="1:6">
      <c r="A1355" s="10">
        <v>2331</v>
      </c>
      <c r="B1355" s="15">
        <v>42170</v>
      </c>
      <c r="C1355" s="10" t="s">
        <v>1189</v>
      </c>
      <c r="D1355" s="10">
        <v>1</v>
      </c>
      <c r="E1355" s="16">
        <v>7868.7</v>
      </c>
      <c r="F1355" s="10" t="s">
        <v>126</v>
      </c>
    </row>
    <row r="1356" spans="1:6">
      <c r="A1356" s="10">
        <v>2055</v>
      </c>
      <c r="B1356" s="15">
        <v>42171</v>
      </c>
      <c r="C1356" s="10" t="s">
        <v>1341</v>
      </c>
      <c r="D1356" s="10">
        <v>1</v>
      </c>
      <c r="E1356" s="16">
        <v>7874.37</v>
      </c>
      <c r="F1356" s="10" t="s">
        <v>126</v>
      </c>
    </row>
    <row r="1357" spans="1:6">
      <c r="A1357" s="10">
        <v>926</v>
      </c>
      <c r="B1357" s="15">
        <v>42171</v>
      </c>
      <c r="C1357" s="10" t="s">
        <v>1577</v>
      </c>
      <c r="D1357" s="10">
        <v>1</v>
      </c>
      <c r="E1357" s="16">
        <v>6803.37</v>
      </c>
      <c r="F1357" s="10" t="s">
        <v>126</v>
      </c>
    </row>
    <row r="1358" spans="1:6">
      <c r="A1358" s="10">
        <v>945</v>
      </c>
      <c r="B1358" s="15">
        <v>42171</v>
      </c>
      <c r="C1358" s="10" t="s">
        <v>1576</v>
      </c>
      <c r="D1358" s="10">
        <v>1</v>
      </c>
      <c r="E1358" s="16">
        <v>8189.37</v>
      </c>
      <c r="F1358" s="10" t="s">
        <v>126</v>
      </c>
    </row>
    <row r="1359" spans="1:6">
      <c r="A1359" s="10">
        <v>26</v>
      </c>
      <c r="B1359" s="15">
        <v>42183</v>
      </c>
      <c r="C1359" s="10" t="s">
        <v>1179</v>
      </c>
      <c r="D1359" s="10">
        <v>1</v>
      </c>
      <c r="E1359" s="16">
        <v>9292.5</v>
      </c>
      <c r="F1359" s="10" t="s">
        <v>126</v>
      </c>
    </row>
    <row r="1360" spans="1:6">
      <c r="A1360" s="10">
        <v>1077</v>
      </c>
      <c r="B1360" s="15">
        <v>42183</v>
      </c>
      <c r="C1360" s="10" t="s">
        <v>1292</v>
      </c>
      <c r="D1360" s="10">
        <v>1</v>
      </c>
      <c r="E1360" s="16">
        <v>4220.37</v>
      </c>
      <c r="F1360" s="10" t="s">
        <v>126</v>
      </c>
    </row>
    <row r="1361" spans="1:6">
      <c r="A1361" s="10">
        <v>1809</v>
      </c>
      <c r="B1361" s="15">
        <v>42119</v>
      </c>
      <c r="C1361" s="10" t="s">
        <v>1187</v>
      </c>
      <c r="D1361" s="10">
        <v>1</v>
      </c>
      <c r="E1361" s="16">
        <v>2771.37</v>
      </c>
      <c r="F1361" s="10" t="s">
        <v>126</v>
      </c>
    </row>
    <row r="1362" spans="1:6">
      <c r="A1362" s="10">
        <v>520</v>
      </c>
      <c r="B1362" s="15">
        <v>42119</v>
      </c>
      <c r="C1362" s="10" t="s">
        <v>1565</v>
      </c>
      <c r="D1362" s="10">
        <v>1</v>
      </c>
      <c r="E1362" s="16">
        <v>7367.85</v>
      </c>
      <c r="F1362" s="10" t="s">
        <v>126</v>
      </c>
    </row>
    <row r="1363" spans="1:6">
      <c r="A1363" s="10">
        <v>1077</v>
      </c>
      <c r="B1363" s="15">
        <v>42120</v>
      </c>
      <c r="C1363" s="10" t="s">
        <v>1299</v>
      </c>
      <c r="D1363" s="10">
        <v>1</v>
      </c>
      <c r="E1363" s="16">
        <v>4220.37</v>
      </c>
      <c r="F1363" s="10" t="s">
        <v>126</v>
      </c>
    </row>
    <row r="1364" spans="1:6">
      <c r="A1364" s="10">
        <v>590</v>
      </c>
      <c r="B1364" s="15">
        <v>42120</v>
      </c>
      <c r="C1364" s="10" t="s">
        <v>1564</v>
      </c>
      <c r="D1364" s="10">
        <v>1</v>
      </c>
      <c r="E1364" s="16">
        <v>10709.37</v>
      </c>
      <c r="F1364" s="10" t="s">
        <v>126</v>
      </c>
    </row>
    <row r="1365" spans="1:6">
      <c r="A1365" s="10">
        <v>1115</v>
      </c>
      <c r="B1365" s="15">
        <v>42120</v>
      </c>
      <c r="C1365" s="10" t="s">
        <v>1331</v>
      </c>
      <c r="D1365" s="10">
        <v>1</v>
      </c>
      <c r="E1365" s="16">
        <v>4409.37</v>
      </c>
      <c r="F1365" s="10" t="s">
        <v>126</v>
      </c>
    </row>
    <row r="1366" spans="1:6">
      <c r="A1366" s="10">
        <v>1114</v>
      </c>
      <c r="B1366" s="15">
        <v>42120</v>
      </c>
      <c r="C1366" s="10" t="s">
        <v>1299</v>
      </c>
      <c r="D1366" s="10">
        <v>1</v>
      </c>
      <c r="E1366" s="16">
        <v>2204.37</v>
      </c>
      <c r="F1366" s="10" t="s">
        <v>126</v>
      </c>
    </row>
    <row r="1367" spans="1:6">
      <c r="A1367" s="10">
        <v>1114</v>
      </c>
      <c r="B1367" s="15">
        <v>42120</v>
      </c>
      <c r="C1367" s="10" t="s">
        <v>1341</v>
      </c>
      <c r="D1367" s="10">
        <v>1</v>
      </c>
      <c r="E1367" s="16">
        <v>2424.87</v>
      </c>
      <c r="F1367" s="10" t="s">
        <v>126</v>
      </c>
    </row>
    <row r="1368" spans="1:6">
      <c r="A1368" s="10">
        <v>1078</v>
      </c>
      <c r="B1368" s="15">
        <v>42120</v>
      </c>
      <c r="C1368" s="10" t="s">
        <v>1299</v>
      </c>
      <c r="D1368" s="10">
        <v>1</v>
      </c>
      <c r="E1368" s="16">
        <v>4220.37</v>
      </c>
      <c r="F1368" s="10" t="s">
        <v>126</v>
      </c>
    </row>
    <row r="1369" spans="1:6">
      <c r="A1369" s="10">
        <v>2087</v>
      </c>
      <c r="B1369" s="15">
        <v>42170</v>
      </c>
      <c r="C1369" s="10" t="s">
        <v>1292</v>
      </c>
      <c r="D1369" s="10">
        <v>1</v>
      </c>
      <c r="E1369" s="16">
        <v>8693.37</v>
      </c>
      <c r="F1369" s="10" t="s">
        <v>126</v>
      </c>
    </row>
    <row r="1370" spans="1:6">
      <c r="A1370" s="10">
        <v>615</v>
      </c>
      <c r="B1370" s="15">
        <v>42121</v>
      </c>
      <c r="C1370" s="10" t="s">
        <v>1032</v>
      </c>
      <c r="D1370" s="10">
        <v>1</v>
      </c>
      <c r="E1370" s="16">
        <v>8189.37</v>
      </c>
      <c r="F1370" s="10" t="s">
        <v>126</v>
      </c>
    </row>
    <row r="1371" spans="1:6">
      <c r="A1371" s="10">
        <v>1343</v>
      </c>
      <c r="B1371" s="15">
        <v>42148</v>
      </c>
      <c r="C1371" s="10" t="s">
        <v>1341</v>
      </c>
      <c r="D1371" s="10">
        <v>1</v>
      </c>
      <c r="E1371" s="16">
        <v>4408.74</v>
      </c>
      <c r="F1371" s="10" t="s">
        <v>126</v>
      </c>
    </row>
    <row r="1372" spans="1:6">
      <c r="A1372" s="10">
        <v>1826</v>
      </c>
      <c r="B1372" s="15">
        <v>42148</v>
      </c>
      <c r="C1372" s="10" t="s">
        <v>1187</v>
      </c>
      <c r="D1372" s="10">
        <v>1</v>
      </c>
      <c r="E1372" s="16">
        <v>2645.37</v>
      </c>
      <c r="F1372" s="10" t="s">
        <v>126</v>
      </c>
    </row>
    <row r="1373" spans="1:6">
      <c r="A1373" s="10">
        <v>1809</v>
      </c>
      <c r="B1373" s="15">
        <v>42148</v>
      </c>
      <c r="C1373" s="10" t="s">
        <v>1187</v>
      </c>
      <c r="D1373" s="10">
        <v>2</v>
      </c>
      <c r="E1373" s="16">
        <v>5542.74</v>
      </c>
      <c r="F1373" s="10" t="s">
        <v>126</v>
      </c>
    </row>
    <row r="1374" spans="1:6">
      <c r="A1374" s="10">
        <v>1714</v>
      </c>
      <c r="B1374" s="15">
        <v>42144</v>
      </c>
      <c r="C1374" s="10" t="s">
        <v>1027</v>
      </c>
      <c r="D1374" s="10">
        <v>1</v>
      </c>
      <c r="E1374" s="16">
        <v>1259.37</v>
      </c>
      <c r="F1374" s="10" t="s">
        <v>126</v>
      </c>
    </row>
    <row r="1375" spans="1:6">
      <c r="A1375" s="10">
        <v>1667</v>
      </c>
      <c r="B1375" s="15">
        <v>42135</v>
      </c>
      <c r="C1375" s="10" t="s">
        <v>1567</v>
      </c>
      <c r="D1375" s="10">
        <v>1</v>
      </c>
      <c r="E1375" s="16">
        <v>4409.37</v>
      </c>
      <c r="F1375" s="10" t="s">
        <v>126</v>
      </c>
    </row>
    <row r="1376" spans="1:6">
      <c r="A1376" s="10">
        <v>1053</v>
      </c>
      <c r="B1376" s="15">
        <v>42067</v>
      </c>
      <c r="C1376" s="10" t="s">
        <v>1316</v>
      </c>
      <c r="D1376" s="10">
        <v>1</v>
      </c>
      <c r="E1376" s="16">
        <v>3527.37</v>
      </c>
      <c r="F1376" s="10" t="s">
        <v>126</v>
      </c>
    </row>
    <row r="1377" spans="1:6">
      <c r="A1377" s="10">
        <v>1140</v>
      </c>
      <c r="B1377" s="15">
        <v>42067</v>
      </c>
      <c r="C1377" s="10" t="s">
        <v>1186</v>
      </c>
      <c r="D1377" s="10">
        <v>1</v>
      </c>
      <c r="E1377" s="16">
        <v>9575.37</v>
      </c>
      <c r="F1377" s="10" t="s">
        <v>126</v>
      </c>
    </row>
    <row r="1378" spans="1:6">
      <c r="A1378" s="10">
        <v>440</v>
      </c>
      <c r="B1378" s="15">
        <v>42068</v>
      </c>
      <c r="C1378" s="10" t="s">
        <v>1307</v>
      </c>
      <c r="D1378" s="10">
        <v>1</v>
      </c>
      <c r="E1378" s="16">
        <v>19529.37</v>
      </c>
      <c r="F1378" s="10" t="s">
        <v>126</v>
      </c>
    </row>
    <row r="1379" spans="1:6">
      <c r="A1379" s="10">
        <v>2239</v>
      </c>
      <c r="B1379" s="15">
        <v>42068</v>
      </c>
      <c r="C1379" s="10" t="s">
        <v>1032</v>
      </c>
      <c r="D1379" s="10">
        <v>1</v>
      </c>
      <c r="E1379" s="16">
        <v>1637.37</v>
      </c>
      <c r="F1379" s="10" t="s">
        <v>126</v>
      </c>
    </row>
    <row r="1380" spans="1:6">
      <c r="A1380" s="10">
        <v>2238</v>
      </c>
      <c r="B1380" s="15">
        <v>42068</v>
      </c>
      <c r="C1380" s="10" t="s">
        <v>1032</v>
      </c>
      <c r="D1380" s="10">
        <v>1</v>
      </c>
      <c r="E1380" s="16">
        <v>1637.37</v>
      </c>
      <c r="F1380" s="10" t="s">
        <v>126</v>
      </c>
    </row>
    <row r="1381" spans="1:6">
      <c r="A1381" s="10">
        <v>2197</v>
      </c>
      <c r="B1381" s="15">
        <v>42068</v>
      </c>
      <c r="C1381" s="10" t="s">
        <v>1034</v>
      </c>
      <c r="D1381" s="10">
        <v>1</v>
      </c>
      <c r="E1381" s="16">
        <v>2865.87</v>
      </c>
      <c r="F1381" s="10" t="s">
        <v>126</v>
      </c>
    </row>
    <row r="1382" spans="1:6">
      <c r="A1382" s="10">
        <v>615</v>
      </c>
      <c r="B1382" s="15">
        <v>42045</v>
      </c>
      <c r="C1382" s="10" t="s">
        <v>1300</v>
      </c>
      <c r="D1382" s="10">
        <v>1</v>
      </c>
      <c r="E1382" s="16">
        <v>8189.37</v>
      </c>
      <c r="F1382" s="10" t="s">
        <v>126</v>
      </c>
    </row>
    <row r="1383" spans="1:6">
      <c r="A1383" s="10">
        <v>1182</v>
      </c>
      <c r="B1383" s="15">
        <v>42045</v>
      </c>
      <c r="C1383" s="10" t="s">
        <v>1577</v>
      </c>
      <c r="D1383" s="10">
        <v>1</v>
      </c>
      <c r="E1383" s="16">
        <v>2708.37</v>
      </c>
      <c r="F1383" s="10" t="s">
        <v>126</v>
      </c>
    </row>
    <row r="1384" spans="1:6">
      <c r="A1384" s="10">
        <v>993</v>
      </c>
      <c r="B1384" s="15">
        <v>42111</v>
      </c>
      <c r="C1384" s="10" t="s">
        <v>1567</v>
      </c>
      <c r="D1384" s="10">
        <v>1</v>
      </c>
      <c r="E1384" s="16">
        <v>4409.37</v>
      </c>
      <c r="F1384" s="10" t="s">
        <v>126</v>
      </c>
    </row>
    <row r="1385" spans="1:6">
      <c r="A1385" s="10">
        <v>1145</v>
      </c>
      <c r="B1385" s="15">
        <v>42106</v>
      </c>
      <c r="C1385" s="10" t="s">
        <v>1034</v>
      </c>
      <c r="D1385" s="10">
        <v>1</v>
      </c>
      <c r="E1385" s="16">
        <v>4031.37</v>
      </c>
      <c r="F1385" s="10" t="s">
        <v>126</v>
      </c>
    </row>
    <row r="1386" spans="1:6">
      <c r="A1386" s="10">
        <v>826</v>
      </c>
      <c r="B1386" s="15">
        <v>42106</v>
      </c>
      <c r="C1386" s="10" t="s">
        <v>1034</v>
      </c>
      <c r="D1386" s="10">
        <v>1</v>
      </c>
      <c r="E1386" s="16">
        <v>13922.37</v>
      </c>
      <c r="F1386" s="10" t="s">
        <v>126</v>
      </c>
    </row>
    <row r="1387" spans="1:6">
      <c r="A1387" s="10">
        <v>438</v>
      </c>
      <c r="B1387" s="15">
        <v>42106</v>
      </c>
      <c r="C1387" s="10" t="s">
        <v>1316</v>
      </c>
      <c r="D1387" s="10">
        <v>1</v>
      </c>
      <c r="E1387" s="16">
        <v>11969.37</v>
      </c>
      <c r="F1387" s="10" t="s">
        <v>126</v>
      </c>
    </row>
    <row r="1388" spans="1:6">
      <c r="A1388" s="10">
        <v>578</v>
      </c>
      <c r="B1388" s="15">
        <v>42106</v>
      </c>
      <c r="C1388" s="10" t="s">
        <v>1341</v>
      </c>
      <c r="D1388" s="10">
        <v>1</v>
      </c>
      <c r="E1388" s="16">
        <v>9449.37</v>
      </c>
      <c r="F1388" s="10" t="s">
        <v>126</v>
      </c>
    </row>
    <row r="1389" spans="1:6">
      <c r="A1389" s="10">
        <v>927</v>
      </c>
      <c r="B1389" s="15">
        <v>42106</v>
      </c>
      <c r="C1389" s="10" t="s">
        <v>1179</v>
      </c>
      <c r="D1389" s="10">
        <v>1</v>
      </c>
      <c r="E1389" s="16">
        <v>6173.37</v>
      </c>
      <c r="F1389" s="10" t="s">
        <v>126</v>
      </c>
    </row>
    <row r="1390" spans="1:6">
      <c r="A1390" s="10">
        <v>1347</v>
      </c>
      <c r="B1390" s="15">
        <v>42106</v>
      </c>
      <c r="C1390" s="10" t="s">
        <v>1052</v>
      </c>
      <c r="D1390" s="10">
        <v>1</v>
      </c>
      <c r="E1390" s="16">
        <v>4156.74</v>
      </c>
      <c r="F1390" s="10" t="s">
        <v>126</v>
      </c>
    </row>
    <row r="1391" spans="1:6">
      <c r="A1391" s="10">
        <v>2054</v>
      </c>
      <c r="B1391" s="15">
        <v>42085</v>
      </c>
      <c r="C1391" s="10" t="s">
        <v>738</v>
      </c>
      <c r="D1391" s="10">
        <v>1</v>
      </c>
      <c r="E1391" s="16">
        <v>7244.37</v>
      </c>
      <c r="F1391" s="10" t="s">
        <v>126</v>
      </c>
    </row>
    <row r="1392" spans="1:6">
      <c r="A1392" s="10">
        <v>2334</v>
      </c>
      <c r="B1392" s="15">
        <v>42085</v>
      </c>
      <c r="C1392" s="10" t="s">
        <v>1185</v>
      </c>
      <c r="D1392" s="10">
        <v>1</v>
      </c>
      <c r="E1392" s="16">
        <v>4592.7</v>
      </c>
      <c r="F1392" s="10" t="s">
        <v>126</v>
      </c>
    </row>
    <row r="1393" spans="1:6">
      <c r="A1393" s="10">
        <v>689</v>
      </c>
      <c r="B1393" s="15">
        <v>42085</v>
      </c>
      <c r="C1393" s="10" t="s">
        <v>1566</v>
      </c>
      <c r="D1393" s="10">
        <v>1</v>
      </c>
      <c r="E1393" s="16">
        <v>2516.85</v>
      </c>
      <c r="F1393" s="10" t="s">
        <v>126</v>
      </c>
    </row>
    <row r="1394" spans="1:6">
      <c r="A1394" s="10">
        <v>778</v>
      </c>
      <c r="B1394" s="15">
        <v>42172</v>
      </c>
      <c r="C1394" s="10" t="s">
        <v>1566</v>
      </c>
      <c r="D1394" s="10">
        <v>1</v>
      </c>
      <c r="E1394" s="16">
        <v>1542.87</v>
      </c>
      <c r="F1394" s="10" t="s">
        <v>126</v>
      </c>
    </row>
    <row r="1395" spans="1:6">
      <c r="A1395" s="10">
        <v>1145</v>
      </c>
      <c r="B1395" s="15">
        <v>42173</v>
      </c>
      <c r="C1395" s="10" t="s">
        <v>1330</v>
      </c>
      <c r="D1395" s="10">
        <v>1</v>
      </c>
      <c r="E1395" s="16">
        <v>4031.37</v>
      </c>
      <c r="F1395" s="10" t="s">
        <v>126</v>
      </c>
    </row>
    <row r="1396" spans="1:6">
      <c r="A1396" s="10">
        <v>506</v>
      </c>
      <c r="B1396" s="15">
        <v>42173</v>
      </c>
      <c r="C1396" s="10" t="s">
        <v>1567</v>
      </c>
      <c r="D1396" s="10">
        <v>1</v>
      </c>
      <c r="E1396" s="16">
        <v>15560.37</v>
      </c>
      <c r="F1396" s="10" t="s">
        <v>126</v>
      </c>
    </row>
    <row r="1397" spans="1:6">
      <c r="A1397" s="10">
        <v>2269</v>
      </c>
      <c r="B1397" s="15">
        <v>42173</v>
      </c>
      <c r="C1397" s="10" t="s">
        <v>1577</v>
      </c>
      <c r="D1397" s="10">
        <v>1</v>
      </c>
      <c r="E1397" s="16">
        <v>4466.7</v>
      </c>
      <c r="F1397" s="10" t="s">
        <v>126</v>
      </c>
    </row>
    <row r="1398" spans="1:6">
      <c r="A1398" s="10">
        <v>491</v>
      </c>
      <c r="B1398" s="15">
        <v>42174</v>
      </c>
      <c r="C1398" s="10" t="s">
        <v>1319</v>
      </c>
      <c r="D1398" s="10">
        <v>1</v>
      </c>
      <c r="E1398" s="16">
        <v>10709.37</v>
      </c>
      <c r="F1398" s="10" t="s">
        <v>126</v>
      </c>
    </row>
    <row r="1399" spans="1:6">
      <c r="A1399" s="10">
        <v>415</v>
      </c>
      <c r="B1399" s="15">
        <v>42174</v>
      </c>
      <c r="C1399" s="10" t="s">
        <v>1186</v>
      </c>
      <c r="D1399" s="10">
        <v>1</v>
      </c>
      <c r="E1399" s="16">
        <v>10709.37</v>
      </c>
      <c r="F1399" s="10" t="s">
        <v>126</v>
      </c>
    </row>
    <row r="1400" spans="1:6">
      <c r="A1400" s="10">
        <v>2295</v>
      </c>
      <c r="B1400" s="15">
        <v>42174</v>
      </c>
      <c r="C1400" s="10" t="s">
        <v>1185</v>
      </c>
      <c r="D1400" s="10">
        <v>1</v>
      </c>
      <c r="E1400" s="16">
        <v>10898.37</v>
      </c>
      <c r="F1400" s="10" t="s">
        <v>126</v>
      </c>
    </row>
    <row r="1401" spans="1:6">
      <c r="A1401" s="10">
        <v>927</v>
      </c>
      <c r="B1401" s="15">
        <v>42167</v>
      </c>
      <c r="C1401" s="10" t="s">
        <v>1185</v>
      </c>
      <c r="D1401" s="10">
        <v>1</v>
      </c>
      <c r="E1401" s="16">
        <v>6173.37</v>
      </c>
      <c r="F1401" s="10" t="s">
        <v>126</v>
      </c>
    </row>
    <row r="1402" spans="1:6">
      <c r="A1402" s="10">
        <v>826</v>
      </c>
      <c r="B1402" s="15">
        <v>42167</v>
      </c>
      <c r="C1402" s="10" t="s">
        <v>1567</v>
      </c>
      <c r="D1402" s="10">
        <v>1</v>
      </c>
      <c r="E1402" s="16">
        <v>14426.37</v>
      </c>
      <c r="F1402" s="10" t="s">
        <v>126</v>
      </c>
    </row>
    <row r="1403" spans="1:6">
      <c r="A1403" s="10">
        <v>939</v>
      </c>
      <c r="B1403" s="15">
        <v>42167</v>
      </c>
      <c r="C1403" s="10" t="s">
        <v>1185</v>
      </c>
      <c r="D1403" s="10">
        <v>1</v>
      </c>
      <c r="E1403" s="16">
        <v>4598.37</v>
      </c>
      <c r="F1403" s="10" t="s">
        <v>126</v>
      </c>
    </row>
    <row r="1404" spans="1:6">
      <c r="A1404" s="10">
        <v>609</v>
      </c>
      <c r="B1404" s="15">
        <v>42168</v>
      </c>
      <c r="C1404" s="10" t="s">
        <v>738</v>
      </c>
      <c r="D1404" s="10">
        <v>1</v>
      </c>
      <c r="E1404" s="16">
        <v>10079.37</v>
      </c>
      <c r="F1404" s="10" t="s">
        <v>126</v>
      </c>
    </row>
    <row r="1405" spans="1:6">
      <c r="A1405" s="10">
        <v>1183</v>
      </c>
      <c r="B1405" s="15">
        <v>42169</v>
      </c>
      <c r="C1405" s="10" t="s">
        <v>1185</v>
      </c>
      <c r="D1405" s="10">
        <v>1</v>
      </c>
      <c r="E1405" s="16">
        <v>7275.87</v>
      </c>
      <c r="F1405" s="10" t="s">
        <v>126</v>
      </c>
    </row>
    <row r="1406" spans="1:6">
      <c r="A1406" s="10">
        <v>676</v>
      </c>
      <c r="B1406" s="15">
        <v>42169</v>
      </c>
      <c r="C1406" s="10" t="s">
        <v>1339</v>
      </c>
      <c r="D1406" s="10">
        <v>1</v>
      </c>
      <c r="E1406" s="16">
        <v>9134.37</v>
      </c>
      <c r="F1406" s="10" t="s">
        <v>126</v>
      </c>
    </row>
    <row r="1407" spans="1:6">
      <c r="A1407" s="10">
        <v>2365</v>
      </c>
      <c r="B1407" s="15">
        <v>42184</v>
      </c>
      <c r="C1407" s="10" t="s">
        <v>1566</v>
      </c>
      <c r="D1407" s="10">
        <v>1</v>
      </c>
      <c r="E1407" s="16">
        <v>6356.7</v>
      </c>
      <c r="F1407" s="10" t="s">
        <v>126</v>
      </c>
    </row>
    <row r="1408" spans="1:6">
      <c r="A1408" s="10">
        <v>782</v>
      </c>
      <c r="B1408" s="15">
        <v>42185</v>
      </c>
      <c r="C1408" s="10" t="s">
        <v>1172</v>
      </c>
      <c r="D1408" s="10">
        <v>1</v>
      </c>
      <c r="E1408" s="16">
        <v>1303.47</v>
      </c>
      <c r="F1408" s="10" t="s">
        <v>126</v>
      </c>
    </row>
    <row r="1409" spans="1:6">
      <c r="A1409" s="10">
        <v>1009</v>
      </c>
      <c r="B1409" s="15">
        <v>42185</v>
      </c>
      <c r="C1409" s="10" t="s">
        <v>1189</v>
      </c>
      <c r="D1409" s="10">
        <v>1</v>
      </c>
      <c r="E1409" s="16">
        <v>1353.87</v>
      </c>
      <c r="F1409" s="10" t="s">
        <v>126</v>
      </c>
    </row>
    <row r="1410" spans="1:6">
      <c r="A1410" s="10">
        <v>2091</v>
      </c>
      <c r="B1410" s="15">
        <v>42185</v>
      </c>
      <c r="C1410" s="10" t="s">
        <v>1185</v>
      </c>
      <c r="D1410" s="10">
        <v>1</v>
      </c>
      <c r="E1410" s="16">
        <v>2204.37</v>
      </c>
      <c r="F1410" s="10" t="s">
        <v>126</v>
      </c>
    </row>
    <row r="1411" spans="1:6">
      <c r="A1411" s="10">
        <v>2186</v>
      </c>
      <c r="B1411" s="15">
        <v>42185</v>
      </c>
      <c r="C1411" s="10" t="s">
        <v>1034</v>
      </c>
      <c r="D1411" s="10">
        <v>1</v>
      </c>
      <c r="E1411" s="16">
        <v>5480.37</v>
      </c>
      <c r="F1411" s="10" t="s">
        <v>126</v>
      </c>
    </row>
    <row r="1412" spans="1:6">
      <c r="A1412" s="10">
        <v>993</v>
      </c>
      <c r="B1412" s="15">
        <v>42185</v>
      </c>
      <c r="C1412" s="10" t="s">
        <v>1034</v>
      </c>
      <c r="D1412" s="10">
        <v>1</v>
      </c>
      <c r="E1412" s="16">
        <v>4598.37</v>
      </c>
      <c r="F1412" s="10" t="s">
        <v>126</v>
      </c>
    </row>
    <row r="1413" spans="1:6">
      <c r="A1413" s="10">
        <v>1171</v>
      </c>
      <c r="B1413" s="15">
        <v>42185</v>
      </c>
      <c r="C1413" s="10" t="s">
        <v>1565</v>
      </c>
      <c r="D1413" s="10">
        <v>1</v>
      </c>
      <c r="E1413" s="16">
        <v>4283.37</v>
      </c>
      <c r="F1413" s="10" t="s">
        <v>126</v>
      </c>
    </row>
  </sheetData>
  <pageMargins left="0.7" right="0.7" top="0.75" bottom="0.75" header="0.3" footer="0.3"/>
  <headerFooter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13"/>
  <sheetViews>
    <sheetView workbookViewId="0">
      <selection activeCell="D1" sqref="D1"/>
    </sheetView>
  </sheetViews>
  <sheetFormatPr defaultColWidth="9" defaultRowHeight="14.4" outlineLevelCol="4"/>
  <cols>
    <col min="1" max="1" width="25.3333333333333" customWidth="1"/>
    <col min="4" max="4" width="15.4444444444444" customWidth="1"/>
  </cols>
  <sheetData>
    <row r="1" spans="1:5">
      <c r="A1" s="11" t="s">
        <v>2002</v>
      </c>
      <c r="B1" s="12" t="s">
        <v>2003</v>
      </c>
      <c r="C1" s="12" t="s">
        <v>2004</v>
      </c>
      <c r="D1" s="12" t="s">
        <v>348</v>
      </c>
      <c r="E1" s="13" t="s">
        <v>1999</v>
      </c>
    </row>
    <row r="2" spans="1:5">
      <c r="A2" s="10" t="s">
        <v>2005</v>
      </c>
      <c r="B2" s="10" t="s">
        <v>2006</v>
      </c>
      <c r="C2" s="10" t="s">
        <v>2007</v>
      </c>
      <c r="D2" s="10">
        <v>1</v>
      </c>
      <c r="E2" s="10">
        <v>1</v>
      </c>
    </row>
    <row r="3" spans="1:5">
      <c r="A3" s="10" t="s">
        <v>2008</v>
      </c>
      <c r="B3" s="10" t="s">
        <v>2006</v>
      </c>
      <c r="C3" s="10" t="s">
        <v>2007</v>
      </c>
      <c r="D3" s="10">
        <v>1</v>
      </c>
      <c r="E3" s="10">
        <v>2</v>
      </c>
    </row>
    <row r="4" spans="1:5">
      <c r="A4" s="10" t="s">
        <v>2009</v>
      </c>
      <c r="B4" s="10" t="s">
        <v>2006</v>
      </c>
      <c r="C4" s="10" t="s">
        <v>2007</v>
      </c>
      <c r="D4" s="10">
        <v>1</v>
      </c>
      <c r="E4" s="10">
        <v>3</v>
      </c>
    </row>
    <row r="5" spans="1:5">
      <c r="A5" s="10" t="s">
        <v>2010</v>
      </c>
      <c r="B5" s="10" t="s">
        <v>2006</v>
      </c>
      <c r="C5" s="10" t="s">
        <v>2007</v>
      </c>
      <c r="D5" s="10">
        <v>1</v>
      </c>
      <c r="E5" s="10">
        <v>4</v>
      </c>
    </row>
    <row r="6" spans="1:5">
      <c r="A6" s="10" t="s">
        <v>2011</v>
      </c>
      <c r="B6" s="10" t="s">
        <v>2006</v>
      </c>
      <c r="C6" s="10" t="s">
        <v>2007</v>
      </c>
      <c r="D6" s="10">
        <v>1</v>
      </c>
      <c r="E6" s="10">
        <v>5</v>
      </c>
    </row>
    <row r="7" spans="1:5">
      <c r="A7" s="10" t="s">
        <v>2012</v>
      </c>
      <c r="B7" s="10" t="s">
        <v>2006</v>
      </c>
      <c r="C7" s="10" t="s">
        <v>2007</v>
      </c>
      <c r="D7" s="10">
        <v>1</v>
      </c>
      <c r="E7" s="10">
        <v>6</v>
      </c>
    </row>
    <row r="8" spans="1:5">
      <c r="A8" s="10" t="s">
        <v>2013</v>
      </c>
      <c r="B8" s="10" t="s">
        <v>2006</v>
      </c>
      <c r="C8" s="10" t="s">
        <v>2007</v>
      </c>
      <c r="D8" s="10">
        <v>1</v>
      </c>
      <c r="E8" s="10">
        <v>7</v>
      </c>
    </row>
    <row r="9" spans="1:5">
      <c r="A9" s="10" t="s">
        <v>2014</v>
      </c>
      <c r="B9" s="10" t="s">
        <v>2006</v>
      </c>
      <c r="C9" s="10" t="s">
        <v>2007</v>
      </c>
      <c r="D9" s="10">
        <v>1</v>
      </c>
      <c r="E9" s="10">
        <v>8</v>
      </c>
    </row>
    <row r="10" spans="1:5">
      <c r="A10" s="10" t="s">
        <v>2015</v>
      </c>
      <c r="B10" s="10" t="s">
        <v>2006</v>
      </c>
      <c r="C10" s="10" t="s">
        <v>2007</v>
      </c>
      <c r="D10" s="10">
        <v>1</v>
      </c>
      <c r="E10" s="10">
        <v>9</v>
      </c>
    </row>
    <row r="11" spans="1:5">
      <c r="A11" s="10" t="s">
        <v>2016</v>
      </c>
      <c r="B11" s="10" t="s">
        <v>2006</v>
      </c>
      <c r="C11" s="10" t="s">
        <v>2007</v>
      </c>
      <c r="D11" s="10">
        <v>1</v>
      </c>
      <c r="E11" s="10">
        <v>10</v>
      </c>
    </row>
    <row r="12" spans="1:5">
      <c r="A12" s="10" t="s">
        <v>2017</v>
      </c>
      <c r="B12" s="10" t="s">
        <v>2006</v>
      </c>
      <c r="C12" s="10" t="s">
        <v>2007</v>
      </c>
      <c r="D12" s="10">
        <v>1</v>
      </c>
      <c r="E12" s="10">
        <v>11</v>
      </c>
    </row>
    <row r="13" spans="1:5">
      <c r="A13" s="10" t="s">
        <v>2018</v>
      </c>
      <c r="B13" s="10" t="s">
        <v>2006</v>
      </c>
      <c r="C13" s="10" t="s">
        <v>2007</v>
      </c>
      <c r="D13" s="10">
        <v>1</v>
      </c>
      <c r="E13" s="10">
        <v>12</v>
      </c>
    </row>
    <row r="14" spans="1:5">
      <c r="A14" s="10" t="s">
        <v>2019</v>
      </c>
      <c r="B14" s="10" t="s">
        <v>2006</v>
      </c>
      <c r="C14" s="10" t="s">
        <v>2007</v>
      </c>
      <c r="D14" s="10">
        <v>1</v>
      </c>
      <c r="E14" s="10">
        <v>13</v>
      </c>
    </row>
    <row r="15" spans="1:5">
      <c r="A15" s="10" t="s">
        <v>2020</v>
      </c>
      <c r="B15" s="10" t="s">
        <v>2006</v>
      </c>
      <c r="C15" s="10" t="s">
        <v>2007</v>
      </c>
      <c r="D15" s="10">
        <v>1</v>
      </c>
      <c r="E15" s="10">
        <v>14</v>
      </c>
    </row>
    <row r="16" spans="1:5">
      <c r="A16" s="10" t="s">
        <v>2021</v>
      </c>
      <c r="B16" s="10" t="s">
        <v>2006</v>
      </c>
      <c r="C16" s="10" t="s">
        <v>2007</v>
      </c>
      <c r="D16" s="10">
        <v>1</v>
      </c>
      <c r="E16" s="10">
        <v>15</v>
      </c>
    </row>
    <row r="17" spans="1:5">
      <c r="A17" s="10" t="s">
        <v>2022</v>
      </c>
      <c r="B17" s="10" t="s">
        <v>2006</v>
      </c>
      <c r="C17" s="10" t="s">
        <v>2007</v>
      </c>
      <c r="D17" s="10">
        <v>1</v>
      </c>
      <c r="E17" s="10">
        <v>16</v>
      </c>
    </row>
    <row r="18" spans="1:5">
      <c r="A18" s="10" t="s">
        <v>2023</v>
      </c>
      <c r="B18" s="10" t="s">
        <v>2006</v>
      </c>
      <c r="C18" s="10" t="s">
        <v>2007</v>
      </c>
      <c r="D18" s="10">
        <v>1</v>
      </c>
      <c r="E18" s="10">
        <v>17</v>
      </c>
    </row>
    <row r="19" spans="1:5">
      <c r="A19" s="10" t="s">
        <v>2024</v>
      </c>
      <c r="B19" s="10" t="s">
        <v>2006</v>
      </c>
      <c r="C19" s="10" t="s">
        <v>2007</v>
      </c>
      <c r="D19" s="10">
        <v>1</v>
      </c>
      <c r="E19" s="10">
        <v>18</v>
      </c>
    </row>
    <row r="20" spans="1:5">
      <c r="A20" s="10" t="s">
        <v>2025</v>
      </c>
      <c r="B20" s="10" t="s">
        <v>2006</v>
      </c>
      <c r="C20" s="10" t="s">
        <v>2007</v>
      </c>
      <c r="D20" s="10">
        <v>1</v>
      </c>
      <c r="E20" s="10">
        <v>19</v>
      </c>
    </row>
    <row r="21" spans="1:5">
      <c r="A21" s="10" t="s">
        <v>2026</v>
      </c>
      <c r="B21" s="10" t="s">
        <v>2006</v>
      </c>
      <c r="C21" s="10" t="s">
        <v>2007</v>
      </c>
      <c r="D21" s="10">
        <v>1</v>
      </c>
      <c r="E21" s="10">
        <v>20</v>
      </c>
    </row>
    <row r="22" spans="1:5">
      <c r="A22" s="10" t="s">
        <v>2027</v>
      </c>
      <c r="B22" s="10" t="s">
        <v>2006</v>
      </c>
      <c r="C22" s="10" t="s">
        <v>2007</v>
      </c>
      <c r="D22" s="10">
        <v>1</v>
      </c>
      <c r="E22" s="10">
        <v>21</v>
      </c>
    </row>
    <row r="23" spans="1:5">
      <c r="A23" s="10" t="s">
        <v>2028</v>
      </c>
      <c r="B23" s="10" t="s">
        <v>2006</v>
      </c>
      <c r="C23" s="10" t="s">
        <v>2007</v>
      </c>
      <c r="D23" s="10">
        <v>1</v>
      </c>
      <c r="E23" s="10">
        <v>22</v>
      </c>
    </row>
    <row r="24" spans="1:5">
      <c r="A24" s="10" t="s">
        <v>2029</v>
      </c>
      <c r="B24" s="10" t="s">
        <v>2006</v>
      </c>
      <c r="C24" s="10" t="s">
        <v>2007</v>
      </c>
      <c r="D24" s="10">
        <v>1</v>
      </c>
      <c r="E24" s="10">
        <v>23</v>
      </c>
    </row>
    <row r="25" spans="1:5">
      <c r="A25" s="10" t="s">
        <v>2030</v>
      </c>
      <c r="B25" s="10" t="s">
        <v>2006</v>
      </c>
      <c r="C25" s="10" t="s">
        <v>2007</v>
      </c>
      <c r="D25" s="10">
        <v>1</v>
      </c>
      <c r="E25" s="10">
        <v>24</v>
      </c>
    </row>
    <row r="26" spans="1:5">
      <c r="A26" s="10" t="s">
        <v>2031</v>
      </c>
      <c r="B26" s="10" t="s">
        <v>2006</v>
      </c>
      <c r="C26" s="10" t="s">
        <v>2007</v>
      </c>
      <c r="D26" s="10">
        <v>1</v>
      </c>
      <c r="E26" s="10">
        <v>25</v>
      </c>
    </row>
    <row r="27" spans="1:5">
      <c r="A27" s="10" t="s">
        <v>2032</v>
      </c>
      <c r="B27" s="10" t="s">
        <v>2006</v>
      </c>
      <c r="C27" s="10" t="s">
        <v>2007</v>
      </c>
      <c r="D27" s="10">
        <v>1</v>
      </c>
      <c r="E27" s="10">
        <v>26</v>
      </c>
    </row>
    <row r="28" spans="1:5">
      <c r="A28" s="10" t="s">
        <v>2033</v>
      </c>
      <c r="B28" s="10" t="s">
        <v>2006</v>
      </c>
      <c r="C28" s="10" t="s">
        <v>2007</v>
      </c>
      <c r="D28" s="10">
        <v>1</v>
      </c>
      <c r="E28" s="10">
        <v>27</v>
      </c>
    </row>
    <row r="29" spans="1:5">
      <c r="A29" s="10" t="s">
        <v>2034</v>
      </c>
      <c r="B29" s="10" t="s">
        <v>2006</v>
      </c>
      <c r="C29" s="10" t="s">
        <v>2007</v>
      </c>
      <c r="D29" s="10">
        <v>1</v>
      </c>
      <c r="E29" s="10">
        <v>28</v>
      </c>
    </row>
    <row r="30" spans="1:5">
      <c r="A30" s="10" t="s">
        <v>2035</v>
      </c>
      <c r="B30" s="10" t="s">
        <v>2006</v>
      </c>
      <c r="C30" s="10" t="s">
        <v>2007</v>
      </c>
      <c r="D30" s="10">
        <v>1</v>
      </c>
      <c r="E30" s="10">
        <v>29</v>
      </c>
    </row>
    <row r="31" spans="1:5">
      <c r="A31" s="10" t="s">
        <v>2036</v>
      </c>
      <c r="B31" s="10" t="s">
        <v>2006</v>
      </c>
      <c r="C31" s="10" t="s">
        <v>2007</v>
      </c>
      <c r="D31" s="10">
        <v>1</v>
      </c>
      <c r="E31" s="10">
        <v>30</v>
      </c>
    </row>
    <row r="32" spans="1:5">
      <c r="A32" s="10" t="s">
        <v>2037</v>
      </c>
      <c r="B32" s="10" t="s">
        <v>2006</v>
      </c>
      <c r="C32" s="10" t="s">
        <v>2007</v>
      </c>
      <c r="D32" s="10">
        <v>1</v>
      </c>
      <c r="E32" s="10">
        <v>31</v>
      </c>
    </row>
    <row r="33" spans="1:5">
      <c r="A33" s="10" t="s">
        <v>2038</v>
      </c>
      <c r="B33" s="10" t="s">
        <v>2006</v>
      </c>
      <c r="C33" s="10" t="s">
        <v>2007</v>
      </c>
      <c r="D33" s="10">
        <v>1</v>
      </c>
      <c r="E33" s="10">
        <v>32</v>
      </c>
    </row>
    <row r="34" spans="1:5">
      <c r="A34" s="10" t="s">
        <v>2039</v>
      </c>
      <c r="B34" s="10" t="s">
        <v>2006</v>
      </c>
      <c r="C34" s="10" t="s">
        <v>2007</v>
      </c>
      <c r="D34" s="10">
        <v>1</v>
      </c>
      <c r="E34" s="10">
        <v>33</v>
      </c>
    </row>
    <row r="35" spans="1:5">
      <c r="A35" s="10" t="s">
        <v>2040</v>
      </c>
      <c r="B35" s="10" t="s">
        <v>2006</v>
      </c>
      <c r="C35" s="10" t="s">
        <v>2007</v>
      </c>
      <c r="D35" s="10">
        <v>1</v>
      </c>
      <c r="E35" s="10">
        <v>34</v>
      </c>
    </row>
    <row r="36" spans="1:5">
      <c r="A36" s="10" t="s">
        <v>2041</v>
      </c>
      <c r="B36" s="10" t="s">
        <v>2006</v>
      </c>
      <c r="C36" s="10" t="s">
        <v>2007</v>
      </c>
      <c r="D36" s="10">
        <v>1</v>
      </c>
      <c r="E36" s="10">
        <v>35</v>
      </c>
    </row>
    <row r="37" spans="1:5">
      <c r="A37" s="10" t="s">
        <v>2042</v>
      </c>
      <c r="B37" s="10" t="s">
        <v>2006</v>
      </c>
      <c r="C37" s="10" t="s">
        <v>2007</v>
      </c>
      <c r="D37" s="10">
        <v>1</v>
      </c>
      <c r="E37" s="10">
        <v>36</v>
      </c>
    </row>
    <row r="38" spans="1:5">
      <c r="A38" s="10" t="s">
        <v>2043</v>
      </c>
      <c r="B38" s="10" t="s">
        <v>2006</v>
      </c>
      <c r="C38" s="10" t="s">
        <v>2007</v>
      </c>
      <c r="D38" s="10">
        <v>1</v>
      </c>
      <c r="E38" s="10">
        <v>37</v>
      </c>
    </row>
    <row r="39" spans="1:5">
      <c r="A39" s="10" t="s">
        <v>2044</v>
      </c>
      <c r="B39" s="10" t="s">
        <v>2006</v>
      </c>
      <c r="C39" s="10" t="s">
        <v>2007</v>
      </c>
      <c r="D39" s="10">
        <v>1</v>
      </c>
      <c r="E39" s="10">
        <v>38</v>
      </c>
    </row>
    <row r="40" spans="1:5">
      <c r="A40" s="10" t="s">
        <v>2045</v>
      </c>
      <c r="B40" s="10" t="s">
        <v>2006</v>
      </c>
      <c r="C40" s="10" t="s">
        <v>2007</v>
      </c>
      <c r="D40" s="10">
        <v>1</v>
      </c>
      <c r="E40" s="10">
        <v>39</v>
      </c>
    </row>
    <row r="41" spans="1:5">
      <c r="A41" s="10" t="s">
        <v>2046</v>
      </c>
      <c r="B41" s="10" t="s">
        <v>2006</v>
      </c>
      <c r="C41" s="10" t="s">
        <v>2007</v>
      </c>
      <c r="D41" s="10">
        <v>1</v>
      </c>
      <c r="E41" s="10">
        <v>40</v>
      </c>
    </row>
    <row r="42" spans="1:5">
      <c r="A42" s="10" t="s">
        <v>2047</v>
      </c>
      <c r="B42" s="10" t="s">
        <v>2006</v>
      </c>
      <c r="C42" s="10" t="s">
        <v>2007</v>
      </c>
      <c r="D42" s="10">
        <v>1</v>
      </c>
      <c r="E42" s="10">
        <v>41</v>
      </c>
    </row>
    <row r="43" spans="1:5">
      <c r="A43" s="10" t="s">
        <v>2048</v>
      </c>
      <c r="B43" s="10" t="s">
        <v>2006</v>
      </c>
      <c r="C43" s="10" t="s">
        <v>2007</v>
      </c>
      <c r="D43" s="10">
        <v>1</v>
      </c>
      <c r="E43" s="10">
        <v>42</v>
      </c>
    </row>
    <row r="44" spans="1:5">
      <c r="A44" s="10" t="s">
        <v>2049</v>
      </c>
      <c r="B44" s="10" t="s">
        <v>2006</v>
      </c>
      <c r="C44" s="10" t="s">
        <v>2007</v>
      </c>
      <c r="D44" s="10">
        <v>1</v>
      </c>
      <c r="E44" s="10">
        <v>43</v>
      </c>
    </row>
    <row r="45" spans="1:5">
      <c r="A45" s="10" t="s">
        <v>2050</v>
      </c>
      <c r="B45" s="10" t="s">
        <v>2006</v>
      </c>
      <c r="C45" s="10" t="s">
        <v>2007</v>
      </c>
      <c r="D45" s="10">
        <v>1</v>
      </c>
      <c r="E45" s="10">
        <v>44</v>
      </c>
    </row>
    <row r="46" spans="1:5">
      <c r="A46" s="10" t="s">
        <v>2051</v>
      </c>
      <c r="B46" s="10" t="s">
        <v>2006</v>
      </c>
      <c r="C46" s="10" t="s">
        <v>2007</v>
      </c>
      <c r="D46" s="10">
        <v>1</v>
      </c>
      <c r="E46" s="10">
        <v>45</v>
      </c>
    </row>
    <row r="47" spans="1:5">
      <c r="A47" s="10" t="s">
        <v>2052</v>
      </c>
      <c r="B47" s="10" t="s">
        <v>2053</v>
      </c>
      <c r="C47" s="10" t="s">
        <v>91</v>
      </c>
      <c r="D47" s="10">
        <v>1</v>
      </c>
      <c r="E47" s="10">
        <v>46</v>
      </c>
    </row>
    <row r="48" spans="1:5">
      <c r="A48" s="10" t="s">
        <v>2054</v>
      </c>
      <c r="B48" s="10" t="s">
        <v>2053</v>
      </c>
      <c r="C48" s="10" t="s">
        <v>91</v>
      </c>
      <c r="D48" s="10">
        <v>1</v>
      </c>
      <c r="E48" s="10">
        <v>47</v>
      </c>
    </row>
    <row r="49" spans="1:5">
      <c r="A49" s="10" t="s">
        <v>2055</v>
      </c>
      <c r="B49" s="10" t="s">
        <v>2053</v>
      </c>
      <c r="C49" s="10" t="s">
        <v>91</v>
      </c>
      <c r="D49" s="10">
        <v>1</v>
      </c>
      <c r="E49" s="10">
        <v>48</v>
      </c>
    </row>
    <row r="50" spans="1:5">
      <c r="A50" s="10" t="s">
        <v>2056</v>
      </c>
      <c r="B50" s="10" t="s">
        <v>2053</v>
      </c>
      <c r="C50" s="10" t="s">
        <v>91</v>
      </c>
      <c r="D50" s="10">
        <v>1</v>
      </c>
      <c r="E50" s="10">
        <v>49</v>
      </c>
    </row>
    <row r="51" spans="1:5">
      <c r="A51" s="10" t="s">
        <v>2057</v>
      </c>
      <c r="B51" s="10" t="s">
        <v>2053</v>
      </c>
      <c r="C51" s="10" t="s">
        <v>91</v>
      </c>
      <c r="D51" s="10">
        <v>1</v>
      </c>
      <c r="E51" s="10">
        <v>50</v>
      </c>
    </row>
    <row r="52" spans="1:5">
      <c r="A52" s="10" t="s">
        <v>2058</v>
      </c>
      <c r="B52" s="10" t="s">
        <v>2053</v>
      </c>
      <c r="C52" s="10" t="s">
        <v>91</v>
      </c>
      <c r="D52" s="10">
        <v>1</v>
      </c>
      <c r="E52" s="10">
        <v>51</v>
      </c>
    </row>
    <row r="53" spans="1:5">
      <c r="A53" s="10" t="s">
        <v>2059</v>
      </c>
      <c r="B53" s="10" t="s">
        <v>2053</v>
      </c>
      <c r="C53" s="10" t="s">
        <v>91</v>
      </c>
      <c r="D53" s="10">
        <v>1</v>
      </c>
      <c r="E53" s="10">
        <v>52</v>
      </c>
    </row>
    <row r="54" spans="1:5">
      <c r="A54" s="10" t="s">
        <v>2060</v>
      </c>
      <c r="B54" s="10" t="s">
        <v>2053</v>
      </c>
      <c r="C54" s="10" t="s">
        <v>91</v>
      </c>
      <c r="D54" s="10">
        <v>1</v>
      </c>
      <c r="E54" s="10">
        <v>53</v>
      </c>
    </row>
    <row r="55" spans="1:5">
      <c r="A55" s="10" t="s">
        <v>2061</v>
      </c>
      <c r="B55" s="10" t="s">
        <v>2053</v>
      </c>
      <c r="C55" s="10" t="s">
        <v>91</v>
      </c>
      <c r="D55" s="10">
        <v>1</v>
      </c>
      <c r="E55" s="10">
        <v>54</v>
      </c>
    </row>
    <row r="56" spans="1:5">
      <c r="A56" s="10" t="s">
        <v>2062</v>
      </c>
      <c r="B56" s="10" t="s">
        <v>2053</v>
      </c>
      <c r="C56" s="10" t="s">
        <v>91</v>
      </c>
      <c r="D56" s="10">
        <v>1</v>
      </c>
      <c r="E56" s="10">
        <v>55</v>
      </c>
    </row>
    <row r="57" spans="1:5">
      <c r="A57" s="10" t="s">
        <v>2063</v>
      </c>
      <c r="B57" s="10" t="s">
        <v>2053</v>
      </c>
      <c r="C57" s="10" t="s">
        <v>91</v>
      </c>
      <c r="D57" s="10">
        <v>1</v>
      </c>
      <c r="E57" s="10">
        <v>56</v>
      </c>
    </row>
    <row r="58" spans="1:5">
      <c r="A58" s="10" t="s">
        <v>2064</v>
      </c>
      <c r="B58" s="10" t="s">
        <v>2053</v>
      </c>
      <c r="C58" s="10" t="s">
        <v>91</v>
      </c>
      <c r="D58" s="10">
        <v>1</v>
      </c>
      <c r="E58" s="10">
        <v>57</v>
      </c>
    </row>
    <row r="59" spans="1:5">
      <c r="A59" s="10" t="s">
        <v>2065</v>
      </c>
      <c r="B59" s="10" t="s">
        <v>2053</v>
      </c>
      <c r="C59" s="10" t="s">
        <v>91</v>
      </c>
      <c r="D59" s="10">
        <v>1</v>
      </c>
      <c r="E59" s="10">
        <v>58</v>
      </c>
    </row>
    <row r="60" spans="1:5">
      <c r="A60" s="10" t="s">
        <v>2066</v>
      </c>
      <c r="B60" s="10" t="s">
        <v>2053</v>
      </c>
      <c r="C60" s="10" t="s">
        <v>91</v>
      </c>
      <c r="D60" s="10">
        <v>1</v>
      </c>
      <c r="E60" s="10">
        <v>59</v>
      </c>
    </row>
    <row r="61" spans="1:5">
      <c r="A61" s="10" t="s">
        <v>2067</v>
      </c>
      <c r="B61" s="10" t="s">
        <v>2053</v>
      </c>
      <c r="C61" s="10" t="s">
        <v>91</v>
      </c>
      <c r="D61" s="10">
        <v>1</v>
      </c>
      <c r="E61" s="10">
        <v>60</v>
      </c>
    </row>
    <row r="62" spans="1:5">
      <c r="A62" s="10" t="s">
        <v>2068</v>
      </c>
      <c r="B62" s="10" t="s">
        <v>2053</v>
      </c>
      <c r="C62" s="10" t="s">
        <v>91</v>
      </c>
      <c r="D62" s="10">
        <v>1</v>
      </c>
      <c r="E62" s="10">
        <v>61</v>
      </c>
    </row>
    <row r="63" spans="1:5">
      <c r="A63" s="10" t="s">
        <v>2069</v>
      </c>
      <c r="B63" s="10" t="s">
        <v>2053</v>
      </c>
      <c r="C63" s="10" t="s">
        <v>91</v>
      </c>
      <c r="D63" s="10">
        <v>1</v>
      </c>
      <c r="E63" s="10">
        <v>62</v>
      </c>
    </row>
    <row r="64" spans="1:5">
      <c r="A64" s="10" t="s">
        <v>2070</v>
      </c>
      <c r="B64" s="10" t="s">
        <v>2053</v>
      </c>
      <c r="C64" s="10" t="s">
        <v>91</v>
      </c>
      <c r="D64" s="10">
        <v>1</v>
      </c>
      <c r="E64" s="10">
        <v>63</v>
      </c>
    </row>
    <row r="65" spans="1:5">
      <c r="A65" s="10" t="s">
        <v>2071</v>
      </c>
      <c r="B65" s="10" t="s">
        <v>2053</v>
      </c>
      <c r="C65" s="10" t="s">
        <v>91</v>
      </c>
      <c r="D65" s="10">
        <v>1</v>
      </c>
      <c r="E65" s="10">
        <v>64</v>
      </c>
    </row>
    <row r="66" spans="1:5">
      <c r="A66" s="10" t="s">
        <v>2072</v>
      </c>
      <c r="B66" s="10" t="s">
        <v>2053</v>
      </c>
      <c r="C66" s="10" t="s">
        <v>91</v>
      </c>
      <c r="D66" s="10">
        <v>1</v>
      </c>
      <c r="E66" s="10">
        <v>65</v>
      </c>
    </row>
    <row r="67" spans="1:5">
      <c r="A67" s="10" t="s">
        <v>2073</v>
      </c>
      <c r="B67" s="10" t="s">
        <v>2053</v>
      </c>
      <c r="C67" s="10" t="s">
        <v>91</v>
      </c>
      <c r="D67" s="10">
        <v>1</v>
      </c>
      <c r="E67" s="10">
        <v>66</v>
      </c>
    </row>
    <row r="68" spans="1:5">
      <c r="A68" s="10" t="s">
        <v>2074</v>
      </c>
      <c r="B68" s="10" t="s">
        <v>2053</v>
      </c>
      <c r="C68" s="10" t="s">
        <v>91</v>
      </c>
      <c r="D68" s="10">
        <v>1</v>
      </c>
      <c r="E68" s="10">
        <v>67</v>
      </c>
    </row>
    <row r="69" spans="1:5">
      <c r="A69" s="10" t="s">
        <v>2075</v>
      </c>
      <c r="B69" s="10" t="s">
        <v>2053</v>
      </c>
      <c r="C69" s="10" t="s">
        <v>2076</v>
      </c>
      <c r="D69" s="10">
        <v>1</v>
      </c>
      <c r="E69" s="10">
        <v>68</v>
      </c>
    </row>
    <row r="70" spans="1:5">
      <c r="A70" s="10" t="s">
        <v>2077</v>
      </c>
      <c r="B70" s="10" t="s">
        <v>2053</v>
      </c>
      <c r="C70" s="10" t="s">
        <v>2076</v>
      </c>
      <c r="D70" s="10">
        <v>1</v>
      </c>
      <c r="E70" s="10">
        <v>69</v>
      </c>
    </row>
    <row r="71" spans="1:5">
      <c r="A71" s="10" t="s">
        <v>2078</v>
      </c>
      <c r="B71" s="10" t="s">
        <v>2053</v>
      </c>
      <c r="C71" s="10" t="s">
        <v>2076</v>
      </c>
      <c r="D71" s="10">
        <v>1</v>
      </c>
      <c r="E71" s="10">
        <v>70</v>
      </c>
    </row>
    <row r="72" spans="1:5">
      <c r="A72" s="10" t="s">
        <v>2079</v>
      </c>
      <c r="B72" s="10" t="s">
        <v>2053</v>
      </c>
      <c r="C72" s="10" t="s">
        <v>2076</v>
      </c>
      <c r="D72" s="10">
        <v>1</v>
      </c>
      <c r="E72" s="10">
        <v>71</v>
      </c>
    </row>
    <row r="73" spans="1:5">
      <c r="A73" s="10" t="s">
        <v>2080</v>
      </c>
      <c r="B73" s="10" t="s">
        <v>2053</v>
      </c>
      <c r="C73" s="10" t="s">
        <v>2076</v>
      </c>
      <c r="D73" s="10">
        <v>1</v>
      </c>
      <c r="E73" s="10">
        <v>72</v>
      </c>
    </row>
    <row r="74" spans="1:5">
      <c r="A74" s="10" t="s">
        <v>2081</v>
      </c>
      <c r="B74" s="10" t="s">
        <v>2053</v>
      </c>
      <c r="C74" s="10" t="s">
        <v>2076</v>
      </c>
      <c r="D74" s="10">
        <v>1</v>
      </c>
      <c r="E74" s="10">
        <v>73</v>
      </c>
    </row>
    <row r="75" spans="1:5">
      <c r="A75" s="10" t="s">
        <v>2082</v>
      </c>
      <c r="B75" s="10" t="s">
        <v>2083</v>
      </c>
      <c r="C75" s="10" t="s">
        <v>2084</v>
      </c>
      <c r="D75" s="10">
        <v>1</v>
      </c>
      <c r="E75" s="10">
        <v>74</v>
      </c>
    </row>
    <row r="76" spans="1:5">
      <c r="A76" s="10" t="s">
        <v>2085</v>
      </c>
      <c r="B76" s="10" t="s">
        <v>2083</v>
      </c>
      <c r="C76" s="10" t="s">
        <v>2084</v>
      </c>
      <c r="D76" s="10">
        <v>1</v>
      </c>
      <c r="E76" s="10">
        <v>75</v>
      </c>
    </row>
    <row r="77" spans="1:5">
      <c r="A77" s="10" t="s">
        <v>2086</v>
      </c>
      <c r="B77" s="10" t="s">
        <v>2083</v>
      </c>
      <c r="C77" s="10" t="s">
        <v>2084</v>
      </c>
      <c r="D77" s="10">
        <v>1</v>
      </c>
      <c r="E77" s="10">
        <v>76</v>
      </c>
    </row>
    <row r="78" spans="1:5">
      <c r="A78" s="10" t="s">
        <v>2087</v>
      </c>
      <c r="B78" s="10" t="s">
        <v>2083</v>
      </c>
      <c r="C78" s="10" t="s">
        <v>2084</v>
      </c>
      <c r="D78" s="10">
        <v>1</v>
      </c>
      <c r="E78" s="10">
        <v>77</v>
      </c>
    </row>
    <row r="79" spans="1:5">
      <c r="A79" s="10" t="s">
        <v>2088</v>
      </c>
      <c r="B79" s="10" t="s">
        <v>2083</v>
      </c>
      <c r="C79" s="10" t="s">
        <v>2084</v>
      </c>
      <c r="D79" s="10">
        <v>1</v>
      </c>
      <c r="E79" s="10">
        <v>78</v>
      </c>
    </row>
    <row r="80" spans="1:5">
      <c r="A80" s="10" t="s">
        <v>2089</v>
      </c>
      <c r="B80" s="10" t="s">
        <v>2083</v>
      </c>
      <c r="C80" s="10" t="s">
        <v>2084</v>
      </c>
      <c r="D80" s="10">
        <v>1</v>
      </c>
      <c r="E80" s="10">
        <v>79</v>
      </c>
    </row>
    <row r="81" spans="1:5">
      <c r="A81" s="10" t="s">
        <v>2090</v>
      </c>
      <c r="B81" s="10" t="s">
        <v>2083</v>
      </c>
      <c r="C81" s="10" t="s">
        <v>2084</v>
      </c>
      <c r="D81" s="10">
        <v>1</v>
      </c>
      <c r="E81" s="10">
        <v>80</v>
      </c>
    </row>
    <row r="82" spans="1:5">
      <c r="A82" s="10" t="s">
        <v>2091</v>
      </c>
      <c r="B82" s="10" t="s">
        <v>2083</v>
      </c>
      <c r="C82" s="10" t="s">
        <v>2084</v>
      </c>
      <c r="D82" s="10">
        <v>1</v>
      </c>
      <c r="E82" s="10">
        <v>81</v>
      </c>
    </row>
    <row r="83" spans="1:5">
      <c r="A83" s="10" t="s">
        <v>2092</v>
      </c>
      <c r="B83" s="10" t="s">
        <v>2083</v>
      </c>
      <c r="C83" s="10" t="s">
        <v>2084</v>
      </c>
      <c r="D83" s="10">
        <v>1</v>
      </c>
      <c r="E83" s="10">
        <v>82</v>
      </c>
    </row>
    <row r="84" spans="1:5">
      <c r="A84" s="10" t="s">
        <v>2093</v>
      </c>
      <c r="B84" s="10" t="s">
        <v>2083</v>
      </c>
      <c r="C84" s="10" t="s">
        <v>2084</v>
      </c>
      <c r="D84" s="10">
        <v>1</v>
      </c>
      <c r="E84" s="10">
        <v>83</v>
      </c>
    </row>
    <row r="85" spans="1:5">
      <c r="A85" s="10" t="s">
        <v>2094</v>
      </c>
      <c r="B85" s="10" t="s">
        <v>2083</v>
      </c>
      <c r="C85" s="10" t="s">
        <v>2084</v>
      </c>
      <c r="D85" s="10">
        <v>1</v>
      </c>
      <c r="E85" s="10">
        <v>84</v>
      </c>
    </row>
    <row r="86" spans="1:5">
      <c r="A86" s="10" t="s">
        <v>2095</v>
      </c>
      <c r="B86" s="10" t="s">
        <v>2083</v>
      </c>
      <c r="C86" s="10" t="s">
        <v>2084</v>
      </c>
      <c r="D86" s="10">
        <v>1</v>
      </c>
      <c r="E86" s="10">
        <v>85</v>
      </c>
    </row>
    <row r="87" spans="1:5">
      <c r="A87" s="10" t="s">
        <v>2096</v>
      </c>
      <c r="B87" s="10" t="s">
        <v>2083</v>
      </c>
      <c r="C87" s="10" t="s">
        <v>2084</v>
      </c>
      <c r="D87" s="10">
        <v>1</v>
      </c>
      <c r="E87" s="10">
        <v>86</v>
      </c>
    </row>
    <row r="88" spans="1:5">
      <c r="A88" s="10" t="s">
        <v>2097</v>
      </c>
      <c r="B88" s="10" t="s">
        <v>2083</v>
      </c>
      <c r="C88" s="10" t="s">
        <v>2084</v>
      </c>
      <c r="D88" s="10">
        <v>1</v>
      </c>
      <c r="E88" s="10">
        <v>87</v>
      </c>
    </row>
    <row r="89" spans="1:5">
      <c r="A89" s="10" t="s">
        <v>2098</v>
      </c>
      <c r="B89" s="10" t="s">
        <v>2083</v>
      </c>
      <c r="C89" s="10" t="s">
        <v>2084</v>
      </c>
      <c r="D89" s="10">
        <v>1</v>
      </c>
      <c r="E89" s="10">
        <v>88</v>
      </c>
    </row>
    <row r="90" spans="1:5">
      <c r="A90" s="10" t="s">
        <v>2099</v>
      </c>
      <c r="B90" s="10" t="s">
        <v>2083</v>
      </c>
      <c r="C90" s="10" t="s">
        <v>2084</v>
      </c>
      <c r="D90" s="10">
        <v>1</v>
      </c>
      <c r="E90" s="10">
        <v>89</v>
      </c>
    </row>
    <row r="91" spans="1:5">
      <c r="A91" s="10" t="s">
        <v>2100</v>
      </c>
      <c r="B91" s="10" t="s">
        <v>2083</v>
      </c>
      <c r="C91" s="10" t="s">
        <v>2084</v>
      </c>
      <c r="D91" s="10">
        <v>1</v>
      </c>
      <c r="E91" s="10">
        <v>90</v>
      </c>
    </row>
    <row r="92" spans="1:5">
      <c r="A92" s="10" t="s">
        <v>2101</v>
      </c>
      <c r="B92" s="10" t="s">
        <v>2083</v>
      </c>
      <c r="C92" s="10" t="s">
        <v>2084</v>
      </c>
      <c r="D92" s="10">
        <v>1</v>
      </c>
      <c r="E92" s="10">
        <v>91</v>
      </c>
    </row>
    <row r="93" spans="1:5">
      <c r="A93" s="10" t="s">
        <v>2102</v>
      </c>
      <c r="B93" s="10" t="s">
        <v>2083</v>
      </c>
      <c r="C93" s="10" t="s">
        <v>2084</v>
      </c>
      <c r="D93" s="10">
        <v>1</v>
      </c>
      <c r="E93" s="10">
        <v>92</v>
      </c>
    </row>
    <row r="94" spans="1:5">
      <c r="A94" s="10" t="s">
        <v>2103</v>
      </c>
      <c r="B94" s="10" t="s">
        <v>2083</v>
      </c>
      <c r="C94" s="10" t="s">
        <v>2084</v>
      </c>
      <c r="D94" s="10">
        <v>1</v>
      </c>
      <c r="E94" s="10">
        <v>93</v>
      </c>
    </row>
    <row r="95" spans="1:5">
      <c r="A95" s="10" t="s">
        <v>2104</v>
      </c>
      <c r="B95" s="10" t="s">
        <v>2083</v>
      </c>
      <c r="C95" s="10" t="s">
        <v>2084</v>
      </c>
      <c r="D95" s="10">
        <v>1</v>
      </c>
      <c r="E95" s="10">
        <v>94</v>
      </c>
    </row>
    <row r="96" spans="1:5">
      <c r="A96" s="10" t="s">
        <v>2105</v>
      </c>
      <c r="B96" s="10" t="s">
        <v>2083</v>
      </c>
      <c r="C96" s="10" t="s">
        <v>2084</v>
      </c>
      <c r="D96" s="10">
        <v>1</v>
      </c>
      <c r="E96" s="10">
        <v>95</v>
      </c>
    </row>
    <row r="97" spans="1:5">
      <c r="A97" s="10" t="s">
        <v>2106</v>
      </c>
      <c r="B97" s="10" t="s">
        <v>2083</v>
      </c>
      <c r="C97" s="10" t="s">
        <v>2084</v>
      </c>
      <c r="D97" s="10">
        <v>1</v>
      </c>
      <c r="E97" s="10">
        <v>96</v>
      </c>
    </row>
    <row r="98" spans="1:5">
      <c r="A98" s="10" t="s">
        <v>2107</v>
      </c>
      <c r="B98" s="10" t="s">
        <v>2083</v>
      </c>
      <c r="C98" s="10" t="s">
        <v>2084</v>
      </c>
      <c r="D98" s="10">
        <v>1</v>
      </c>
      <c r="E98" s="10">
        <v>97</v>
      </c>
    </row>
    <row r="99" spans="1:5">
      <c r="A99" s="10" t="s">
        <v>2108</v>
      </c>
      <c r="B99" s="10" t="s">
        <v>2083</v>
      </c>
      <c r="C99" s="10" t="s">
        <v>2084</v>
      </c>
      <c r="D99" s="10">
        <v>1</v>
      </c>
      <c r="E99" s="10">
        <v>98</v>
      </c>
    </row>
    <row r="100" spans="1:5">
      <c r="A100" s="10" t="s">
        <v>2109</v>
      </c>
      <c r="B100" s="10" t="s">
        <v>2083</v>
      </c>
      <c r="C100" s="10" t="s">
        <v>2084</v>
      </c>
      <c r="D100" s="10">
        <v>1</v>
      </c>
      <c r="E100" s="10">
        <v>99</v>
      </c>
    </row>
    <row r="101" spans="1:5">
      <c r="A101" s="10" t="s">
        <v>2110</v>
      </c>
      <c r="B101" s="10" t="s">
        <v>2083</v>
      </c>
      <c r="C101" s="10" t="s">
        <v>2084</v>
      </c>
      <c r="D101" s="10">
        <v>1</v>
      </c>
      <c r="E101" s="10">
        <v>100</v>
      </c>
    </row>
    <row r="102" spans="1:5">
      <c r="A102" s="10" t="s">
        <v>2111</v>
      </c>
      <c r="B102" s="10" t="s">
        <v>2083</v>
      </c>
      <c r="C102" s="10" t="s">
        <v>2084</v>
      </c>
      <c r="D102" s="10">
        <v>1</v>
      </c>
      <c r="E102" s="10">
        <v>101</v>
      </c>
    </row>
    <row r="103" spans="1:5">
      <c r="A103" s="10" t="s">
        <v>2112</v>
      </c>
      <c r="B103" s="10" t="s">
        <v>2083</v>
      </c>
      <c r="C103" s="10" t="s">
        <v>2084</v>
      </c>
      <c r="D103" s="10">
        <v>1</v>
      </c>
      <c r="E103" s="10">
        <v>102</v>
      </c>
    </row>
    <row r="104" spans="1:5">
      <c r="A104" s="10" t="s">
        <v>2113</v>
      </c>
      <c r="B104" s="10" t="s">
        <v>2083</v>
      </c>
      <c r="C104" s="10" t="s">
        <v>2084</v>
      </c>
      <c r="D104" s="10">
        <v>1</v>
      </c>
      <c r="E104" s="10">
        <v>103</v>
      </c>
    </row>
    <row r="105" spans="1:5">
      <c r="A105" s="10" t="s">
        <v>2114</v>
      </c>
      <c r="B105" s="10" t="s">
        <v>2083</v>
      </c>
      <c r="C105" s="10" t="s">
        <v>2084</v>
      </c>
      <c r="D105" s="10">
        <v>1</v>
      </c>
      <c r="E105" s="10">
        <v>104</v>
      </c>
    </row>
    <row r="106" spans="1:5">
      <c r="A106" s="10" t="s">
        <v>2115</v>
      </c>
      <c r="B106" s="10" t="s">
        <v>2083</v>
      </c>
      <c r="C106" s="10" t="s">
        <v>2084</v>
      </c>
      <c r="D106" s="10">
        <v>1</v>
      </c>
      <c r="E106" s="10">
        <v>105</v>
      </c>
    </row>
    <row r="107" spans="1:5">
      <c r="A107" s="10" t="s">
        <v>2116</v>
      </c>
      <c r="B107" s="10" t="s">
        <v>2083</v>
      </c>
      <c r="C107" s="10" t="s">
        <v>2084</v>
      </c>
      <c r="D107" s="10">
        <v>1</v>
      </c>
      <c r="E107" s="10">
        <v>106</v>
      </c>
    </row>
    <row r="108" spans="1:5">
      <c r="A108" s="10" t="s">
        <v>2117</v>
      </c>
      <c r="B108" s="10" t="s">
        <v>2083</v>
      </c>
      <c r="C108" s="10" t="s">
        <v>2084</v>
      </c>
      <c r="D108" s="10">
        <v>1</v>
      </c>
      <c r="E108" s="10">
        <v>107</v>
      </c>
    </row>
    <row r="109" spans="1:5">
      <c r="A109" s="10" t="s">
        <v>2118</v>
      </c>
      <c r="B109" s="10" t="s">
        <v>2083</v>
      </c>
      <c r="C109" s="10" t="s">
        <v>2084</v>
      </c>
      <c r="D109" s="10">
        <v>1</v>
      </c>
      <c r="E109" s="10">
        <v>108</v>
      </c>
    </row>
    <row r="110" spans="1:5">
      <c r="A110" s="10" t="s">
        <v>2119</v>
      </c>
      <c r="B110" s="10" t="s">
        <v>2083</v>
      </c>
      <c r="C110" s="10" t="s">
        <v>2084</v>
      </c>
      <c r="D110" s="10">
        <v>1</v>
      </c>
      <c r="E110" s="10">
        <v>109</v>
      </c>
    </row>
    <row r="111" spans="1:5">
      <c r="A111" s="10" t="s">
        <v>2120</v>
      </c>
      <c r="B111" s="10" t="s">
        <v>2083</v>
      </c>
      <c r="C111" s="10" t="s">
        <v>2084</v>
      </c>
      <c r="D111" s="10">
        <v>1</v>
      </c>
      <c r="E111" s="10">
        <v>110</v>
      </c>
    </row>
    <row r="112" spans="1:5">
      <c r="A112" s="10" t="s">
        <v>2121</v>
      </c>
      <c r="B112" s="10" t="s">
        <v>2083</v>
      </c>
      <c r="C112" s="10" t="s">
        <v>2084</v>
      </c>
      <c r="D112" s="10">
        <v>1</v>
      </c>
      <c r="E112" s="10">
        <v>111</v>
      </c>
    </row>
    <row r="113" spans="1:5">
      <c r="A113" s="10" t="s">
        <v>2122</v>
      </c>
      <c r="B113" s="10" t="s">
        <v>2083</v>
      </c>
      <c r="C113" s="10" t="s">
        <v>2084</v>
      </c>
      <c r="D113" s="10">
        <v>1</v>
      </c>
      <c r="E113" s="10">
        <v>112</v>
      </c>
    </row>
    <row r="114" spans="1:5">
      <c r="A114" s="10" t="s">
        <v>2123</v>
      </c>
      <c r="B114" s="10" t="s">
        <v>2083</v>
      </c>
      <c r="C114" s="10" t="s">
        <v>2084</v>
      </c>
      <c r="D114" s="10">
        <v>1</v>
      </c>
      <c r="E114" s="10">
        <v>113</v>
      </c>
    </row>
    <row r="115" spans="1:5">
      <c r="A115" s="10" t="s">
        <v>2124</v>
      </c>
      <c r="B115" s="10" t="s">
        <v>2083</v>
      </c>
      <c r="C115" s="10" t="s">
        <v>2084</v>
      </c>
      <c r="D115" s="10">
        <v>1</v>
      </c>
      <c r="E115" s="10">
        <v>114</v>
      </c>
    </row>
    <row r="116" spans="1:5">
      <c r="A116" s="10" t="s">
        <v>2125</v>
      </c>
      <c r="B116" s="10" t="s">
        <v>2083</v>
      </c>
      <c r="C116" s="10" t="s">
        <v>2084</v>
      </c>
      <c r="D116" s="10">
        <v>1</v>
      </c>
      <c r="E116" s="10">
        <v>115</v>
      </c>
    </row>
    <row r="117" spans="1:5">
      <c r="A117" s="10" t="s">
        <v>2126</v>
      </c>
      <c r="B117" s="10" t="s">
        <v>2083</v>
      </c>
      <c r="C117" s="10" t="s">
        <v>2084</v>
      </c>
      <c r="D117" s="10">
        <v>1</v>
      </c>
      <c r="E117" s="10">
        <v>116</v>
      </c>
    </row>
    <row r="118" spans="1:5">
      <c r="A118" s="10" t="s">
        <v>2127</v>
      </c>
      <c r="B118" s="10" t="s">
        <v>2083</v>
      </c>
      <c r="C118" s="10" t="s">
        <v>2084</v>
      </c>
      <c r="D118" s="10">
        <v>1</v>
      </c>
      <c r="E118" s="10">
        <v>117</v>
      </c>
    </row>
    <row r="119" spans="1:5">
      <c r="A119" s="10" t="s">
        <v>2128</v>
      </c>
      <c r="B119" s="10" t="s">
        <v>2083</v>
      </c>
      <c r="C119" s="10" t="s">
        <v>2084</v>
      </c>
      <c r="D119" s="10">
        <v>1</v>
      </c>
      <c r="E119" s="10">
        <v>118</v>
      </c>
    </row>
    <row r="120" spans="1:5">
      <c r="A120" s="10" t="s">
        <v>2129</v>
      </c>
      <c r="B120" s="10" t="s">
        <v>2083</v>
      </c>
      <c r="C120" s="10" t="s">
        <v>2084</v>
      </c>
      <c r="D120" s="10">
        <v>1</v>
      </c>
      <c r="E120" s="10">
        <v>119</v>
      </c>
    </row>
    <row r="121" spans="1:5">
      <c r="A121" s="10" t="s">
        <v>2130</v>
      </c>
      <c r="B121" s="10" t="s">
        <v>2083</v>
      </c>
      <c r="C121" s="10" t="s">
        <v>2084</v>
      </c>
      <c r="D121" s="10">
        <v>1</v>
      </c>
      <c r="E121" s="10">
        <v>120</v>
      </c>
    </row>
    <row r="122" spans="1:5">
      <c r="A122" s="10" t="s">
        <v>2131</v>
      </c>
      <c r="B122" s="10" t="s">
        <v>2083</v>
      </c>
      <c r="C122" s="10" t="s">
        <v>2084</v>
      </c>
      <c r="D122" s="10">
        <v>1</v>
      </c>
      <c r="E122" s="10">
        <v>121</v>
      </c>
    </row>
    <row r="123" spans="1:5">
      <c r="A123" s="10" t="s">
        <v>2132</v>
      </c>
      <c r="B123" s="10" t="s">
        <v>2083</v>
      </c>
      <c r="C123" s="10" t="s">
        <v>2084</v>
      </c>
      <c r="D123" s="10">
        <v>1</v>
      </c>
      <c r="E123" s="10">
        <v>122</v>
      </c>
    </row>
    <row r="124" spans="1:5">
      <c r="A124" s="10" t="s">
        <v>2133</v>
      </c>
      <c r="B124" s="10" t="s">
        <v>2083</v>
      </c>
      <c r="C124" s="10" t="s">
        <v>2084</v>
      </c>
      <c r="D124" s="10">
        <v>1</v>
      </c>
      <c r="E124" s="10">
        <v>123</v>
      </c>
    </row>
    <row r="125" spans="1:5">
      <c r="A125" s="10" t="s">
        <v>2134</v>
      </c>
      <c r="B125" s="10" t="s">
        <v>2083</v>
      </c>
      <c r="C125" s="10" t="s">
        <v>2084</v>
      </c>
      <c r="D125" s="10">
        <v>1</v>
      </c>
      <c r="E125" s="10">
        <v>124</v>
      </c>
    </row>
    <row r="126" spans="1:5">
      <c r="A126" s="10" t="s">
        <v>2135</v>
      </c>
      <c r="B126" s="10" t="s">
        <v>2083</v>
      </c>
      <c r="C126" s="10" t="s">
        <v>2084</v>
      </c>
      <c r="D126" s="10">
        <v>1</v>
      </c>
      <c r="E126" s="10">
        <v>125</v>
      </c>
    </row>
    <row r="127" spans="1:5">
      <c r="A127" s="10" t="s">
        <v>2136</v>
      </c>
      <c r="B127" s="10" t="s">
        <v>2083</v>
      </c>
      <c r="C127" s="10" t="s">
        <v>2084</v>
      </c>
      <c r="D127" s="10">
        <v>1</v>
      </c>
      <c r="E127" s="10">
        <v>126</v>
      </c>
    </row>
    <row r="128" spans="1:5">
      <c r="A128" s="10" t="s">
        <v>2137</v>
      </c>
      <c r="B128" s="10" t="s">
        <v>2083</v>
      </c>
      <c r="C128" s="10" t="s">
        <v>2084</v>
      </c>
      <c r="D128" s="10">
        <v>1</v>
      </c>
      <c r="E128" s="10">
        <v>127</v>
      </c>
    </row>
    <row r="129" spans="1:5">
      <c r="A129" s="10" t="s">
        <v>2138</v>
      </c>
      <c r="B129" s="10" t="s">
        <v>2083</v>
      </c>
      <c r="C129" s="10" t="s">
        <v>2084</v>
      </c>
      <c r="D129" s="10">
        <v>1</v>
      </c>
      <c r="E129" s="10">
        <v>128</v>
      </c>
    </row>
    <row r="130" spans="1:5">
      <c r="A130" s="10" t="s">
        <v>2139</v>
      </c>
      <c r="B130" s="10" t="s">
        <v>2083</v>
      </c>
      <c r="C130" s="10" t="s">
        <v>2084</v>
      </c>
      <c r="D130" s="10">
        <v>1</v>
      </c>
      <c r="E130" s="10">
        <v>129</v>
      </c>
    </row>
    <row r="131" spans="1:5">
      <c r="A131" s="10" t="s">
        <v>2140</v>
      </c>
      <c r="B131" s="10" t="s">
        <v>2083</v>
      </c>
      <c r="C131" s="10" t="s">
        <v>2141</v>
      </c>
      <c r="D131" s="10">
        <v>1</v>
      </c>
      <c r="E131" s="10">
        <v>130</v>
      </c>
    </row>
    <row r="132" spans="1:5">
      <c r="A132" s="10" t="s">
        <v>2142</v>
      </c>
      <c r="B132" s="10" t="s">
        <v>2083</v>
      </c>
      <c r="C132" s="10" t="s">
        <v>2141</v>
      </c>
      <c r="D132" s="10">
        <v>1</v>
      </c>
      <c r="E132" s="10">
        <v>131</v>
      </c>
    </row>
    <row r="133" spans="1:5">
      <c r="A133" s="10" t="s">
        <v>2143</v>
      </c>
      <c r="B133" s="10" t="s">
        <v>2083</v>
      </c>
      <c r="C133" s="10" t="s">
        <v>2141</v>
      </c>
      <c r="D133" s="10">
        <v>1</v>
      </c>
      <c r="E133" s="10">
        <v>132</v>
      </c>
    </row>
    <row r="134" spans="1:5">
      <c r="A134" s="10" t="s">
        <v>2144</v>
      </c>
      <c r="B134" s="10" t="s">
        <v>2083</v>
      </c>
      <c r="C134" s="10" t="s">
        <v>2141</v>
      </c>
      <c r="D134" s="10">
        <v>1</v>
      </c>
      <c r="E134" s="10">
        <v>133</v>
      </c>
    </row>
    <row r="135" spans="1:5">
      <c r="A135" s="10" t="s">
        <v>2145</v>
      </c>
      <c r="B135" s="10" t="s">
        <v>2083</v>
      </c>
      <c r="C135" s="10" t="s">
        <v>2141</v>
      </c>
      <c r="D135" s="10">
        <v>1</v>
      </c>
      <c r="E135" s="10">
        <v>134</v>
      </c>
    </row>
    <row r="136" spans="1:5">
      <c r="A136" s="10" t="s">
        <v>2146</v>
      </c>
      <c r="B136" s="10" t="s">
        <v>2083</v>
      </c>
      <c r="C136" s="10" t="s">
        <v>2141</v>
      </c>
      <c r="D136" s="10">
        <v>1</v>
      </c>
      <c r="E136" s="10">
        <v>135</v>
      </c>
    </row>
    <row r="137" spans="1:5">
      <c r="A137" s="10" t="s">
        <v>2147</v>
      </c>
      <c r="B137" s="10" t="s">
        <v>2083</v>
      </c>
      <c r="C137" s="10" t="s">
        <v>2141</v>
      </c>
      <c r="D137" s="10">
        <v>1</v>
      </c>
      <c r="E137" s="10">
        <v>136</v>
      </c>
    </row>
    <row r="138" spans="1:5">
      <c r="A138" s="10" t="s">
        <v>2148</v>
      </c>
      <c r="B138" s="10" t="s">
        <v>2083</v>
      </c>
      <c r="C138" s="10" t="s">
        <v>2141</v>
      </c>
      <c r="D138" s="10">
        <v>1</v>
      </c>
      <c r="E138" s="10">
        <v>137</v>
      </c>
    </row>
    <row r="139" spans="1:5">
      <c r="A139" s="10" t="s">
        <v>2149</v>
      </c>
      <c r="B139" s="10" t="s">
        <v>2083</v>
      </c>
      <c r="C139" s="10" t="s">
        <v>2141</v>
      </c>
      <c r="D139" s="10">
        <v>1</v>
      </c>
      <c r="E139" s="10">
        <v>138</v>
      </c>
    </row>
    <row r="140" spans="1:5">
      <c r="A140" s="10" t="s">
        <v>2150</v>
      </c>
      <c r="B140" s="10" t="s">
        <v>2083</v>
      </c>
      <c r="C140" s="10" t="s">
        <v>2141</v>
      </c>
      <c r="D140" s="10">
        <v>1</v>
      </c>
      <c r="E140" s="10">
        <v>139</v>
      </c>
    </row>
    <row r="141" spans="1:5">
      <c r="A141" s="10" t="s">
        <v>2151</v>
      </c>
      <c r="B141" s="10" t="s">
        <v>2083</v>
      </c>
      <c r="C141" s="10" t="s">
        <v>2141</v>
      </c>
      <c r="D141" s="10">
        <v>1</v>
      </c>
      <c r="E141" s="10">
        <v>140</v>
      </c>
    </row>
    <row r="142" spans="1:5">
      <c r="A142" s="10" t="s">
        <v>2152</v>
      </c>
      <c r="B142" s="10" t="s">
        <v>2083</v>
      </c>
      <c r="C142" s="10" t="s">
        <v>2141</v>
      </c>
      <c r="D142" s="10">
        <v>1</v>
      </c>
      <c r="E142" s="10">
        <v>141</v>
      </c>
    </row>
    <row r="143" spans="1:5">
      <c r="A143" s="10" t="s">
        <v>2153</v>
      </c>
      <c r="B143" s="10" t="s">
        <v>2083</v>
      </c>
      <c r="C143" s="10" t="s">
        <v>2141</v>
      </c>
      <c r="D143" s="10">
        <v>1</v>
      </c>
      <c r="E143" s="10">
        <v>142</v>
      </c>
    </row>
    <row r="144" spans="1:5">
      <c r="A144" s="10" t="s">
        <v>2154</v>
      </c>
      <c r="B144" s="10" t="s">
        <v>2083</v>
      </c>
      <c r="C144" s="10" t="s">
        <v>2141</v>
      </c>
      <c r="D144" s="10">
        <v>1</v>
      </c>
      <c r="E144" s="10">
        <v>143</v>
      </c>
    </row>
    <row r="145" spans="1:5">
      <c r="A145" s="10" t="s">
        <v>2155</v>
      </c>
      <c r="B145" s="10" t="s">
        <v>2083</v>
      </c>
      <c r="C145" s="10" t="s">
        <v>2141</v>
      </c>
      <c r="D145" s="10">
        <v>1</v>
      </c>
      <c r="E145" s="10">
        <v>144</v>
      </c>
    </row>
    <row r="146" spans="1:5">
      <c r="A146" s="10" t="s">
        <v>2156</v>
      </c>
      <c r="B146" s="10" t="s">
        <v>2083</v>
      </c>
      <c r="C146" s="10" t="s">
        <v>2141</v>
      </c>
      <c r="D146" s="10">
        <v>1</v>
      </c>
      <c r="E146" s="10">
        <v>145</v>
      </c>
    </row>
    <row r="147" spans="1:5">
      <c r="A147" s="10" t="s">
        <v>2157</v>
      </c>
      <c r="B147" s="10" t="s">
        <v>2083</v>
      </c>
      <c r="C147" s="10" t="s">
        <v>2141</v>
      </c>
      <c r="D147" s="10">
        <v>1</v>
      </c>
      <c r="E147" s="10">
        <v>146</v>
      </c>
    </row>
    <row r="148" spans="1:5">
      <c r="A148" s="10" t="s">
        <v>2158</v>
      </c>
      <c r="B148" s="10" t="s">
        <v>2083</v>
      </c>
      <c r="C148" s="10" t="s">
        <v>2141</v>
      </c>
      <c r="D148" s="10">
        <v>1</v>
      </c>
      <c r="E148" s="10">
        <v>147</v>
      </c>
    </row>
    <row r="149" spans="1:5">
      <c r="A149" s="10" t="s">
        <v>2159</v>
      </c>
      <c r="B149" s="10" t="s">
        <v>2083</v>
      </c>
      <c r="C149" s="10" t="s">
        <v>2141</v>
      </c>
      <c r="D149" s="10">
        <v>1</v>
      </c>
      <c r="E149" s="10">
        <v>148</v>
      </c>
    </row>
    <row r="150" spans="1:5">
      <c r="A150" s="10" t="s">
        <v>2160</v>
      </c>
      <c r="B150" s="10" t="s">
        <v>2083</v>
      </c>
      <c r="C150" s="10" t="s">
        <v>2141</v>
      </c>
      <c r="D150" s="10">
        <v>1</v>
      </c>
      <c r="E150" s="10">
        <v>149</v>
      </c>
    </row>
    <row r="151" spans="1:5">
      <c r="A151" s="10" t="s">
        <v>2161</v>
      </c>
      <c r="B151" s="10" t="s">
        <v>2083</v>
      </c>
      <c r="C151" s="10" t="s">
        <v>2141</v>
      </c>
      <c r="D151" s="10">
        <v>1</v>
      </c>
      <c r="E151" s="10">
        <v>150</v>
      </c>
    </row>
    <row r="152" spans="1:5">
      <c r="A152" s="10" t="s">
        <v>2162</v>
      </c>
      <c r="B152" s="10" t="s">
        <v>2083</v>
      </c>
      <c r="C152" s="10" t="s">
        <v>2141</v>
      </c>
      <c r="D152" s="10">
        <v>1</v>
      </c>
      <c r="E152" s="10">
        <v>151</v>
      </c>
    </row>
    <row r="153" spans="1:5">
      <c r="A153" s="10" t="s">
        <v>2163</v>
      </c>
      <c r="B153" s="10" t="s">
        <v>2083</v>
      </c>
      <c r="C153" s="10" t="s">
        <v>2141</v>
      </c>
      <c r="D153" s="10">
        <v>1</v>
      </c>
      <c r="E153" s="10">
        <v>152</v>
      </c>
    </row>
    <row r="154" spans="1:5">
      <c r="A154" s="10" t="s">
        <v>2164</v>
      </c>
      <c r="B154" s="10" t="s">
        <v>2083</v>
      </c>
      <c r="C154" s="10" t="s">
        <v>2141</v>
      </c>
      <c r="D154" s="10">
        <v>1</v>
      </c>
      <c r="E154" s="10">
        <v>153</v>
      </c>
    </row>
    <row r="155" spans="1:5">
      <c r="A155" s="10" t="s">
        <v>2165</v>
      </c>
      <c r="B155" s="10" t="s">
        <v>2083</v>
      </c>
      <c r="C155" s="10" t="s">
        <v>2141</v>
      </c>
      <c r="D155" s="10">
        <v>1</v>
      </c>
      <c r="E155" s="10">
        <v>154</v>
      </c>
    </row>
    <row r="156" spans="1:5">
      <c r="A156" s="10" t="s">
        <v>2166</v>
      </c>
      <c r="B156" s="10" t="s">
        <v>2083</v>
      </c>
      <c r="C156" s="10" t="s">
        <v>2141</v>
      </c>
      <c r="D156" s="10">
        <v>1</v>
      </c>
      <c r="E156" s="10">
        <v>155</v>
      </c>
    </row>
    <row r="157" spans="1:5">
      <c r="A157" s="10" t="s">
        <v>2167</v>
      </c>
      <c r="B157" s="10" t="s">
        <v>2083</v>
      </c>
      <c r="C157" s="10" t="s">
        <v>2141</v>
      </c>
      <c r="D157" s="10">
        <v>1</v>
      </c>
      <c r="E157" s="10">
        <v>156</v>
      </c>
    </row>
    <row r="158" spans="1:5">
      <c r="A158" s="10" t="s">
        <v>2168</v>
      </c>
      <c r="B158" s="10" t="s">
        <v>2083</v>
      </c>
      <c r="C158" s="10" t="s">
        <v>2141</v>
      </c>
      <c r="D158" s="10">
        <v>1</v>
      </c>
      <c r="E158" s="10">
        <v>157</v>
      </c>
    </row>
    <row r="159" spans="1:5">
      <c r="A159" s="10" t="s">
        <v>2169</v>
      </c>
      <c r="B159" s="10" t="s">
        <v>2083</v>
      </c>
      <c r="C159" s="10" t="s">
        <v>2141</v>
      </c>
      <c r="D159" s="10">
        <v>1</v>
      </c>
      <c r="E159" s="10">
        <v>158</v>
      </c>
    </row>
    <row r="160" spans="1:5">
      <c r="A160" s="10" t="s">
        <v>2170</v>
      </c>
      <c r="B160" s="10" t="s">
        <v>2083</v>
      </c>
      <c r="C160" s="10" t="s">
        <v>2141</v>
      </c>
      <c r="D160" s="10">
        <v>1</v>
      </c>
      <c r="E160" s="10">
        <v>159</v>
      </c>
    </row>
    <row r="161" spans="1:5">
      <c r="A161" s="10" t="s">
        <v>2171</v>
      </c>
      <c r="B161" s="10" t="s">
        <v>2083</v>
      </c>
      <c r="C161" s="10" t="s">
        <v>2141</v>
      </c>
      <c r="D161" s="10">
        <v>1</v>
      </c>
      <c r="E161" s="10">
        <v>160</v>
      </c>
    </row>
    <row r="162" spans="1:5">
      <c r="A162" s="10" t="s">
        <v>2172</v>
      </c>
      <c r="B162" s="10" t="s">
        <v>2083</v>
      </c>
      <c r="C162" s="10" t="s">
        <v>2141</v>
      </c>
      <c r="D162" s="10">
        <v>1</v>
      </c>
      <c r="E162" s="10">
        <v>161</v>
      </c>
    </row>
    <row r="163" spans="1:5">
      <c r="A163" s="10" t="s">
        <v>2173</v>
      </c>
      <c r="B163" s="10" t="s">
        <v>2083</v>
      </c>
      <c r="C163" s="10" t="s">
        <v>2141</v>
      </c>
      <c r="D163" s="10">
        <v>1</v>
      </c>
      <c r="E163" s="10">
        <v>162</v>
      </c>
    </row>
    <row r="164" spans="1:5">
      <c r="A164" s="10" t="s">
        <v>2174</v>
      </c>
      <c r="B164" s="10" t="s">
        <v>2083</v>
      </c>
      <c r="C164" s="10" t="s">
        <v>2141</v>
      </c>
      <c r="D164" s="10">
        <v>1</v>
      </c>
      <c r="E164" s="10">
        <v>163</v>
      </c>
    </row>
    <row r="165" spans="1:5">
      <c r="A165" s="10" t="s">
        <v>2175</v>
      </c>
      <c r="B165" s="10" t="s">
        <v>2083</v>
      </c>
      <c r="C165" s="10" t="s">
        <v>2141</v>
      </c>
      <c r="D165" s="10">
        <v>1</v>
      </c>
      <c r="E165" s="10">
        <v>164</v>
      </c>
    </row>
    <row r="166" spans="1:5">
      <c r="A166" s="10" t="s">
        <v>2176</v>
      </c>
      <c r="B166" s="10" t="s">
        <v>2083</v>
      </c>
      <c r="C166" s="10" t="s">
        <v>2141</v>
      </c>
      <c r="D166" s="10">
        <v>1</v>
      </c>
      <c r="E166" s="10">
        <v>165</v>
      </c>
    </row>
    <row r="167" spans="1:5">
      <c r="A167" s="10" t="s">
        <v>2177</v>
      </c>
      <c r="B167" s="10" t="s">
        <v>2083</v>
      </c>
      <c r="C167" s="10" t="s">
        <v>2141</v>
      </c>
      <c r="D167" s="10">
        <v>1</v>
      </c>
      <c r="E167" s="10">
        <v>166</v>
      </c>
    </row>
    <row r="168" spans="1:5">
      <c r="A168" s="10" t="s">
        <v>2178</v>
      </c>
      <c r="B168" s="10" t="s">
        <v>2083</v>
      </c>
      <c r="C168" s="10" t="s">
        <v>2141</v>
      </c>
      <c r="D168" s="10">
        <v>1</v>
      </c>
      <c r="E168" s="10">
        <v>167</v>
      </c>
    </row>
    <row r="169" spans="1:5">
      <c r="A169" s="10" t="s">
        <v>2179</v>
      </c>
      <c r="B169" s="10" t="s">
        <v>2083</v>
      </c>
      <c r="C169" s="10" t="s">
        <v>2141</v>
      </c>
      <c r="D169" s="10">
        <v>1</v>
      </c>
      <c r="E169" s="10">
        <v>168</v>
      </c>
    </row>
    <row r="170" spans="1:5">
      <c r="A170" s="10" t="s">
        <v>2180</v>
      </c>
      <c r="B170" s="10" t="s">
        <v>2083</v>
      </c>
      <c r="C170" s="10" t="s">
        <v>2141</v>
      </c>
      <c r="D170" s="10">
        <v>1</v>
      </c>
      <c r="E170" s="10">
        <v>169</v>
      </c>
    </row>
    <row r="171" spans="1:5">
      <c r="A171" s="10" t="s">
        <v>2181</v>
      </c>
      <c r="B171" s="10" t="s">
        <v>2083</v>
      </c>
      <c r="C171" s="10" t="s">
        <v>2141</v>
      </c>
      <c r="D171" s="10">
        <v>1</v>
      </c>
      <c r="E171" s="10">
        <v>170</v>
      </c>
    </row>
    <row r="172" spans="1:5">
      <c r="A172" s="10" t="s">
        <v>2182</v>
      </c>
      <c r="B172" s="10" t="s">
        <v>2083</v>
      </c>
      <c r="C172" s="10" t="s">
        <v>2141</v>
      </c>
      <c r="D172" s="10">
        <v>1</v>
      </c>
      <c r="E172" s="10">
        <v>171</v>
      </c>
    </row>
    <row r="173" spans="1:5">
      <c r="A173" s="10" t="s">
        <v>2183</v>
      </c>
      <c r="B173" s="10" t="s">
        <v>2083</v>
      </c>
      <c r="C173" s="10" t="s">
        <v>2141</v>
      </c>
      <c r="D173" s="10">
        <v>1</v>
      </c>
      <c r="E173" s="10">
        <v>172</v>
      </c>
    </row>
    <row r="174" spans="1:5">
      <c r="A174" s="10" t="s">
        <v>2184</v>
      </c>
      <c r="B174" s="10" t="s">
        <v>2083</v>
      </c>
      <c r="C174" s="10" t="s">
        <v>2185</v>
      </c>
      <c r="D174" s="10">
        <v>1</v>
      </c>
      <c r="E174" s="10">
        <v>173</v>
      </c>
    </row>
    <row r="175" spans="1:5">
      <c r="A175" s="10" t="s">
        <v>2186</v>
      </c>
      <c r="B175" s="10" t="s">
        <v>2083</v>
      </c>
      <c r="C175" s="10" t="s">
        <v>2185</v>
      </c>
      <c r="D175" s="10">
        <v>1</v>
      </c>
      <c r="E175" s="10">
        <v>174</v>
      </c>
    </row>
    <row r="176" spans="1:5">
      <c r="A176" s="10" t="s">
        <v>2187</v>
      </c>
      <c r="B176" s="10" t="s">
        <v>2083</v>
      </c>
      <c r="C176" s="10" t="s">
        <v>2185</v>
      </c>
      <c r="D176" s="10">
        <v>1</v>
      </c>
      <c r="E176" s="10">
        <v>175</v>
      </c>
    </row>
    <row r="177" spans="1:5">
      <c r="A177" s="10" t="s">
        <v>2188</v>
      </c>
      <c r="B177" s="10" t="s">
        <v>2083</v>
      </c>
      <c r="C177" s="10" t="s">
        <v>2185</v>
      </c>
      <c r="D177" s="10">
        <v>1</v>
      </c>
      <c r="E177" s="10">
        <v>176</v>
      </c>
    </row>
    <row r="178" spans="1:5">
      <c r="A178" s="10" t="s">
        <v>2189</v>
      </c>
      <c r="B178" s="10" t="s">
        <v>2083</v>
      </c>
      <c r="C178" s="10" t="s">
        <v>2185</v>
      </c>
      <c r="D178" s="10">
        <v>1</v>
      </c>
      <c r="E178" s="10">
        <v>177</v>
      </c>
    </row>
    <row r="179" spans="1:5">
      <c r="A179" s="10" t="s">
        <v>2190</v>
      </c>
      <c r="B179" s="10" t="s">
        <v>2083</v>
      </c>
      <c r="C179" s="10" t="s">
        <v>2185</v>
      </c>
      <c r="D179" s="10">
        <v>1</v>
      </c>
      <c r="E179" s="10">
        <v>178</v>
      </c>
    </row>
    <row r="180" spans="1:5">
      <c r="A180" s="10" t="s">
        <v>2191</v>
      </c>
      <c r="B180" s="10" t="s">
        <v>2083</v>
      </c>
      <c r="C180" s="10" t="s">
        <v>2185</v>
      </c>
      <c r="D180" s="10">
        <v>1</v>
      </c>
      <c r="E180" s="10">
        <v>179</v>
      </c>
    </row>
    <row r="181" spans="1:5">
      <c r="A181" s="10" t="s">
        <v>2192</v>
      </c>
      <c r="B181" s="10" t="s">
        <v>2083</v>
      </c>
      <c r="C181" s="10" t="s">
        <v>2185</v>
      </c>
      <c r="D181" s="10">
        <v>1</v>
      </c>
      <c r="E181" s="10">
        <v>180</v>
      </c>
    </row>
    <row r="182" spans="1:5">
      <c r="A182" s="10" t="s">
        <v>2193</v>
      </c>
      <c r="B182" s="10" t="s">
        <v>2083</v>
      </c>
      <c r="C182" s="10" t="s">
        <v>2185</v>
      </c>
      <c r="D182" s="10">
        <v>1</v>
      </c>
      <c r="E182" s="10">
        <v>181</v>
      </c>
    </row>
    <row r="183" spans="1:5">
      <c r="A183" s="10" t="s">
        <v>2194</v>
      </c>
      <c r="B183" s="10" t="s">
        <v>2083</v>
      </c>
      <c r="C183" s="10" t="s">
        <v>2185</v>
      </c>
      <c r="D183" s="10">
        <v>1</v>
      </c>
      <c r="E183" s="10">
        <v>182</v>
      </c>
    </row>
    <row r="184" spans="1:5">
      <c r="A184" s="10" t="s">
        <v>2195</v>
      </c>
      <c r="B184" s="10" t="s">
        <v>2083</v>
      </c>
      <c r="C184" s="10" t="s">
        <v>2185</v>
      </c>
      <c r="D184" s="10">
        <v>1</v>
      </c>
      <c r="E184" s="10">
        <v>183</v>
      </c>
    </row>
    <row r="185" spans="1:5">
      <c r="A185" s="10" t="s">
        <v>2196</v>
      </c>
      <c r="B185" s="10" t="s">
        <v>2083</v>
      </c>
      <c r="C185" s="10" t="s">
        <v>2185</v>
      </c>
      <c r="D185" s="10">
        <v>1</v>
      </c>
      <c r="E185" s="10">
        <v>184</v>
      </c>
    </row>
    <row r="186" spans="1:5">
      <c r="A186" s="10" t="s">
        <v>2197</v>
      </c>
      <c r="B186" s="10" t="s">
        <v>2083</v>
      </c>
      <c r="C186" s="10" t="s">
        <v>2185</v>
      </c>
      <c r="D186" s="10">
        <v>1</v>
      </c>
      <c r="E186" s="10">
        <v>185</v>
      </c>
    </row>
    <row r="187" spans="1:5">
      <c r="A187" s="10" t="s">
        <v>2198</v>
      </c>
      <c r="B187" s="10" t="s">
        <v>2083</v>
      </c>
      <c r="C187" s="10" t="s">
        <v>2185</v>
      </c>
      <c r="D187" s="10">
        <v>1</v>
      </c>
      <c r="E187" s="10">
        <v>186</v>
      </c>
    </row>
    <row r="188" spans="1:5">
      <c r="A188" s="10" t="s">
        <v>2199</v>
      </c>
      <c r="B188" s="10" t="s">
        <v>2083</v>
      </c>
      <c r="C188" s="10" t="s">
        <v>2185</v>
      </c>
      <c r="D188" s="10">
        <v>1</v>
      </c>
      <c r="E188" s="10">
        <v>187</v>
      </c>
    </row>
    <row r="189" spans="1:5">
      <c r="A189" s="10" t="s">
        <v>2200</v>
      </c>
      <c r="B189" s="10" t="s">
        <v>2083</v>
      </c>
      <c r="C189" s="10" t="s">
        <v>2185</v>
      </c>
      <c r="D189" s="10">
        <v>1</v>
      </c>
      <c r="E189" s="10">
        <v>188</v>
      </c>
    </row>
    <row r="190" spans="1:5">
      <c r="A190" s="10" t="s">
        <v>2201</v>
      </c>
      <c r="B190" s="10" t="s">
        <v>2083</v>
      </c>
      <c r="C190" s="10" t="s">
        <v>2202</v>
      </c>
      <c r="D190" s="10">
        <v>1</v>
      </c>
      <c r="E190" s="10">
        <v>189</v>
      </c>
    </row>
    <row r="191" spans="1:5">
      <c r="A191" s="10" t="s">
        <v>2203</v>
      </c>
      <c r="B191" s="10" t="s">
        <v>2083</v>
      </c>
      <c r="C191" s="10" t="s">
        <v>2202</v>
      </c>
      <c r="D191" s="10">
        <v>1</v>
      </c>
      <c r="E191" s="10">
        <v>190</v>
      </c>
    </row>
    <row r="192" spans="1:5">
      <c r="A192" s="10" t="s">
        <v>2204</v>
      </c>
      <c r="B192" s="10" t="s">
        <v>2083</v>
      </c>
      <c r="C192" s="10" t="s">
        <v>2202</v>
      </c>
      <c r="D192" s="10">
        <v>1</v>
      </c>
      <c r="E192" s="10">
        <v>191</v>
      </c>
    </row>
    <row r="193" spans="1:5">
      <c r="A193" s="10" t="s">
        <v>2205</v>
      </c>
      <c r="B193" s="10" t="s">
        <v>2083</v>
      </c>
      <c r="C193" s="10" t="s">
        <v>2202</v>
      </c>
      <c r="D193" s="10">
        <v>1</v>
      </c>
      <c r="E193" s="10">
        <v>192</v>
      </c>
    </row>
    <row r="194" spans="1:5">
      <c r="A194" s="10" t="s">
        <v>2206</v>
      </c>
      <c r="B194" s="10" t="s">
        <v>2083</v>
      </c>
      <c r="C194" s="10" t="s">
        <v>2202</v>
      </c>
      <c r="D194" s="10">
        <v>1</v>
      </c>
      <c r="E194" s="10">
        <v>193</v>
      </c>
    </row>
    <row r="195" spans="1:5">
      <c r="A195" s="10" t="s">
        <v>2207</v>
      </c>
      <c r="B195" s="10" t="s">
        <v>2083</v>
      </c>
      <c r="C195" s="10" t="s">
        <v>2202</v>
      </c>
      <c r="D195" s="10">
        <v>1</v>
      </c>
      <c r="E195" s="10">
        <v>194</v>
      </c>
    </row>
    <row r="196" spans="1:5">
      <c r="A196" s="10" t="s">
        <v>2208</v>
      </c>
      <c r="B196" s="10" t="s">
        <v>2083</v>
      </c>
      <c r="C196" s="10" t="s">
        <v>2202</v>
      </c>
      <c r="D196" s="10">
        <v>1</v>
      </c>
      <c r="E196" s="10">
        <v>195</v>
      </c>
    </row>
    <row r="197" spans="1:5">
      <c r="A197" s="10" t="s">
        <v>2209</v>
      </c>
      <c r="B197" s="10" t="s">
        <v>2083</v>
      </c>
      <c r="C197" s="10" t="s">
        <v>2202</v>
      </c>
      <c r="D197" s="10">
        <v>1</v>
      </c>
      <c r="E197" s="10">
        <v>196</v>
      </c>
    </row>
    <row r="198" spans="1:5">
      <c r="A198" s="10" t="s">
        <v>2210</v>
      </c>
      <c r="B198" s="10" t="s">
        <v>2211</v>
      </c>
      <c r="C198" s="10" t="s">
        <v>2211</v>
      </c>
      <c r="D198" s="10">
        <v>1</v>
      </c>
      <c r="E198" s="10">
        <v>197</v>
      </c>
    </row>
    <row r="199" spans="1:5">
      <c r="A199" s="10" t="s">
        <v>2212</v>
      </c>
      <c r="B199" s="10" t="s">
        <v>2211</v>
      </c>
      <c r="C199" s="10" t="s">
        <v>2211</v>
      </c>
      <c r="D199" s="10">
        <v>1</v>
      </c>
      <c r="E199" s="10">
        <v>198</v>
      </c>
    </row>
    <row r="200" spans="1:5">
      <c r="A200" s="10" t="s">
        <v>2213</v>
      </c>
      <c r="B200" s="10" t="s">
        <v>2083</v>
      </c>
      <c r="C200" s="10" t="s">
        <v>2084</v>
      </c>
      <c r="D200" s="10">
        <v>3</v>
      </c>
      <c r="E200" s="10">
        <v>199</v>
      </c>
    </row>
    <row r="201" spans="1:5">
      <c r="A201" s="10" t="s">
        <v>2214</v>
      </c>
      <c r="B201" s="10" t="s">
        <v>2083</v>
      </c>
      <c r="C201" s="10" t="s">
        <v>2084</v>
      </c>
      <c r="D201" s="10">
        <v>3</v>
      </c>
      <c r="E201" s="10">
        <v>200</v>
      </c>
    </row>
    <row r="202" spans="1:5">
      <c r="A202" s="10" t="s">
        <v>2215</v>
      </c>
      <c r="B202" s="10" t="s">
        <v>2083</v>
      </c>
      <c r="C202" s="10" t="s">
        <v>2084</v>
      </c>
      <c r="D202" s="10">
        <v>3</v>
      </c>
      <c r="E202" s="10">
        <v>201</v>
      </c>
    </row>
    <row r="203" spans="1:5">
      <c r="A203" s="10" t="s">
        <v>2216</v>
      </c>
      <c r="B203" s="10" t="s">
        <v>2083</v>
      </c>
      <c r="C203" s="10" t="s">
        <v>2084</v>
      </c>
      <c r="D203" s="10">
        <v>3</v>
      </c>
      <c r="E203" s="10">
        <v>202</v>
      </c>
    </row>
    <row r="204" spans="1:5">
      <c r="A204" s="10" t="s">
        <v>2217</v>
      </c>
      <c r="B204" s="10" t="s">
        <v>2083</v>
      </c>
      <c r="C204" s="10" t="s">
        <v>2084</v>
      </c>
      <c r="D204" s="10">
        <v>3</v>
      </c>
      <c r="E204" s="10">
        <v>203</v>
      </c>
    </row>
    <row r="205" spans="1:5">
      <c r="A205" s="10" t="s">
        <v>2218</v>
      </c>
      <c r="B205" s="10" t="s">
        <v>2083</v>
      </c>
      <c r="C205" s="10" t="s">
        <v>2084</v>
      </c>
      <c r="D205" s="10">
        <v>3</v>
      </c>
      <c r="E205" s="10">
        <v>204</v>
      </c>
    </row>
    <row r="206" spans="1:5">
      <c r="A206" s="10" t="s">
        <v>2219</v>
      </c>
      <c r="B206" s="10" t="s">
        <v>2083</v>
      </c>
      <c r="C206" s="10" t="s">
        <v>2084</v>
      </c>
      <c r="D206" s="10">
        <v>3</v>
      </c>
      <c r="E206" s="10">
        <v>205</v>
      </c>
    </row>
    <row r="207" spans="1:5">
      <c r="A207" s="10" t="s">
        <v>2220</v>
      </c>
      <c r="B207" s="10" t="s">
        <v>2083</v>
      </c>
      <c r="C207" s="10" t="s">
        <v>2084</v>
      </c>
      <c r="D207" s="10">
        <v>3</v>
      </c>
      <c r="E207" s="10">
        <v>206</v>
      </c>
    </row>
    <row r="208" spans="1:5">
      <c r="A208" s="10" t="s">
        <v>2221</v>
      </c>
      <c r="B208" s="10" t="s">
        <v>2083</v>
      </c>
      <c r="C208" s="10" t="s">
        <v>2084</v>
      </c>
      <c r="D208" s="10">
        <v>3</v>
      </c>
      <c r="E208" s="10">
        <v>207</v>
      </c>
    </row>
    <row r="209" spans="1:5">
      <c r="A209" s="10" t="s">
        <v>2222</v>
      </c>
      <c r="B209" s="10" t="s">
        <v>2083</v>
      </c>
      <c r="C209" s="10" t="s">
        <v>2084</v>
      </c>
      <c r="D209" s="10">
        <v>3</v>
      </c>
      <c r="E209" s="10">
        <v>208</v>
      </c>
    </row>
    <row r="210" spans="1:5">
      <c r="A210" s="10" t="s">
        <v>2223</v>
      </c>
      <c r="B210" s="10" t="s">
        <v>2083</v>
      </c>
      <c r="C210" s="10" t="s">
        <v>2084</v>
      </c>
      <c r="D210" s="10">
        <v>3</v>
      </c>
      <c r="E210" s="10">
        <v>209</v>
      </c>
    </row>
    <row r="211" spans="1:5">
      <c r="A211" s="10" t="s">
        <v>2224</v>
      </c>
      <c r="B211" s="10" t="s">
        <v>2083</v>
      </c>
      <c r="C211" s="10" t="s">
        <v>2084</v>
      </c>
      <c r="D211" s="10">
        <v>3</v>
      </c>
      <c r="E211" s="10">
        <v>210</v>
      </c>
    </row>
    <row r="212" spans="1:5">
      <c r="A212" s="10" t="s">
        <v>2225</v>
      </c>
      <c r="B212" s="10" t="s">
        <v>2006</v>
      </c>
      <c r="C212" s="10" t="s">
        <v>2007</v>
      </c>
      <c r="D212" s="10">
        <v>5</v>
      </c>
      <c r="E212" s="10">
        <v>211</v>
      </c>
    </row>
    <row r="213" spans="1:5">
      <c r="A213" s="10" t="s">
        <v>2226</v>
      </c>
      <c r="B213" s="10" t="s">
        <v>2006</v>
      </c>
      <c r="C213" s="10" t="s">
        <v>2007</v>
      </c>
      <c r="D213" s="10">
        <v>5</v>
      </c>
      <c r="E213" s="10">
        <v>212</v>
      </c>
    </row>
    <row r="214" spans="1:5">
      <c r="A214" s="10" t="s">
        <v>2227</v>
      </c>
      <c r="B214" s="10" t="s">
        <v>2053</v>
      </c>
      <c r="C214" s="10" t="s">
        <v>91</v>
      </c>
      <c r="D214" s="10">
        <v>5</v>
      </c>
      <c r="E214" s="10">
        <v>213</v>
      </c>
    </row>
    <row r="215" spans="1:5">
      <c r="A215" s="10" t="s">
        <v>2228</v>
      </c>
      <c r="B215" s="10" t="s">
        <v>2053</v>
      </c>
      <c r="C215" s="10" t="s">
        <v>91</v>
      </c>
      <c r="D215" s="10">
        <v>5</v>
      </c>
      <c r="E215" s="10">
        <v>214</v>
      </c>
    </row>
    <row r="216" spans="1:5">
      <c r="A216" s="10" t="s">
        <v>2229</v>
      </c>
      <c r="B216" s="10" t="s">
        <v>2053</v>
      </c>
      <c r="C216" s="10" t="s">
        <v>91</v>
      </c>
      <c r="D216" s="10">
        <v>5</v>
      </c>
      <c r="E216" s="10">
        <v>215</v>
      </c>
    </row>
    <row r="217" spans="1:5">
      <c r="A217" s="10" t="s">
        <v>2230</v>
      </c>
      <c r="B217" s="10" t="s">
        <v>2053</v>
      </c>
      <c r="C217" s="10" t="s">
        <v>91</v>
      </c>
      <c r="D217" s="10">
        <v>5</v>
      </c>
      <c r="E217" s="10">
        <v>216</v>
      </c>
    </row>
    <row r="218" spans="1:5">
      <c r="A218" s="10" t="s">
        <v>2231</v>
      </c>
      <c r="B218" s="10" t="s">
        <v>2053</v>
      </c>
      <c r="C218" s="10" t="s">
        <v>91</v>
      </c>
      <c r="D218" s="10">
        <v>5</v>
      </c>
      <c r="E218" s="10">
        <v>217</v>
      </c>
    </row>
    <row r="219" spans="1:5">
      <c r="A219" s="10" t="s">
        <v>2232</v>
      </c>
      <c r="B219" s="10" t="s">
        <v>2053</v>
      </c>
      <c r="C219" s="10" t="s">
        <v>91</v>
      </c>
      <c r="D219" s="10">
        <v>5</v>
      </c>
      <c r="E219" s="10">
        <v>218</v>
      </c>
    </row>
    <row r="220" spans="1:5">
      <c r="A220" s="10" t="s">
        <v>2233</v>
      </c>
      <c r="B220" s="10" t="s">
        <v>2053</v>
      </c>
      <c r="C220" s="10" t="s">
        <v>91</v>
      </c>
      <c r="D220" s="10">
        <v>5</v>
      </c>
      <c r="E220" s="10">
        <v>219</v>
      </c>
    </row>
    <row r="221" spans="1:5">
      <c r="A221" s="10" t="s">
        <v>2234</v>
      </c>
      <c r="B221" s="10" t="s">
        <v>2053</v>
      </c>
      <c r="C221" s="10" t="s">
        <v>91</v>
      </c>
      <c r="D221" s="10">
        <v>5</v>
      </c>
      <c r="E221" s="10">
        <v>220</v>
      </c>
    </row>
    <row r="222" spans="1:5">
      <c r="A222" s="10" t="s">
        <v>2235</v>
      </c>
      <c r="B222" s="10" t="s">
        <v>2053</v>
      </c>
      <c r="C222" s="10" t="s">
        <v>91</v>
      </c>
      <c r="D222" s="10">
        <v>5</v>
      </c>
      <c r="E222" s="10">
        <v>221</v>
      </c>
    </row>
    <row r="223" spans="1:5">
      <c r="A223" s="10" t="s">
        <v>2236</v>
      </c>
      <c r="B223" s="10" t="s">
        <v>2053</v>
      </c>
      <c r="C223" s="10" t="s">
        <v>91</v>
      </c>
      <c r="D223" s="10">
        <v>5</v>
      </c>
      <c r="E223" s="10">
        <v>222</v>
      </c>
    </row>
    <row r="224" spans="1:5">
      <c r="A224" s="10" t="s">
        <v>2237</v>
      </c>
      <c r="B224" s="10" t="s">
        <v>2083</v>
      </c>
      <c r="C224" s="10" t="s">
        <v>2084</v>
      </c>
      <c r="D224" s="10">
        <v>5</v>
      </c>
      <c r="E224" s="10">
        <v>223</v>
      </c>
    </row>
    <row r="225" spans="1:5">
      <c r="A225" s="10" t="s">
        <v>2238</v>
      </c>
      <c r="B225" s="10" t="s">
        <v>2083</v>
      </c>
      <c r="C225" s="10" t="s">
        <v>2084</v>
      </c>
      <c r="D225" s="10">
        <v>5</v>
      </c>
      <c r="E225" s="10">
        <v>224</v>
      </c>
    </row>
    <row r="226" spans="1:5">
      <c r="A226" s="10" t="s">
        <v>2239</v>
      </c>
      <c r="B226" s="10" t="s">
        <v>2083</v>
      </c>
      <c r="C226" s="10" t="s">
        <v>2084</v>
      </c>
      <c r="D226" s="10">
        <v>5</v>
      </c>
      <c r="E226" s="10">
        <v>225</v>
      </c>
    </row>
    <row r="227" spans="1:5">
      <c r="A227" s="10" t="s">
        <v>2240</v>
      </c>
      <c r="B227" s="10" t="s">
        <v>2083</v>
      </c>
      <c r="C227" s="10" t="s">
        <v>2084</v>
      </c>
      <c r="D227" s="10">
        <v>5</v>
      </c>
      <c r="E227" s="10">
        <v>226</v>
      </c>
    </row>
    <row r="228" spans="1:5">
      <c r="A228" s="10" t="s">
        <v>2241</v>
      </c>
      <c r="B228" s="10" t="s">
        <v>2083</v>
      </c>
      <c r="C228" s="10" t="s">
        <v>2084</v>
      </c>
      <c r="D228" s="10">
        <v>5</v>
      </c>
      <c r="E228" s="10">
        <v>227</v>
      </c>
    </row>
    <row r="229" spans="1:5">
      <c r="A229" s="10" t="s">
        <v>2242</v>
      </c>
      <c r="B229" s="10" t="s">
        <v>2083</v>
      </c>
      <c r="C229" s="10" t="s">
        <v>2084</v>
      </c>
      <c r="D229" s="10">
        <v>5</v>
      </c>
      <c r="E229" s="10">
        <v>228</v>
      </c>
    </row>
    <row r="230" spans="1:5">
      <c r="A230" s="10" t="s">
        <v>2243</v>
      </c>
      <c r="B230" s="10" t="s">
        <v>2083</v>
      </c>
      <c r="C230" s="10" t="s">
        <v>2141</v>
      </c>
      <c r="D230" s="10">
        <v>5</v>
      </c>
      <c r="E230" s="10">
        <v>229</v>
      </c>
    </row>
    <row r="231" spans="1:5">
      <c r="A231" s="10" t="s">
        <v>2244</v>
      </c>
      <c r="B231" s="10" t="s">
        <v>2083</v>
      </c>
      <c r="C231" s="10" t="s">
        <v>2141</v>
      </c>
      <c r="D231" s="10">
        <v>5</v>
      </c>
      <c r="E231" s="10">
        <v>230</v>
      </c>
    </row>
    <row r="232" spans="1:5">
      <c r="A232" s="10" t="s">
        <v>2245</v>
      </c>
      <c r="B232" s="10" t="s">
        <v>2083</v>
      </c>
      <c r="C232" s="10" t="s">
        <v>2141</v>
      </c>
      <c r="D232" s="10">
        <v>5</v>
      </c>
      <c r="E232" s="10">
        <v>231</v>
      </c>
    </row>
    <row r="233" spans="1:5">
      <c r="A233" s="10" t="s">
        <v>2246</v>
      </c>
      <c r="B233" s="10" t="s">
        <v>2083</v>
      </c>
      <c r="C233" s="10" t="s">
        <v>2141</v>
      </c>
      <c r="D233" s="10">
        <v>5</v>
      </c>
      <c r="E233" s="10">
        <v>232</v>
      </c>
    </row>
    <row r="234" spans="1:5">
      <c r="A234" s="10" t="s">
        <v>2247</v>
      </c>
      <c r="B234" s="10" t="s">
        <v>2083</v>
      </c>
      <c r="C234" s="10" t="s">
        <v>2141</v>
      </c>
      <c r="D234" s="10">
        <v>5</v>
      </c>
      <c r="E234" s="10">
        <v>233</v>
      </c>
    </row>
    <row r="235" spans="1:5">
      <c r="A235" s="10" t="s">
        <v>2248</v>
      </c>
      <c r="B235" s="10" t="s">
        <v>2083</v>
      </c>
      <c r="C235" s="10" t="s">
        <v>2141</v>
      </c>
      <c r="D235" s="10">
        <v>5</v>
      </c>
      <c r="E235" s="10">
        <v>234</v>
      </c>
    </row>
    <row r="236" spans="1:5">
      <c r="A236" s="10" t="s">
        <v>2249</v>
      </c>
      <c r="B236" s="10" t="s">
        <v>2083</v>
      </c>
      <c r="C236" s="10" t="s">
        <v>2141</v>
      </c>
      <c r="D236" s="10">
        <v>5</v>
      </c>
      <c r="E236" s="10">
        <v>235</v>
      </c>
    </row>
    <row r="237" spans="1:5">
      <c r="A237" s="10" t="s">
        <v>2250</v>
      </c>
      <c r="B237" s="10" t="s">
        <v>2083</v>
      </c>
      <c r="C237" s="10" t="s">
        <v>2141</v>
      </c>
      <c r="D237" s="10">
        <v>5</v>
      </c>
      <c r="E237" s="10">
        <v>236</v>
      </c>
    </row>
    <row r="238" spans="1:5">
      <c r="A238" s="10" t="s">
        <v>2251</v>
      </c>
      <c r="B238" s="10" t="s">
        <v>2083</v>
      </c>
      <c r="C238" s="10" t="s">
        <v>2141</v>
      </c>
      <c r="D238" s="10">
        <v>5</v>
      </c>
      <c r="E238" s="10">
        <v>237</v>
      </c>
    </row>
    <row r="239" spans="1:5">
      <c r="A239" s="10" t="s">
        <v>2252</v>
      </c>
      <c r="B239" s="10" t="s">
        <v>2083</v>
      </c>
      <c r="C239" s="10" t="s">
        <v>2141</v>
      </c>
      <c r="D239" s="10">
        <v>5</v>
      </c>
      <c r="E239" s="10">
        <v>238</v>
      </c>
    </row>
    <row r="240" spans="1:5">
      <c r="A240" s="10" t="s">
        <v>2253</v>
      </c>
      <c r="B240" s="10" t="s">
        <v>2083</v>
      </c>
      <c r="C240" s="10" t="s">
        <v>2141</v>
      </c>
      <c r="D240" s="10">
        <v>5</v>
      </c>
      <c r="E240" s="10">
        <v>239</v>
      </c>
    </row>
    <row r="241" spans="1:5">
      <c r="A241" s="10" t="s">
        <v>2254</v>
      </c>
      <c r="B241" s="10" t="s">
        <v>2083</v>
      </c>
      <c r="C241" s="10" t="s">
        <v>2141</v>
      </c>
      <c r="D241" s="10">
        <v>5</v>
      </c>
      <c r="E241" s="10">
        <v>240</v>
      </c>
    </row>
    <row r="242" spans="1:5">
      <c r="A242" s="10" t="s">
        <v>2255</v>
      </c>
      <c r="B242" s="10" t="s">
        <v>2083</v>
      </c>
      <c r="C242" s="10" t="s">
        <v>2141</v>
      </c>
      <c r="D242" s="10">
        <v>5</v>
      </c>
      <c r="E242" s="10">
        <v>241</v>
      </c>
    </row>
    <row r="243" spans="1:5">
      <c r="A243" s="10" t="s">
        <v>2256</v>
      </c>
      <c r="B243" s="10" t="s">
        <v>2083</v>
      </c>
      <c r="C243" s="10" t="s">
        <v>2141</v>
      </c>
      <c r="D243" s="10">
        <v>5</v>
      </c>
      <c r="E243" s="10">
        <v>242</v>
      </c>
    </row>
    <row r="244" spans="1:5">
      <c r="A244" s="10" t="s">
        <v>2257</v>
      </c>
      <c r="B244" s="10" t="s">
        <v>2083</v>
      </c>
      <c r="C244" s="10" t="s">
        <v>2141</v>
      </c>
      <c r="D244" s="10">
        <v>5</v>
      </c>
      <c r="E244" s="10">
        <v>243</v>
      </c>
    </row>
    <row r="245" spans="1:5">
      <c r="A245" s="10" t="s">
        <v>2258</v>
      </c>
      <c r="B245" s="10" t="s">
        <v>2083</v>
      </c>
      <c r="C245" s="10" t="s">
        <v>2141</v>
      </c>
      <c r="D245" s="10">
        <v>5</v>
      </c>
      <c r="E245" s="10">
        <v>244</v>
      </c>
    </row>
    <row r="246" spans="1:5">
      <c r="A246" s="10" t="s">
        <v>2259</v>
      </c>
      <c r="B246" s="10" t="s">
        <v>2083</v>
      </c>
      <c r="C246" s="10" t="s">
        <v>2141</v>
      </c>
      <c r="D246" s="10">
        <v>5</v>
      </c>
      <c r="E246" s="10">
        <v>245</v>
      </c>
    </row>
    <row r="247" spans="1:5">
      <c r="A247" s="10" t="s">
        <v>2260</v>
      </c>
      <c r="B247" s="10" t="s">
        <v>2083</v>
      </c>
      <c r="C247" s="10" t="s">
        <v>2141</v>
      </c>
      <c r="D247" s="10">
        <v>5</v>
      </c>
      <c r="E247" s="10">
        <v>246</v>
      </c>
    </row>
    <row r="248" spans="1:5">
      <c r="A248" s="10" t="s">
        <v>2261</v>
      </c>
      <c r="B248" s="10" t="s">
        <v>2083</v>
      </c>
      <c r="C248" s="10" t="s">
        <v>2141</v>
      </c>
      <c r="D248" s="10">
        <v>5</v>
      </c>
      <c r="E248" s="10">
        <v>247</v>
      </c>
    </row>
    <row r="249" spans="1:5">
      <c r="A249" s="10" t="s">
        <v>2262</v>
      </c>
      <c r="B249" s="10" t="s">
        <v>2083</v>
      </c>
      <c r="C249" s="10" t="s">
        <v>2141</v>
      </c>
      <c r="D249" s="10">
        <v>5</v>
      </c>
      <c r="E249" s="10">
        <v>248</v>
      </c>
    </row>
    <row r="250" spans="1:5">
      <c r="A250" s="10" t="s">
        <v>2263</v>
      </c>
      <c r="B250" s="10" t="s">
        <v>2083</v>
      </c>
      <c r="C250" s="10" t="s">
        <v>2141</v>
      </c>
      <c r="D250" s="10">
        <v>5</v>
      </c>
      <c r="E250" s="10">
        <v>249</v>
      </c>
    </row>
    <row r="251" spans="1:5">
      <c r="A251" s="10" t="s">
        <v>2264</v>
      </c>
      <c r="B251" s="10" t="s">
        <v>2083</v>
      </c>
      <c r="C251" s="10" t="s">
        <v>2141</v>
      </c>
      <c r="D251" s="10">
        <v>5</v>
      </c>
      <c r="E251" s="10">
        <v>250</v>
      </c>
    </row>
    <row r="252" spans="1:5">
      <c r="A252" s="10" t="s">
        <v>2265</v>
      </c>
      <c r="B252" s="10" t="s">
        <v>2083</v>
      </c>
      <c r="C252" s="10" t="s">
        <v>2141</v>
      </c>
      <c r="D252" s="10">
        <v>5</v>
      </c>
      <c r="E252" s="10">
        <v>251</v>
      </c>
    </row>
    <row r="253" spans="1:5">
      <c r="A253" s="10" t="s">
        <v>2266</v>
      </c>
      <c r="B253" s="10" t="s">
        <v>2083</v>
      </c>
      <c r="C253" s="10" t="s">
        <v>2141</v>
      </c>
      <c r="D253" s="10">
        <v>5</v>
      </c>
      <c r="E253" s="10">
        <v>252</v>
      </c>
    </row>
    <row r="254" spans="1:5">
      <c r="A254" s="10" t="s">
        <v>2267</v>
      </c>
      <c r="B254" s="10" t="s">
        <v>2083</v>
      </c>
      <c r="C254" s="10" t="s">
        <v>2141</v>
      </c>
      <c r="D254" s="10">
        <v>5</v>
      </c>
      <c r="E254" s="10">
        <v>253</v>
      </c>
    </row>
    <row r="255" spans="1:5">
      <c r="A255" s="10" t="s">
        <v>2268</v>
      </c>
      <c r="B255" s="10" t="s">
        <v>2083</v>
      </c>
      <c r="C255" s="10" t="s">
        <v>2141</v>
      </c>
      <c r="D255" s="10">
        <v>5</v>
      </c>
      <c r="E255" s="10">
        <v>254</v>
      </c>
    </row>
    <row r="256" spans="1:5">
      <c r="A256" s="10" t="s">
        <v>2269</v>
      </c>
      <c r="B256" s="10" t="s">
        <v>2083</v>
      </c>
      <c r="C256" s="10" t="s">
        <v>2141</v>
      </c>
      <c r="D256" s="10">
        <v>5</v>
      </c>
      <c r="E256" s="10">
        <v>255</v>
      </c>
    </row>
    <row r="257" spans="1:5">
      <c r="A257" s="10" t="s">
        <v>2270</v>
      </c>
      <c r="B257" s="10" t="s">
        <v>2083</v>
      </c>
      <c r="C257" s="10" t="s">
        <v>2141</v>
      </c>
      <c r="D257" s="10">
        <v>5</v>
      </c>
      <c r="E257" s="10">
        <v>256</v>
      </c>
    </row>
    <row r="258" spans="1:5">
      <c r="A258" s="10" t="s">
        <v>2271</v>
      </c>
      <c r="B258" s="10" t="s">
        <v>2083</v>
      </c>
      <c r="C258" s="10" t="s">
        <v>2141</v>
      </c>
      <c r="D258" s="10">
        <v>5</v>
      </c>
      <c r="E258" s="10">
        <v>257</v>
      </c>
    </row>
    <row r="259" spans="1:5">
      <c r="A259" s="10" t="s">
        <v>2272</v>
      </c>
      <c r="B259" s="10" t="s">
        <v>2083</v>
      </c>
      <c r="C259" s="10" t="s">
        <v>2141</v>
      </c>
      <c r="D259" s="10">
        <v>5</v>
      </c>
      <c r="E259" s="10">
        <v>258</v>
      </c>
    </row>
    <row r="260" spans="1:5">
      <c r="A260" s="10" t="s">
        <v>2273</v>
      </c>
      <c r="B260" s="10" t="s">
        <v>2083</v>
      </c>
      <c r="C260" s="10" t="s">
        <v>2141</v>
      </c>
      <c r="D260" s="10">
        <v>5</v>
      </c>
      <c r="E260" s="10">
        <v>259</v>
      </c>
    </row>
    <row r="261" spans="1:5">
      <c r="A261" s="10" t="s">
        <v>2274</v>
      </c>
      <c r="B261" s="10" t="s">
        <v>2083</v>
      </c>
      <c r="C261" s="10" t="s">
        <v>2141</v>
      </c>
      <c r="D261" s="10">
        <v>5</v>
      </c>
      <c r="E261" s="10">
        <v>260</v>
      </c>
    </row>
    <row r="262" spans="1:5">
      <c r="A262" s="10" t="s">
        <v>2275</v>
      </c>
      <c r="B262" s="10" t="s">
        <v>2083</v>
      </c>
      <c r="C262" s="10" t="s">
        <v>2141</v>
      </c>
      <c r="D262" s="10">
        <v>5</v>
      </c>
      <c r="E262" s="10">
        <v>261</v>
      </c>
    </row>
    <row r="263" spans="1:5">
      <c r="A263" s="10" t="s">
        <v>2276</v>
      </c>
      <c r="B263" s="10" t="s">
        <v>2083</v>
      </c>
      <c r="C263" s="10" t="s">
        <v>2141</v>
      </c>
      <c r="D263" s="10">
        <v>5</v>
      </c>
      <c r="E263" s="10">
        <v>262</v>
      </c>
    </row>
    <row r="264" spans="1:5">
      <c r="A264" s="10" t="s">
        <v>2277</v>
      </c>
      <c r="B264" s="10" t="s">
        <v>2083</v>
      </c>
      <c r="C264" s="10" t="s">
        <v>2141</v>
      </c>
      <c r="D264" s="10">
        <v>5</v>
      </c>
      <c r="E264" s="10">
        <v>263</v>
      </c>
    </row>
    <row r="265" spans="1:5">
      <c r="A265" s="10" t="s">
        <v>2278</v>
      </c>
      <c r="B265" s="10" t="s">
        <v>2083</v>
      </c>
      <c r="C265" s="10" t="s">
        <v>2141</v>
      </c>
      <c r="D265" s="10">
        <v>5</v>
      </c>
      <c r="E265" s="10">
        <v>264</v>
      </c>
    </row>
    <row r="266" spans="1:5">
      <c r="A266" s="10" t="s">
        <v>2279</v>
      </c>
      <c r="B266" s="10" t="s">
        <v>2083</v>
      </c>
      <c r="C266" s="10" t="s">
        <v>2141</v>
      </c>
      <c r="D266" s="10">
        <v>5</v>
      </c>
      <c r="E266" s="10">
        <v>265</v>
      </c>
    </row>
    <row r="267" spans="1:5">
      <c r="A267" s="10" t="s">
        <v>2280</v>
      </c>
      <c r="B267" s="10" t="s">
        <v>2083</v>
      </c>
      <c r="C267" s="10" t="s">
        <v>2141</v>
      </c>
      <c r="D267" s="10">
        <v>5</v>
      </c>
      <c r="E267" s="10">
        <v>266</v>
      </c>
    </row>
    <row r="268" spans="1:5">
      <c r="A268" s="10" t="s">
        <v>2281</v>
      </c>
      <c r="B268" s="10" t="s">
        <v>2083</v>
      </c>
      <c r="C268" s="10" t="s">
        <v>2141</v>
      </c>
      <c r="D268" s="10">
        <v>5</v>
      </c>
      <c r="E268" s="10">
        <v>267</v>
      </c>
    </row>
    <row r="269" spans="1:5">
      <c r="A269" s="10" t="s">
        <v>2282</v>
      </c>
      <c r="B269" s="10" t="s">
        <v>2083</v>
      </c>
      <c r="C269" s="10" t="s">
        <v>2141</v>
      </c>
      <c r="D269" s="10">
        <v>5</v>
      </c>
      <c r="E269" s="10">
        <v>268</v>
      </c>
    </row>
    <row r="270" spans="1:5">
      <c r="A270" s="10" t="s">
        <v>2283</v>
      </c>
      <c r="B270" s="10" t="s">
        <v>2083</v>
      </c>
      <c r="C270" s="10" t="s">
        <v>2141</v>
      </c>
      <c r="D270" s="10">
        <v>5</v>
      </c>
      <c r="E270" s="10">
        <v>269</v>
      </c>
    </row>
    <row r="271" spans="1:5">
      <c r="A271" s="10" t="s">
        <v>2284</v>
      </c>
      <c r="B271" s="10" t="s">
        <v>2083</v>
      </c>
      <c r="C271" s="10" t="s">
        <v>2141</v>
      </c>
      <c r="D271" s="10">
        <v>5</v>
      </c>
      <c r="E271" s="10">
        <v>270</v>
      </c>
    </row>
    <row r="272" spans="1:5">
      <c r="A272" s="10" t="s">
        <v>2285</v>
      </c>
      <c r="B272" s="10" t="s">
        <v>2083</v>
      </c>
      <c r="C272" s="10" t="s">
        <v>2141</v>
      </c>
      <c r="D272" s="10">
        <v>5</v>
      </c>
      <c r="E272" s="10">
        <v>271</v>
      </c>
    </row>
    <row r="273" spans="1:5">
      <c r="A273" s="10" t="s">
        <v>2286</v>
      </c>
      <c r="B273" s="10" t="s">
        <v>2083</v>
      </c>
      <c r="C273" s="10" t="s">
        <v>2141</v>
      </c>
      <c r="D273" s="10">
        <v>5</v>
      </c>
      <c r="E273" s="10">
        <v>272</v>
      </c>
    </row>
    <row r="274" spans="1:5">
      <c r="A274" s="10" t="s">
        <v>2287</v>
      </c>
      <c r="B274" s="10" t="s">
        <v>2083</v>
      </c>
      <c r="C274" s="10" t="s">
        <v>2141</v>
      </c>
      <c r="D274" s="10">
        <v>5</v>
      </c>
      <c r="E274" s="10">
        <v>273</v>
      </c>
    </row>
    <row r="275" spans="1:5">
      <c r="A275" s="10" t="s">
        <v>2288</v>
      </c>
      <c r="B275" s="10" t="s">
        <v>2083</v>
      </c>
      <c r="C275" s="10" t="s">
        <v>2141</v>
      </c>
      <c r="D275" s="10">
        <v>5</v>
      </c>
      <c r="E275" s="10">
        <v>274</v>
      </c>
    </row>
    <row r="276" spans="1:5">
      <c r="A276" s="10" t="s">
        <v>2289</v>
      </c>
      <c r="B276" s="10" t="s">
        <v>2083</v>
      </c>
      <c r="C276" s="10" t="s">
        <v>2141</v>
      </c>
      <c r="D276" s="10">
        <v>5</v>
      </c>
      <c r="E276" s="10">
        <v>275</v>
      </c>
    </row>
    <row r="277" spans="1:5">
      <c r="A277" s="10" t="s">
        <v>2290</v>
      </c>
      <c r="B277" s="10" t="s">
        <v>2083</v>
      </c>
      <c r="C277" s="10" t="s">
        <v>2141</v>
      </c>
      <c r="D277" s="10">
        <v>5</v>
      </c>
      <c r="E277" s="10">
        <v>276</v>
      </c>
    </row>
    <row r="278" spans="1:5">
      <c r="A278" s="10" t="s">
        <v>2291</v>
      </c>
      <c r="B278" s="10" t="s">
        <v>2083</v>
      </c>
      <c r="C278" s="10" t="s">
        <v>2141</v>
      </c>
      <c r="D278" s="10">
        <v>5</v>
      </c>
      <c r="E278" s="10">
        <v>277</v>
      </c>
    </row>
    <row r="279" spans="1:5">
      <c r="A279" s="10" t="s">
        <v>2292</v>
      </c>
      <c r="B279" s="10" t="s">
        <v>2083</v>
      </c>
      <c r="C279" s="10" t="s">
        <v>2141</v>
      </c>
      <c r="D279" s="10">
        <v>5</v>
      </c>
      <c r="E279" s="10">
        <v>278</v>
      </c>
    </row>
    <row r="280" spans="1:5">
      <c r="A280" s="10" t="s">
        <v>2293</v>
      </c>
      <c r="B280" s="10" t="s">
        <v>2083</v>
      </c>
      <c r="C280" s="10" t="s">
        <v>2141</v>
      </c>
      <c r="D280" s="10">
        <v>5</v>
      </c>
      <c r="E280" s="10">
        <v>279</v>
      </c>
    </row>
    <row r="281" spans="1:5">
      <c r="A281" s="10" t="s">
        <v>2294</v>
      </c>
      <c r="B281" s="10" t="s">
        <v>2083</v>
      </c>
      <c r="C281" s="10" t="s">
        <v>2185</v>
      </c>
      <c r="D281" s="10">
        <v>5</v>
      </c>
      <c r="E281" s="10">
        <v>280</v>
      </c>
    </row>
    <row r="282" spans="1:5">
      <c r="A282" s="10" t="s">
        <v>2295</v>
      </c>
      <c r="B282" s="10" t="s">
        <v>2083</v>
      </c>
      <c r="C282" s="10" t="s">
        <v>2185</v>
      </c>
      <c r="D282" s="10">
        <v>5</v>
      </c>
      <c r="E282" s="10">
        <v>281</v>
      </c>
    </row>
    <row r="283" spans="1:5">
      <c r="A283" s="10" t="s">
        <v>2296</v>
      </c>
      <c r="B283" s="10" t="s">
        <v>2083</v>
      </c>
      <c r="C283" s="10" t="s">
        <v>2185</v>
      </c>
      <c r="D283" s="10">
        <v>5</v>
      </c>
      <c r="E283" s="10">
        <v>282</v>
      </c>
    </row>
    <row r="284" spans="1:5">
      <c r="A284" s="10" t="s">
        <v>2297</v>
      </c>
      <c r="B284" s="10" t="s">
        <v>2083</v>
      </c>
      <c r="C284" s="10" t="s">
        <v>2185</v>
      </c>
      <c r="D284" s="10">
        <v>5</v>
      </c>
      <c r="E284" s="10">
        <v>283</v>
      </c>
    </row>
    <row r="285" spans="1:5">
      <c r="A285" s="10" t="s">
        <v>2298</v>
      </c>
      <c r="B285" s="10" t="s">
        <v>2083</v>
      </c>
      <c r="C285" s="10" t="s">
        <v>2185</v>
      </c>
      <c r="D285" s="10">
        <v>5</v>
      </c>
      <c r="E285" s="10">
        <v>284</v>
      </c>
    </row>
    <row r="286" spans="1:5">
      <c r="A286" s="10" t="s">
        <v>2299</v>
      </c>
      <c r="B286" s="10" t="s">
        <v>2083</v>
      </c>
      <c r="C286" s="10" t="s">
        <v>2185</v>
      </c>
      <c r="D286" s="10">
        <v>5</v>
      </c>
      <c r="E286" s="10">
        <v>285</v>
      </c>
    </row>
    <row r="287" spans="1:5">
      <c r="A287" s="10" t="s">
        <v>2300</v>
      </c>
      <c r="B287" s="10" t="s">
        <v>2083</v>
      </c>
      <c r="C287" s="10" t="s">
        <v>2185</v>
      </c>
      <c r="D287" s="10">
        <v>5</v>
      </c>
      <c r="E287" s="10">
        <v>286</v>
      </c>
    </row>
    <row r="288" spans="1:5">
      <c r="A288" s="10" t="s">
        <v>2301</v>
      </c>
      <c r="B288" s="10" t="s">
        <v>2083</v>
      </c>
      <c r="C288" s="10" t="s">
        <v>2185</v>
      </c>
      <c r="D288" s="10">
        <v>5</v>
      </c>
      <c r="E288" s="10">
        <v>287</v>
      </c>
    </row>
    <row r="289" spans="1:5">
      <c r="A289" s="10" t="s">
        <v>2302</v>
      </c>
      <c r="B289" s="10" t="s">
        <v>2083</v>
      </c>
      <c r="C289" s="10" t="s">
        <v>2185</v>
      </c>
      <c r="D289" s="10">
        <v>5</v>
      </c>
      <c r="E289" s="10">
        <v>288</v>
      </c>
    </row>
    <row r="290" spans="1:5">
      <c r="A290" s="10" t="s">
        <v>2303</v>
      </c>
      <c r="B290" s="10" t="s">
        <v>2083</v>
      </c>
      <c r="C290" s="10" t="s">
        <v>2185</v>
      </c>
      <c r="D290" s="10">
        <v>5</v>
      </c>
      <c r="E290" s="10">
        <v>289</v>
      </c>
    </row>
    <row r="291" spans="1:5">
      <c r="A291" s="10" t="s">
        <v>2304</v>
      </c>
      <c r="B291" s="10" t="s">
        <v>2083</v>
      </c>
      <c r="C291" s="10" t="s">
        <v>2185</v>
      </c>
      <c r="D291" s="10">
        <v>5</v>
      </c>
      <c r="E291" s="10">
        <v>290</v>
      </c>
    </row>
    <row r="292" spans="1:5">
      <c r="A292" s="10" t="s">
        <v>2305</v>
      </c>
      <c r="B292" s="10" t="s">
        <v>2083</v>
      </c>
      <c r="C292" s="10" t="s">
        <v>2185</v>
      </c>
      <c r="D292" s="10">
        <v>5</v>
      </c>
      <c r="E292" s="10">
        <v>291</v>
      </c>
    </row>
    <row r="293" spans="1:5">
      <c r="A293" s="10" t="s">
        <v>2306</v>
      </c>
      <c r="B293" s="10" t="s">
        <v>2083</v>
      </c>
      <c r="C293" s="10" t="s">
        <v>2185</v>
      </c>
      <c r="D293" s="10">
        <v>5</v>
      </c>
      <c r="E293" s="10">
        <v>292</v>
      </c>
    </row>
    <row r="294" spans="1:5">
      <c r="A294" s="10" t="s">
        <v>2307</v>
      </c>
      <c r="B294" s="10" t="s">
        <v>2083</v>
      </c>
      <c r="C294" s="10" t="s">
        <v>2185</v>
      </c>
      <c r="D294" s="10">
        <v>5</v>
      </c>
      <c r="E294" s="10">
        <v>293</v>
      </c>
    </row>
    <row r="295" spans="1:5">
      <c r="A295" s="10" t="s">
        <v>2308</v>
      </c>
      <c r="B295" s="10" t="s">
        <v>2083</v>
      </c>
      <c r="C295" s="10" t="s">
        <v>2185</v>
      </c>
      <c r="D295" s="10">
        <v>5</v>
      </c>
      <c r="E295" s="10">
        <v>294</v>
      </c>
    </row>
    <row r="296" spans="1:5">
      <c r="A296" s="10" t="s">
        <v>2309</v>
      </c>
      <c r="B296" s="10" t="s">
        <v>2083</v>
      </c>
      <c r="C296" s="10" t="s">
        <v>2185</v>
      </c>
      <c r="D296" s="10">
        <v>5</v>
      </c>
      <c r="E296" s="10">
        <v>295</v>
      </c>
    </row>
    <row r="297" spans="1:5">
      <c r="A297" s="10" t="s">
        <v>2310</v>
      </c>
      <c r="B297" s="10" t="s">
        <v>2083</v>
      </c>
      <c r="C297" s="10" t="s">
        <v>2185</v>
      </c>
      <c r="D297" s="10">
        <v>5</v>
      </c>
      <c r="E297" s="10">
        <v>296</v>
      </c>
    </row>
    <row r="298" spans="1:5">
      <c r="A298" s="10" t="s">
        <v>2311</v>
      </c>
      <c r="B298" s="10" t="s">
        <v>2083</v>
      </c>
      <c r="C298" s="10" t="s">
        <v>2185</v>
      </c>
      <c r="D298" s="10">
        <v>5</v>
      </c>
      <c r="E298" s="10">
        <v>297</v>
      </c>
    </row>
    <row r="299" spans="1:5">
      <c r="A299" s="10" t="s">
        <v>2312</v>
      </c>
      <c r="B299" s="10" t="s">
        <v>2083</v>
      </c>
      <c r="C299" s="10" t="s">
        <v>2185</v>
      </c>
      <c r="D299" s="10">
        <v>5</v>
      </c>
      <c r="E299" s="10">
        <v>298</v>
      </c>
    </row>
    <row r="300" spans="1:5">
      <c r="A300" s="10" t="s">
        <v>2313</v>
      </c>
      <c r="B300" s="10" t="s">
        <v>2083</v>
      </c>
      <c r="C300" s="10" t="s">
        <v>2185</v>
      </c>
      <c r="D300" s="10">
        <v>5</v>
      </c>
      <c r="E300" s="10">
        <v>299</v>
      </c>
    </row>
    <row r="301" spans="1:5">
      <c r="A301" s="10" t="s">
        <v>2314</v>
      </c>
      <c r="B301" s="10" t="s">
        <v>2083</v>
      </c>
      <c r="C301" s="10" t="s">
        <v>2185</v>
      </c>
      <c r="D301" s="10">
        <v>5</v>
      </c>
      <c r="E301" s="10">
        <v>300</v>
      </c>
    </row>
    <row r="302" spans="1:5">
      <c r="A302" s="10" t="s">
        <v>2315</v>
      </c>
      <c r="B302" s="10" t="s">
        <v>2083</v>
      </c>
      <c r="C302" s="10" t="s">
        <v>2185</v>
      </c>
      <c r="D302" s="10">
        <v>5</v>
      </c>
      <c r="E302" s="10">
        <v>301</v>
      </c>
    </row>
    <row r="303" spans="1:5">
      <c r="A303" s="10" t="s">
        <v>2316</v>
      </c>
      <c r="B303" s="10" t="s">
        <v>2083</v>
      </c>
      <c r="C303" s="10" t="s">
        <v>2185</v>
      </c>
      <c r="D303" s="10">
        <v>5</v>
      </c>
      <c r="E303" s="10">
        <v>302</v>
      </c>
    </row>
    <row r="304" spans="1:5">
      <c r="A304" s="10" t="s">
        <v>2317</v>
      </c>
      <c r="B304" s="10" t="s">
        <v>2083</v>
      </c>
      <c r="C304" s="10" t="s">
        <v>2185</v>
      </c>
      <c r="D304" s="10">
        <v>5</v>
      </c>
      <c r="E304" s="10">
        <v>303</v>
      </c>
    </row>
    <row r="305" spans="1:5">
      <c r="A305" s="10" t="s">
        <v>2318</v>
      </c>
      <c r="B305" s="10" t="s">
        <v>2083</v>
      </c>
      <c r="C305" s="10" t="s">
        <v>2185</v>
      </c>
      <c r="D305" s="10">
        <v>5</v>
      </c>
      <c r="E305" s="10">
        <v>304</v>
      </c>
    </row>
    <row r="306" spans="1:5">
      <c r="A306" s="10" t="s">
        <v>2319</v>
      </c>
      <c r="B306" s="10" t="s">
        <v>2083</v>
      </c>
      <c r="C306" s="10" t="s">
        <v>2185</v>
      </c>
      <c r="D306" s="10">
        <v>5</v>
      </c>
      <c r="E306" s="10">
        <v>305</v>
      </c>
    </row>
    <row r="307" spans="1:5">
      <c r="A307" s="10" t="s">
        <v>2320</v>
      </c>
      <c r="B307" s="10" t="s">
        <v>2083</v>
      </c>
      <c r="C307" s="10" t="s">
        <v>2185</v>
      </c>
      <c r="D307" s="10">
        <v>5</v>
      </c>
      <c r="E307" s="10">
        <v>306</v>
      </c>
    </row>
    <row r="308" spans="1:5">
      <c r="A308" s="10" t="s">
        <v>2321</v>
      </c>
      <c r="B308" s="10" t="s">
        <v>2083</v>
      </c>
      <c r="C308" s="10" t="s">
        <v>2185</v>
      </c>
      <c r="D308" s="10">
        <v>5</v>
      </c>
      <c r="E308" s="10">
        <v>307</v>
      </c>
    </row>
    <row r="309" spans="1:5">
      <c r="A309" s="10" t="s">
        <v>2322</v>
      </c>
      <c r="B309" s="10" t="s">
        <v>2083</v>
      </c>
      <c r="C309" s="10" t="s">
        <v>2185</v>
      </c>
      <c r="D309" s="10">
        <v>5</v>
      </c>
      <c r="E309" s="10">
        <v>308</v>
      </c>
    </row>
    <row r="310" spans="1:5">
      <c r="A310" s="10" t="s">
        <v>2323</v>
      </c>
      <c r="B310" s="10" t="s">
        <v>2083</v>
      </c>
      <c r="C310" s="10" t="s">
        <v>2185</v>
      </c>
      <c r="D310" s="10">
        <v>5</v>
      </c>
      <c r="E310" s="10">
        <v>309</v>
      </c>
    </row>
    <row r="311" spans="1:5">
      <c r="A311" s="10" t="s">
        <v>2324</v>
      </c>
      <c r="B311" s="10" t="s">
        <v>2083</v>
      </c>
      <c r="C311" s="10" t="s">
        <v>2185</v>
      </c>
      <c r="D311" s="10">
        <v>5</v>
      </c>
      <c r="E311" s="10">
        <v>310</v>
      </c>
    </row>
    <row r="312" spans="1:5">
      <c r="A312" s="10" t="s">
        <v>2325</v>
      </c>
      <c r="B312" s="10" t="s">
        <v>2083</v>
      </c>
      <c r="C312" s="10" t="s">
        <v>2185</v>
      </c>
      <c r="D312" s="10">
        <v>5</v>
      </c>
      <c r="E312" s="10">
        <v>311</v>
      </c>
    </row>
    <row r="313" spans="1:5">
      <c r="A313" s="10" t="s">
        <v>2326</v>
      </c>
      <c r="B313" s="10" t="s">
        <v>2083</v>
      </c>
      <c r="C313" s="10" t="s">
        <v>2185</v>
      </c>
      <c r="D313" s="10">
        <v>5</v>
      </c>
      <c r="E313" s="10">
        <v>312</v>
      </c>
    </row>
    <row r="314" spans="1:5">
      <c r="A314" s="10" t="s">
        <v>2327</v>
      </c>
      <c r="B314" s="10" t="s">
        <v>2083</v>
      </c>
      <c r="C314" s="10" t="s">
        <v>2185</v>
      </c>
      <c r="D314" s="10">
        <v>5</v>
      </c>
      <c r="E314" s="10">
        <v>313</v>
      </c>
    </row>
    <row r="315" spans="1:5">
      <c r="A315" s="10" t="s">
        <v>2328</v>
      </c>
      <c r="B315" s="10" t="s">
        <v>2083</v>
      </c>
      <c r="C315" s="10" t="s">
        <v>2185</v>
      </c>
      <c r="D315" s="10">
        <v>5</v>
      </c>
      <c r="E315" s="10">
        <v>314</v>
      </c>
    </row>
    <row r="316" spans="1:5">
      <c r="A316" s="10" t="s">
        <v>2329</v>
      </c>
      <c r="B316" s="10" t="s">
        <v>2083</v>
      </c>
      <c r="C316" s="10" t="s">
        <v>2185</v>
      </c>
      <c r="D316" s="10">
        <v>5</v>
      </c>
      <c r="E316" s="10">
        <v>315</v>
      </c>
    </row>
    <row r="317" spans="1:5">
      <c r="A317" s="10" t="s">
        <v>2330</v>
      </c>
      <c r="B317" s="10" t="s">
        <v>2083</v>
      </c>
      <c r="C317" s="10" t="s">
        <v>2185</v>
      </c>
      <c r="D317" s="10">
        <v>5</v>
      </c>
      <c r="E317" s="10">
        <v>316</v>
      </c>
    </row>
    <row r="318" spans="1:5">
      <c r="A318" s="10" t="s">
        <v>2331</v>
      </c>
      <c r="B318" s="10" t="s">
        <v>2083</v>
      </c>
      <c r="C318" s="10" t="s">
        <v>2185</v>
      </c>
      <c r="D318" s="10">
        <v>5</v>
      </c>
      <c r="E318" s="10">
        <v>317</v>
      </c>
    </row>
    <row r="319" spans="1:5">
      <c r="A319" s="10" t="s">
        <v>2332</v>
      </c>
      <c r="B319" s="10" t="s">
        <v>2083</v>
      </c>
      <c r="C319" s="10" t="s">
        <v>2185</v>
      </c>
      <c r="D319" s="10">
        <v>5</v>
      </c>
      <c r="E319" s="10">
        <v>318</v>
      </c>
    </row>
    <row r="320" spans="1:5">
      <c r="A320" s="10" t="s">
        <v>2333</v>
      </c>
      <c r="B320" s="10" t="s">
        <v>2083</v>
      </c>
      <c r="C320" s="10" t="s">
        <v>2185</v>
      </c>
      <c r="D320" s="10">
        <v>5</v>
      </c>
      <c r="E320" s="10">
        <v>319</v>
      </c>
    </row>
    <row r="321" spans="1:5">
      <c r="A321" s="10" t="s">
        <v>2334</v>
      </c>
      <c r="B321" s="10" t="s">
        <v>2083</v>
      </c>
      <c r="C321" s="10" t="s">
        <v>2185</v>
      </c>
      <c r="D321" s="10">
        <v>5</v>
      </c>
      <c r="E321" s="10">
        <v>320</v>
      </c>
    </row>
    <row r="322" spans="1:5">
      <c r="A322" s="10" t="s">
        <v>2335</v>
      </c>
      <c r="B322" s="10" t="s">
        <v>2083</v>
      </c>
      <c r="C322" s="10" t="s">
        <v>2185</v>
      </c>
      <c r="D322" s="10">
        <v>5</v>
      </c>
      <c r="E322" s="10">
        <v>321</v>
      </c>
    </row>
    <row r="323" spans="1:5">
      <c r="A323" s="10" t="s">
        <v>2336</v>
      </c>
      <c r="B323" s="10" t="s">
        <v>2083</v>
      </c>
      <c r="C323" s="10" t="s">
        <v>2185</v>
      </c>
      <c r="D323" s="10">
        <v>5</v>
      </c>
      <c r="E323" s="10">
        <v>322</v>
      </c>
    </row>
    <row r="324" spans="1:5">
      <c r="A324" s="10" t="s">
        <v>2337</v>
      </c>
      <c r="B324" s="10" t="s">
        <v>2083</v>
      </c>
      <c r="C324" s="10" t="s">
        <v>2185</v>
      </c>
      <c r="D324" s="10">
        <v>5</v>
      </c>
      <c r="E324" s="10">
        <v>323</v>
      </c>
    </row>
    <row r="325" spans="1:5">
      <c r="A325" s="10" t="s">
        <v>2338</v>
      </c>
      <c r="B325" s="10" t="s">
        <v>2083</v>
      </c>
      <c r="C325" s="10" t="s">
        <v>2185</v>
      </c>
      <c r="D325" s="10">
        <v>5</v>
      </c>
      <c r="E325" s="10">
        <v>324</v>
      </c>
    </row>
    <row r="326" spans="1:5">
      <c r="A326" s="10" t="s">
        <v>2339</v>
      </c>
      <c r="B326" s="10" t="s">
        <v>2083</v>
      </c>
      <c r="C326" s="10" t="s">
        <v>2185</v>
      </c>
      <c r="D326" s="10">
        <v>5</v>
      </c>
      <c r="E326" s="10">
        <v>325</v>
      </c>
    </row>
    <row r="327" spans="1:5">
      <c r="A327" s="10" t="s">
        <v>2340</v>
      </c>
      <c r="B327" s="10" t="s">
        <v>2083</v>
      </c>
      <c r="C327" s="10" t="s">
        <v>2185</v>
      </c>
      <c r="D327" s="10">
        <v>5</v>
      </c>
      <c r="E327" s="10">
        <v>326</v>
      </c>
    </row>
    <row r="328" spans="1:5">
      <c r="A328" s="10" t="s">
        <v>2341</v>
      </c>
      <c r="B328" s="10" t="s">
        <v>2083</v>
      </c>
      <c r="C328" s="10" t="s">
        <v>2185</v>
      </c>
      <c r="D328" s="10">
        <v>5</v>
      </c>
      <c r="E328" s="10">
        <v>327</v>
      </c>
    </row>
    <row r="329" spans="1:5">
      <c r="A329" s="10" t="s">
        <v>2342</v>
      </c>
      <c r="B329" s="10" t="s">
        <v>2083</v>
      </c>
      <c r="C329" s="10" t="s">
        <v>2185</v>
      </c>
      <c r="D329" s="10">
        <v>5</v>
      </c>
      <c r="E329" s="10">
        <v>328</v>
      </c>
    </row>
    <row r="330" spans="1:5">
      <c r="A330" s="10" t="s">
        <v>2343</v>
      </c>
      <c r="B330" s="10" t="s">
        <v>2083</v>
      </c>
      <c r="C330" s="10" t="s">
        <v>2185</v>
      </c>
      <c r="D330" s="10">
        <v>5</v>
      </c>
      <c r="E330" s="10">
        <v>329</v>
      </c>
    </row>
    <row r="331" spans="1:5">
      <c r="A331" s="10" t="s">
        <v>2344</v>
      </c>
      <c r="B331" s="10" t="s">
        <v>2083</v>
      </c>
      <c r="C331" s="10" t="s">
        <v>2185</v>
      </c>
      <c r="D331" s="10">
        <v>5</v>
      </c>
      <c r="E331" s="10">
        <v>330</v>
      </c>
    </row>
    <row r="332" spans="1:5">
      <c r="A332" s="10" t="s">
        <v>2345</v>
      </c>
      <c r="B332" s="10" t="s">
        <v>2083</v>
      </c>
      <c r="C332" s="10" t="s">
        <v>2185</v>
      </c>
      <c r="D332" s="10">
        <v>5</v>
      </c>
      <c r="E332" s="10">
        <v>331</v>
      </c>
    </row>
    <row r="333" spans="1:5">
      <c r="A333" s="10" t="s">
        <v>2346</v>
      </c>
      <c r="B333" s="10" t="s">
        <v>2083</v>
      </c>
      <c r="C333" s="10" t="s">
        <v>2185</v>
      </c>
      <c r="D333" s="10">
        <v>5</v>
      </c>
      <c r="E333" s="10">
        <v>332</v>
      </c>
    </row>
    <row r="334" spans="1:5">
      <c r="A334" s="10" t="s">
        <v>2347</v>
      </c>
      <c r="B334" s="10" t="s">
        <v>2083</v>
      </c>
      <c r="C334" s="10" t="s">
        <v>2185</v>
      </c>
      <c r="D334" s="10">
        <v>5</v>
      </c>
      <c r="E334" s="10">
        <v>333</v>
      </c>
    </row>
    <row r="335" spans="1:5">
      <c r="A335" s="10" t="s">
        <v>2348</v>
      </c>
      <c r="B335" s="10" t="s">
        <v>2083</v>
      </c>
      <c r="C335" s="10" t="s">
        <v>2185</v>
      </c>
      <c r="D335" s="10">
        <v>5</v>
      </c>
      <c r="E335" s="10">
        <v>334</v>
      </c>
    </row>
    <row r="336" spans="1:5">
      <c r="A336" s="10" t="s">
        <v>2349</v>
      </c>
      <c r="B336" s="10" t="s">
        <v>2083</v>
      </c>
      <c r="C336" s="10" t="s">
        <v>2185</v>
      </c>
      <c r="D336" s="10">
        <v>5</v>
      </c>
      <c r="E336" s="10">
        <v>335</v>
      </c>
    </row>
    <row r="337" spans="1:5">
      <c r="A337" s="10" t="s">
        <v>2350</v>
      </c>
      <c r="B337" s="10" t="s">
        <v>2083</v>
      </c>
      <c r="C337" s="10" t="s">
        <v>2185</v>
      </c>
      <c r="D337" s="10">
        <v>5</v>
      </c>
      <c r="E337" s="10">
        <v>336</v>
      </c>
    </row>
    <row r="338" spans="1:5">
      <c r="A338" s="10" t="s">
        <v>2351</v>
      </c>
      <c r="B338" s="10" t="s">
        <v>2083</v>
      </c>
      <c r="C338" s="10" t="s">
        <v>2185</v>
      </c>
      <c r="D338" s="10">
        <v>5</v>
      </c>
      <c r="E338" s="10">
        <v>337</v>
      </c>
    </row>
    <row r="339" spans="1:5">
      <c r="A339" s="10" t="s">
        <v>2352</v>
      </c>
      <c r="B339" s="10" t="s">
        <v>2083</v>
      </c>
      <c r="C339" s="10" t="s">
        <v>2185</v>
      </c>
      <c r="D339" s="10">
        <v>5</v>
      </c>
      <c r="E339" s="10">
        <v>338</v>
      </c>
    </row>
    <row r="340" spans="1:5">
      <c r="A340" s="10" t="s">
        <v>2353</v>
      </c>
      <c r="B340" s="10" t="s">
        <v>2083</v>
      </c>
      <c r="C340" s="10" t="s">
        <v>2185</v>
      </c>
      <c r="D340" s="10">
        <v>5</v>
      </c>
      <c r="E340" s="10">
        <v>339</v>
      </c>
    </row>
    <row r="341" spans="1:5">
      <c r="A341" s="10" t="s">
        <v>2354</v>
      </c>
      <c r="B341" s="10" t="s">
        <v>2083</v>
      </c>
      <c r="C341" s="10" t="s">
        <v>2185</v>
      </c>
      <c r="D341" s="10">
        <v>5</v>
      </c>
      <c r="E341" s="10">
        <v>340</v>
      </c>
    </row>
    <row r="342" spans="1:5">
      <c r="A342" s="10" t="s">
        <v>2355</v>
      </c>
      <c r="B342" s="10" t="s">
        <v>2083</v>
      </c>
      <c r="C342" s="10" t="s">
        <v>2185</v>
      </c>
      <c r="D342" s="10">
        <v>5</v>
      </c>
      <c r="E342" s="10">
        <v>341</v>
      </c>
    </row>
    <row r="343" spans="1:5">
      <c r="A343" s="10" t="s">
        <v>2356</v>
      </c>
      <c r="B343" s="10" t="s">
        <v>2083</v>
      </c>
      <c r="C343" s="10" t="s">
        <v>2185</v>
      </c>
      <c r="D343" s="10">
        <v>5</v>
      </c>
      <c r="E343" s="10">
        <v>342</v>
      </c>
    </row>
    <row r="344" spans="1:5">
      <c r="A344" s="10" t="s">
        <v>2357</v>
      </c>
      <c r="B344" s="10" t="s">
        <v>2083</v>
      </c>
      <c r="C344" s="10" t="s">
        <v>2185</v>
      </c>
      <c r="D344" s="10">
        <v>5</v>
      </c>
      <c r="E344" s="10">
        <v>343</v>
      </c>
    </row>
    <row r="345" spans="1:5">
      <c r="A345" s="10" t="s">
        <v>2358</v>
      </c>
      <c r="B345" s="10" t="s">
        <v>2083</v>
      </c>
      <c r="C345" s="10" t="s">
        <v>2185</v>
      </c>
      <c r="D345" s="10">
        <v>5</v>
      </c>
      <c r="E345" s="10">
        <v>344</v>
      </c>
    </row>
    <row r="346" spans="1:5">
      <c r="A346" s="10" t="s">
        <v>2359</v>
      </c>
      <c r="B346" s="10" t="s">
        <v>2083</v>
      </c>
      <c r="C346" s="10" t="s">
        <v>2185</v>
      </c>
      <c r="D346" s="10">
        <v>5</v>
      </c>
      <c r="E346" s="10">
        <v>345</v>
      </c>
    </row>
    <row r="347" spans="1:5">
      <c r="A347" s="10" t="s">
        <v>2360</v>
      </c>
      <c r="B347" s="10" t="s">
        <v>2083</v>
      </c>
      <c r="C347" s="10" t="s">
        <v>2185</v>
      </c>
      <c r="D347" s="10">
        <v>5</v>
      </c>
      <c r="E347" s="10">
        <v>346</v>
      </c>
    </row>
    <row r="348" spans="1:5">
      <c r="A348" s="10" t="s">
        <v>2361</v>
      </c>
      <c r="B348" s="10" t="s">
        <v>2083</v>
      </c>
      <c r="C348" s="10" t="s">
        <v>2185</v>
      </c>
      <c r="D348" s="10">
        <v>5</v>
      </c>
      <c r="E348" s="10">
        <v>347</v>
      </c>
    </row>
    <row r="349" spans="1:5">
      <c r="A349" s="10" t="s">
        <v>2362</v>
      </c>
      <c r="B349" s="10" t="s">
        <v>2083</v>
      </c>
      <c r="C349" s="10" t="s">
        <v>2185</v>
      </c>
      <c r="D349" s="10">
        <v>5</v>
      </c>
      <c r="E349" s="10">
        <v>348</v>
      </c>
    </row>
    <row r="350" spans="1:5">
      <c r="A350" s="10" t="s">
        <v>2363</v>
      </c>
      <c r="B350" s="10" t="s">
        <v>2083</v>
      </c>
      <c r="C350" s="10" t="s">
        <v>2185</v>
      </c>
      <c r="D350" s="10">
        <v>5</v>
      </c>
      <c r="E350" s="10">
        <v>349</v>
      </c>
    </row>
    <row r="351" spans="1:5">
      <c r="A351" s="10" t="s">
        <v>2364</v>
      </c>
      <c r="B351" s="10" t="s">
        <v>2083</v>
      </c>
      <c r="C351" s="10" t="s">
        <v>2185</v>
      </c>
      <c r="D351" s="10">
        <v>5</v>
      </c>
      <c r="E351" s="10">
        <v>350</v>
      </c>
    </row>
    <row r="352" spans="1:5">
      <c r="A352" s="10" t="s">
        <v>2365</v>
      </c>
      <c r="B352" s="10" t="s">
        <v>2083</v>
      </c>
      <c r="C352" s="10" t="s">
        <v>2185</v>
      </c>
      <c r="D352" s="10">
        <v>5</v>
      </c>
      <c r="E352" s="10">
        <v>351</v>
      </c>
    </row>
    <row r="353" spans="1:5">
      <c r="A353" s="10" t="s">
        <v>2366</v>
      </c>
      <c r="B353" s="10" t="s">
        <v>2083</v>
      </c>
      <c r="C353" s="10" t="s">
        <v>2185</v>
      </c>
      <c r="D353" s="10">
        <v>5</v>
      </c>
      <c r="E353" s="10">
        <v>352</v>
      </c>
    </row>
    <row r="354" spans="1:5">
      <c r="A354" s="10" t="s">
        <v>2367</v>
      </c>
      <c r="B354" s="10" t="s">
        <v>2083</v>
      </c>
      <c r="C354" s="10" t="s">
        <v>2185</v>
      </c>
      <c r="D354" s="10">
        <v>5</v>
      </c>
      <c r="E354" s="10">
        <v>353</v>
      </c>
    </row>
    <row r="355" spans="1:5">
      <c r="A355" s="10" t="s">
        <v>2368</v>
      </c>
      <c r="B355" s="10" t="s">
        <v>2083</v>
      </c>
      <c r="C355" s="10" t="s">
        <v>2185</v>
      </c>
      <c r="D355" s="10">
        <v>5</v>
      </c>
      <c r="E355" s="10">
        <v>354</v>
      </c>
    </row>
    <row r="356" spans="1:5">
      <c r="A356" s="10" t="s">
        <v>2369</v>
      </c>
      <c r="B356" s="10" t="s">
        <v>2083</v>
      </c>
      <c r="C356" s="10" t="s">
        <v>2185</v>
      </c>
      <c r="D356" s="10">
        <v>5</v>
      </c>
      <c r="E356" s="10">
        <v>355</v>
      </c>
    </row>
    <row r="357" spans="1:5">
      <c r="A357" s="10" t="s">
        <v>2370</v>
      </c>
      <c r="B357" s="10" t="s">
        <v>2083</v>
      </c>
      <c r="C357" s="10" t="s">
        <v>2185</v>
      </c>
      <c r="D357" s="10">
        <v>5</v>
      </c>
      <c r="E357" s="10">
        <v>356</v>
      </c>
    </row>
    <row r="358" spans="1:5">
      <c r="A358" s="10" t="s">
        <v>2371</v>
      </c>
      <c r="B358" s="10" t="s">
        <v>2083</v>
      </c>
      <c r="C358" s="10" t="s">
        <v>2185</v>
      </c>
      <c r="D358" s="10">
        <v>5</v>
      </c>
      <c r="E358" s="10">
        <v>357</v>
      </c>
    </row>
    <row r="359" spans="1:5">
      <c r="A359" s="10" t="s">
        <v>2372</v>
      </c>
      <c r="B359" s="10" t="s">
        <v>2083</v>
      </c>
      <c r="C359" s="10" t="s">
        <v>2185</v>
      </c>
      <c r="D359" s="10">
        <v>5</v>
      </c>
      <c r="E359" s="10">
        <v>358</v>
      </c>
    </row>
    <row r="360" spans="1:5">
      <c r="A360" s="10" t="s">
        <v>2373</v>
      </c>
      <c r="B360" s="10" t="s">
        <v>2083</v>
      </c>
      <c r="C360" s="10" t="s">
        <v>2185</v>
      </c>
      <c r="D360" s="10">
        <v>5</v>
      </c>
      <c r="E360" s="10">
        <v>359</v>
      </c>
    </row>
    <row r="361" spans="1:5">
      <c r="A361" s="10" t="s">
        <v>2374</v>
      </c>
      <c r="B361" s="10" t="s">
        <v>2083</v>
      </c>
      <c r="C361" s="10" t="s">
        <v>2185</v>
      </c>
      <c r="D361" s="10">
        <v>5</v>
      </c>
      <c r="E361" s="10">
        <v>360</v>
      </c>
    </row>
    <row r="362" spans="1:5">
      <c r="A362" s="10" t="s">
        <v>2375</v>
      </c>
      <c r="B362" s="10" t="s">
        <v>2083</v>
      </c>
      <c r="C362" s="10" t="s">
        <v>2185</v>
      </c>
      <c r="D362" s="10">
        <v>5</v>
      </c>
      <c r="E362" s="10">
        <v>361</v>
      </c>
    </row>
    <row r="363" spans="1:5">
      <c r="A363" s="10" t="s">
        <v>2376</v>
      </c>
      <c r="B363" s="10" t="s">
        <v>2083</v>
      </c>
      <c r="C363" s="10" t="s">
        <v>2185</v>
      </c>
      <c r="D363" s="10">
        <v>5</v>
      </c>
      <c r="E363" s="10">
        <v>362</v>
      </c>
    </row>
    <row r="364" spans="1:5">
      <c r="A364" s="10" t="s">
        <v>2377</v>
      </c>
      <c r="B364" s="10" t="s">
        <v>2083</v>
      </c>
      <c r="C364" s="10" t="s">
        <v>2185</v>
      </c>
      <c r="D364" s="10">
        <v>5</v>
      </c>
      <c r="E364" s="10">
        <v>363</v>
      </c>
    </row>
    <row r="365" spans="1:5">
      <c r="A365" s="10" t="s">
        <v>2378</v>
      </c>
      <c r="B365" s="10" t="s">
        <v>2083</v>
      </c>
      <c r="C365" s="10" t="s">
        <v>2185</v>
      </c>
      <c r="D365" s="10">
        <v>5</v>
      </c>
      <c r="E365" s="10">
        <v>364</v>
      </c>
    </row>
    <row r="366" spans="1:5">
      <c r="A366" s="10" t="s">
        <v>2379</v>
      </c>
      <c r="B366" s="10" t="s">
        <v>2083</v>
      </c>
      <c r="C366" s="10" t="s">
        <v>2185</v>
      </c>
      <c r="D366" s="10">
        <v>5</v>
      </c>
      <c r="E366" s="10">
        <v>365</v>
      </c>
    </row>
    <row r="367" spans="1:5">
      <c r="A367" s="10" t="s">
        <v>2380</v>
      </c>
      <c r="B367" s="10" t="s">
        <v>2083</v>
      </c>
      <c r="C367" s="10" t="s">
        <v>2185</v>
      </c>
      <c r="D367" s="10">
        <v>5</v>
      </c>
      <c r="E367" s="10">
        <v>366</v>
      </c>
    </row>
    <row r="368" spans="1:5">
      <c r="A368" s="10" t="s">
        <v>2381</v>
      </c>
      <c r="B368" s="10" t="s">
        <v>2083</v>
      </c>
      <c r="C368" s="10" t="s">
        <v>2185</v>
      </c>
      <c r="D368" s="10">
        <v>5</v>
      </c>
      <c r="E368" s="10">
        <v>367</v>
      </c>
    </row>
    <row r="369" spans="1:5">
      <c r="A369" s="10" t="s">
        <v>2382</v>
      </c>
      <c r="B369" s="10" t="s">
        <v>2083</v>
      </c>
      <c r="C369" s="10" t="s">
        <v>2185</v>
      </c>
      <c r="D369" s="10">
        <v>5</v>
      </c>
      <c r="E369" s="10">
        <v>368</v>
      </c>
    </row>
    <row r="370" spans="1:5">
      <c r="A370" s="10" t="s">
        <v>2383</v>
      </c>
      <c r="B370" s="10" t="s">
        <v>2083</v>
      </c>
      <c r="C370" s="10" t="s">
        <v>2185</v>
      </c>
      <c r="D370" s="10">
        <v>5</v>
      </c>
      <c r="E370" s="10">
        <v>369</v>
      </c>
    </row>
    <row r="371" spans="1:5">
      <c r="A371" s="10" t="s">
        <v>2384</v>
      </c>
      <c r="B371" s="10" t="s">
        <v>2083</v>
      </c>
      <c r="C371" s="10" t="s">
        <v>2185</v>
      </c>
      <c r="D371" s="10">
        <v>5</v>
      </c>
      <c r="E371" s="10">
        <v>370</v>
      </c>
    </row>
    <row r="372" spans="1:5">
      <c r="A372" s="10" t="s">
        <v>2385</v>
      </c>
      <c r="B372" s="10" t="s">
        <v>2083</v>
      </c>
      <c r="C372" s="10" t="s">
        <v>2185</v>
      </c>
      <c r="D372" s="10">
        <v>5</v>
      </c>
      <c r="E372" s="10">
        <v>371</v>
      </c>
    </row>
    <row r="373" spans="1:5">
      <c r="A373" s="10" t="s">
        <v>2386</v>
      </c>
      <c r="B373" s="10" t="s">
        <v>2083</v>
      </c>
      <c r="C373" s="10" t="s">
        <v>2185</v>
      </c>
      <c r="D373" s="10">
        <v>5</v>
      </c>
      <c r="E373" s="10">
        <v>372</v>
      </c>
    </row>
    <row r="374" spans="1:5">
      <c r="A374" s="10" t="s">
        <v>2387</v>
      </c>
      <c r="B374" s="10" t="s">
        <v>2083</v>
      </c>
      <c r="C374" s="10" t="s">
        <v>2185</v>
      </c>
      <c r="D374" s="10">
        <v>5</v>
      </c>
      <c r="E374" s="10">
        <v>373</v>
      </c>
    </row>
    <row r="375" spans="1:5">
      <c r="A375" s="10" t="s">
        <v>2388</v>
      </c>
      <c r="B375" s="10" t="s">
        <v>2083</v>
      </c>
      <c r="C375" s="10" t="s">
        <v>2185</v>
      </c>
      <c r="D375" s="10">
        <v>5</v>
      </c>
      <c r="E375" s="10">
        <v>374</v>
      </c>
    </row>
    <row r="376" spans="1:5">
      <c r="A376" s="10" t="s">
        <v>2389</v>
      </c>
      <c r="B376" s="10" t="s">
        <v>2083</v>
      </c>
      <c r="C376" s="10" t="s">
        <v>2185</v>
      </c>
      <c r="D376" s="10">
        <v>5</v>
      </c>
      <c r="E376" s="10">
        <v>375</v>
      </c>
    </row>
    <row r="377" spans="1:5">
      <c r="A377" s="10" t="s">
        <v>2390</v>
      </c>
      <c r="B377" s="10" t="s">
        <v>2083</v>
      </c>
      <c r="C377" s="10" t="s">
        <v>2185</v>
      </c>
      <c r="D377" s="10">
        <v>5</v>
      </c>
      <c r="E377" s="10">
        <v>376</v>
      </c>
    </row>
    <row r="378" spans="1:5">
      <c r="A378" s="10" t="s">
        <v>2391</v>
      </c>
      <c r="B378" s="10" t="s">
        <v>2083</v>
      </c>
      <c r="C378" s="10" t="s">
        <v>2185</v>
      </c>
      <c r="D378" s="10">
        <v>5</v>
      </c>
      <c r="E378" s="10">
        <v>377</v>
      </c>
    </row>
    <row r="379" spans="1:5">
      <c r="A379" s="10" t="s">
        <v>2392</v>
      </c>
      <c r="B379" s="10" t="s">
        <v>2083</v>
      </c>
      <c r="C379" s="10" t="s">
        <v>2185</v>
      </c>
      <c r="D379" s="10">
        <v>5</v>
      </c>
      <c r="E379" s="10">
        <v>378</v>
      </c>
    </row>
    <row r="380" spans="1:5">
      <c r="A380" s="10" t="s">
        <v>2393</v>
      </c>
      <c r="B380" s="10" t="s">
        <v>2083</v>
      </c>
      <c r="C380" s="10" t="s">
        <v>2185</v>
      </c>
      <c r="D380" s="10">
        <v>5</v>
      </c>
      <c r="E380" s="10">
        <v>379</v>
      </c>
    </row>
    <row r="381" spans="1:5">
      <c r="A381" s="10" t="s">
        <v>2294</v>
      </c>
      <c r="B381" s="10" t="s">
        <v>2083</v>
      </c>
      <c r="C381" s="10" t="s">
        <v>2185</v>
      </c>
      <c r="D381" s="10">
        <v>5</v>
      </c>
      <c r="E381" s="10">
        <v>380</v>
      </c>
    </row>
    <row r="382" spans="1:5">
      <c r="A382" s="10" t="s">
        <v>2295</v>
      </c>
      <c r="B382" s="10" t="s">
        <v>2083</v>
      </c>
      <c r="C382" s="10" t="s">
        <v>2185</v>
      </c>
      <c r="D382" s="10">
        <v>5</v>
      </c>
      <c r="E382" s="10">
        <v>381</v>
      </c>
    </row>
    <row r="383" spans="1:5">
      <c r="A383" s="10" t="s">
        <v>2296</v>
      </c>
      <c r="B383" s="10" t="s">
        <v>2083</v>
      </c>
      <c r="C383" s="10" t="s">
        <v>2185</v>
      </c>
      <c r="D383" s="10">
        <v>5</v>
      </c>
      <c r="E383" s="10">
        <v>382</v>
      </c>
    </row>
    <row r="384" spans="1:5">
      <c r="A384" s="10" t="s">
        <v>2297</v>
      </c>
      <c r="B384" s="10" t="s">
        <v>2083</v>
      </c>
      <c r="C384" s="10" t="s">
        <v>2185</v>
      </c>
      <c r="D384" s="10">
        <v>5</v>
      </c>
      <c r="E384" s="10">
        <v>383</v>
      </c>
    </row>
    <row r="385" spans="1:5">
      <c r="A385" s="10" t="s">
        <v>2298</v>
      </c>
      <c r="B385" s="10" t="s">
        <v>2083</v>
      </c>
      <c r="C385" s="10" t="s">
        <v>2185</v>
      </c>
      <c r="D385" s="10">
        <v>5</v>
      </c>
      <c r="E385" s="10">
        <v>384</v>
      </c>
    </row>
    <row r="386" spans="1:5">
      <c r="A386" s="10" t="s">
        <v>2299</v>
      </c>
      <c r="B386" s="10" t="s">
        <v>2083</v>
      </c>
      <c r="C386" s="10" t="s">
        <v>2185</v>
      </c>
      <c r="D386" s="10">
        <v>5</v>
      </c>
      <c r="E386" s="10">
        <v>385</v>
      </c>
    </row>
    <row r="387" spans="1:5">
      <c r="A387" s="10" t="s">
        <v>2300</v>
      </c>
      <c r="B387" s="10" t="s">
        <v>2083</v>
      </c>
      <c r="C387" s="10" t="s">
        <v>2185</v>
      </c>
      <c r="D387" s="10">
        <v>5</v>
      </c>
      <c r="E387" s="10">
        <v>386</v>
      </c>
    </row>
    <row r="388" spans="1:5">
      <c r="A388" s="10" t="s">
        <v>2394</v>
      </c>
      <c r="B388" s="10" t="s">
        <v>2083</v>
      </c>
      <c r="C388" s="10" t="s">
        <v>2202</v>
      </c>
      <c r="D388" s="10">
        <v>5</v>
      </c>
      <c r="E388" s="10">
        <v>387</v>
      </c>
    </row>
    <row r="389" spans="1:5">
      <c r="A389" s="10" t="s">
        <v>2395</v>
      </c>
      <c r="B389" s="10" t="s">
        <v>2083</v>
      </c>
      <c r="C389" s="10" t="s">
        <v>2202</v>
      </c>
      <c r="D389" s="10">
        <v>5</v>
      </c>
      <c r="E389" s="10">
        <v>388</v>
      </c>
    </row>
    <row r="390" spans="1:5">
      <c r="A390" s="10" t="s">
        <v>2396</v>
      </c>
      <c r="B390" s="10" t="s">
        <v>2083</v>
      </c>
      <c r="C390" s="10" t="s">
        <v>2202</v>
      </c>
      <c r="D390" s="10">
        <v>5</v>
      </c>
      <c r="E390" s="10">
        <v>389</v>
      </c>
    </row>
    <row r="391" spans="1:5">
      <c r="A391" s="10" t="s">
        <v>2397</v>
      </c>
      <c r="B391" s="10" t="s">
        <v>2083</v>
      </c>
      <c r="C391" s="10" t="s">
        <v>2202</v>
      </c>
      <c r="D391" s="10">
        <v>5</v>
      </c>
      <c r="E391" s="10">
        <v>390</v>
      </c>
    </row>
    <row r="392" spans="1:5">
      <c r="A392" s="10" t="s">
        <v>2398</v>
      </c>
      <c r="B392" s="10" t="s">
        <v>2083</v>
      </c>
      <c r="C392" s="10" t="s">
        <v>2202</v>
      </c>
      <c r="D392" s="10">
        <v>5</v>
      </c>
      <c r="E392" s="10">
        <v>391</v>
      </c>
    </row>
    <row r="393" spans="1:5">
      <c r="A393" s="10" t="s">
        <v>2399</v>
      </c>
      <c r="B393" s="10" t="s">
        <v>2053</v>
      </c>
      <c r="C393" s="10" t="s">
        <v>91</v>
      </c>
      <c r="D393" s="10">
        <v>7</v>
      </c>
      <c r="E393" s="10">
        <v>392</v>
      </c>
    </row>
    <row r="394" spans="1:5">
      <c r="A394" s="10" t="s">
        <v>2400</v>
      </c>
      <c r="B394" s="10" t="s">
        <v>2053</v>
      </c>
      <c r="C394" s="10" t="s">
        <v>91</v>
      </c>
      <c r="D394" s="10">
        <v>7</v>
      </c>
      <c r="E394" s="10">
        <v>393</v>
      </c>
    </row>
    <row r="395" spans="1:5">
      <c r="A395" s="10" t="s">
        <v>2401</v>
      </c>
      <c r="B395" s="10" t="s">
        <v>2053</v>
      </c>
      <c r="C395" s="10" t="s">
        <v>2076</v>
      </c>
      <c r="D395" s="10">
        <v>7</v>
      </c>
      <c r="E395" s="10">
        <v>394</v>
      </c>
    </row>
    <row r="396" spans="1:5">
      <c r="A396" s="10" t="s">
        <v>2402</v>
      </c>
      <c r="B396" s="10" t="s">
        <v>2053</v>
      </c>
      <c r="C396" s="10" t="s">
        <v>2076</v>
      </c>
      <c r="D396" s="10">
        <v>7</v>
      </c>
      <c r="E396" s="10">
        <v>395</v>
      </c>
    </row>
    <row r="397" spans="1:5">
      <c r="A397" s="10" t="s">
        <v>2403</v>
      </c>
      <c r="B397" s="10" t="s">
        <v>2083</v>
      </c>
      <c r="C397" s="10" t="s">
        <v>2084</v>
      </c>
      <c r="D397" s="10">
        <v>7</v>
      </c>
      <c r="E397" s="10">
        <v>396</v>
      </c>
    </row>
    <row r="398" spans="1:5">
      <c r="A398" s="10" t="s">
        <v>2404</v>
      </c>
      <c r="B398" s="10" t="s">
        <v>2083</v>
      </c>
      <c r="C398" s="10" t="s">
        <v>2084</v>
      </c>
      <c r="D398" s="10">
        <v>7</v>
      </c>
      <c r="E398" s="10">
        <v>397</v>
      </c>
    </row>
    <row r="399" spans="1:5">
      <c r="A399" s="10" t="s">
        <v>2405</v>
      </c>
      <c r="B399" s="10" t="s">
        <v>2083</v>
      </c>
      <c r="C399" s="10" t="s">
        <v>2084</v>
      </c>
      <c r="D399" s="10">
        <v>7</v>
      </c>
      <c r="E399" s="10">
        <v>398</v>
      </c>
    </row>
    <row r="400" spans="1:5">
      <c r="A400" s="10" t="s">
        <v>2406</v>
      </c>
      <c r="B400" s="10" t="s">
        <v>2083</v>
      </c>
      <c r="C400" s="10" t="s">
        <v>2084</v>
      </c>
      <c r="D400" s="10">
        <v>7</v>
      </c>
      <c r="E400" s="10">
        <v>399</v>
      </c>
    </row>
    <row r="401" spans="1:5">
      <c r="A401" s="10" t="s">
        <v>2407</v>
      </c>
      <c r="B401" s="10" t="s">
        <v>2083</v>
      </c>
      <c r="C401" s="10" t="s">
        <v>2084</v>
      </c>
      <c r="D401" s="10">
        <v>7</v>
      </c>
      <c r="E401" s="10">
        <v>400</v>
      </c>
    </row>
    <row r="402" spans="1:5">
      <c r="A402" s="10" t="s">
        <v>2408</v>
      </c>
      <c r="B402" s="10" t="s">
        <v>2083</v>
      </c>
      <c r="C402" s="10" t="s">
        <v>2084</v>
      </c>
      <c r="D402" s="10">
        <v>7</v>
      </c>
      <c r="E402" s="10">
        <v>401</v>
      </c>
    </row>
    <row r="403" spans="1:5">
      <c r="A403" s="10" t="s">
        <v>2409</v>
      </c>
      <c r="B403" s="10" t="s">
        <v>2083</v>
      </c>
      <c r="C403" s="10" t="s">
        <v>2084</v>
      </c>
      <c r="D403" s="10">
        <v>7</v>
      </c>
      <c r="E403" s="10">
        <v>402</v>
      </c>
    </row>
    <row r="404" spans="1:5">
      <c r="A404" s="10" t="s">
        <v>2410</v>
      </c>
      <c r="B404" s="10" t="s">
        <v>2083</v>
      </c>
      <c r="C404" s="10" t="s">
        <v>2084</v>
      </c>
      <c r="D404" s="10">
        <v>7</v>
      </c>
      <c r="E404" s="10">
        <v>403</v>
      </c>
    </row>
    <row r="405" spans="1:5">
      <c r="A405" s="10" t="s">
        <v>2411</v>
      </c>
      <c r="B405" s="10" t="s">
        <v>2083</v>
      </c>
      <c r="C405" s="10" t="s">
        <v>2084</v>
      </c>
      <c r="D405" s="10">
        <v>7</v>
      </c>
      <c r="E405" s="10">
        <v>404</v>
      </c>
    </row>
    <row r="406" spans="1:5">
      <c r="A406" s="10" t="s">
        <v>2412</v>
      </c>
      <c r="B406" s="10" t="s">
        <v>2083</v>
      </c>
      <c r="C406" s="10" t="s">
        <v>2084</v>
      </c>
      <c r="D406" s="10">
        <v>7</v>
      </c>
      <c r="E406" s="10">
        <v>405</v>
      </c>
    </row>
    <row r="407" spans="1:5">
      <c r="A407" s="10" t="s">
        <v>2413</v>
      </c>
      <c r="B407" s="10" t="s">
        <v>2083</v>
      </c>
      <c r="C407" s="10" t="s">
        <v>2084</v>
      </c>
      <c r="D407" s="10">
        <v>7</v>
      </c>
      <c r="E407" s="10">
        <v>406</v>
      </c>
    </row>
    <row r="408" spans="1:5">
      <c r="A408" s="10" t="s">
        <v>2414</v>
      </c>
      <c r="B408" s="10" t="s">
        <v>2083</v>
      </c>
      <c r="C408" s="10" t="s">
        <v>2084</v>
      </c>
      <c r="D408" s="10">
        <v>7</v>
      </c>
      <c r="E408" s="10">
        <v>407</v>
      </c>
    </row>
    <row r="409" spans="1:5">
      <c r="A409" s="10" t="s">
        <v>2415</v>
      </c>
      <c r="B409" s="10" t="s">
        <v>2083</v>
      </c>
      <c r="C409" s="10" t="s">
        <v>2084</v>
      </c>
      <c r="D409" s="10">
        <v>7</v>
      </c>
      <c r="E409" s="10">
        <v>408</v>
      </c>
    </row>
    <row r="410" spans="1:5">
      <c r="A410" s="10" t="s">
        <v>2416</v>
      </c>
      <c r="B410" s="10" t="s">
        <v>2083</v>
      </c>
      <c r="C410" s="10" t="s">
        <v>2084</v>
      </c>
      <c r="D410" s="10">
        <v>7</v>
      </c>
      <c r="E410" s="10">
        <v>409</v>
      </c>
    </row>
    <row r="411" spans="1:5">
      <c r="A411" s="10" t="s">
        <v>2417</v>
      </c>
      <c r="B411" s="10" t="s">
        <v>2083</v>
      </c>
      <c r="C411" s="10" t="s">
        <v>2084</v>
      </c>
      <c r="D411" s="10">
        <v>7</v>
      </c>
      <c r="E411" s="10">
        <v>410</v>
      </c>
    </row>
    <row r="412" spans="1:5">
      <c r="A412" s="10" t="s">
        <v>2418</v>
      </c>
      <c r="B412" s="10" t="s">
        <v>2083</v>
      </c>
      <c r="C412" s="10" t="s">
        <v>2084</v>
      </c>
      <c r="D412" s="10">
        <v>7</v>
      </c>
      <c r="E412" s="10">
        <v>411</v>
      </c>
    </row>
    <row r="413" spans="1:5">
      <c r="A413" s="10" t="s">
        <v>2419</v>
      </c>
      <c r="B413" s="10" t="s">
        <v>2083</v>
      </c>
      <c r="C413" s="10" t="s">
        <v>2084</v>
      </c>
      <c r="D413" s="10">
        <v>7</v>
      </c>
      <c r="E413" s="10">
        <v>412</v>
      </c>
    </row>
    <row r="414" spans="1:5">
      <c r="A414" s="10" t="s">
        <v>2420</v>
      </c>
      <c r="B414" s="10" t="s">
        <v>2083</v>
      </c>
      <c r="C414" s="10" t="s">
        <v>2084</v>
      </c>
      <c r="D414" s="10">
        <v>7</v>
      </c>
      <c r="E414" s="10">
        <v>413</v>
      </c>
    </row>
    <row r="415" spans="1:5">
      <c r="A415" s="10" t="s">
        <v>2421</v>
      </c>
      <c r="B415" s="10" t="s">
        <v>2083</v>
      </c>
      <c r="C415" s="10" t="s">
        <v>2084</v>
      </c>
      <c r="D415" s="10">
        <v>7</v>
      </c>
      <c r="E415" s="10">
        <v>414</v>
      </c>
    </row>
    <row r="416" spans="1:5">
      <c r="A416" s="10" t="s">
        <v>2422</v>
      </c>
      <c r="B416" s="10" t="s">
        <v>2083</v>
      </c>
      <c r="C416" s="10" t="s">
        <v>2084</v>
      </c>
      <c r="D416" s="10">
        <v>7</v>
      </c>
      <c r="E416" s="10">
        <v>415</v>
      </c>
    </row>
    <row r="417" spans="1:5">
      <c r="A417" s="10" t="s">
        <v>2423</v>
      </c>
      <c r="B417" s="10" t="s">
        <v>2083</v>
      </c>
      <c r="C417" s="10" t="s">
        <v>2084</v>
      </c>
      <c r="D417" s="10">
        <v>7</v>
      </c>
      <c r="E417" s="10">
        <v>416</v>
      </c>
    </row>
    <row r="418" spans="1:5">
      <c r="A418" s="10" t="s">
        <v>2424</v>
      </c>
      <c r="B418" s="10" t="s">
        <v>2083</v>
      </c>
      <c r="C418" s="10" t="s">
        <v>2084</v>
      </c>
      <c r="D418" s="10">
        <v>7</v>
      </c>
      <c r="E418" s="10">
        <v>417</v>
      </c>
    </row>
    <row r="419" spans="1:5">
      <c r="A419" s="10" t="s">
        <v>2425</v>
      </c>
      <c r="B419" s="10" t="s">
        <v>2083</v>
      </c>
      <c r="C419" s="10" t="s">
        <v>2084</v>
      </c>
      <c r="D419" s="10">
        <v>7</v>
      </c>
      <c r="E419" s="10">
        <v>418</v>
      </c>
    </row>
    <row r="420" spans="1:5">
      <c r="A420" s="10" t="s">
        <v>2426</v>
      </c>
      <c r="B420" s="10" t="s">
        <v>2083</v>
      </c>
      <c r="C420" s="10" t="s">
        <v>2084</v>
      </c>
      <c r="D420" s="10">
        <v>7</v>
      </c>
      <c r="E420" s="10">
        <v>419</v>
      </c>
    </row>
    <row r="421" spans="1:5">
      <c r="A421" s="10" t="s">
        <v>2427</v>
      </c>
      <c r="B421" s="10" t="s">
        <v>2083</v>
      </c>
      <c r="C421" s="10" t="s">
        <v>2084</v>
      </c>
      <c r="D421" s="10">
        <v>7</v>
      </c>
      <c r="E421" s="10">
        <v>420</v>
      </c>
    </row>
    <row r="422" spans="1:5">
      <c r="A422" s="10" t="s">
        <v>2428</v>
      </c>
      <c r="B422" s="10" t="s">
        <v>2083</v>
      </c>
      <c r="C422" s="10" t="s">
        <v>2084</v>
      </c>
      <c r="D422" s="10">
        <v>7</v>
      </c>
      <c r="E422" s="10">
        <v>421</v>
      </c>
    </row>
    <row r="423" spans="1:5">
      <c r="A423" s="10" t="s">
        <v>2429</v>
      </c>
      <c r="B423" s="10" t="s">
        <v>2083</v>
      </c>
      <c r="C423" s="10" t="s">
        <v>2084</v>
      </c>
      <c r="D423" s="10">
        <v>7</v>
      </c>
      <c r="E423" s="10">
        <v>422</v>
      </c>
    </row>
    <row r="424" spans="1:5">
      <c r="A424" s="10" t="s">
        <v>2430</v>
      </c>
      <c r="B424" s="10" t="s">
        <v>2083</v>
      </c>
      <c r="C424" s="10" t="s">
        <v>2084</v>
      </c>
      <c r="D424" s="10">
        <v>7</v>
      </c>
      <c r="E424" s="10">
        <v>423</v>
      </c>
    </row>
    <row r="425" spans="1:5">
      <c r="A425" s="10" t="s">
        <v>2431</v>
      </c>
      <c r="B425" s="10" t="s">
        <v>2083</v>
      </c>
      <c r="C425" s="10" t="s">
        <v>2084</v>
      </c>
      <c r="D425" s="10">
        <v>7</v>
      </c>
      <c r="E425" s="10">
        <v>424</v>
      </c>
    </row>
    <row r="426" spans="1:5">
      <c r="A426" s="10" t="s">
        <v>2432</v>
      </c>
      <c r="B426" s="10" t="s">
        <v>2083</v>
      </c>
      <c r="C426" s="10" t="s">
        <v>2084</v>
      </c>
      <c r="D426" s="10">
        <v>7</v>
      </c>
      <c r="E426" s="10">
        <v>425</v>
      </c>
    </row>
    <row r="427" spans="1:5">
      <c r="A427" s="10" t="s">
        <v>2433</v>
      </c>
      <c r="B427" s="10" t="s">
        <v>2083</v>
      </c>
      <c r="C427" s="10" t="s">
        <v>2084</v>
      </c>
      <c r="D427" s="10">
        <v>7</v>
      </c>
      <c r="E427" s="10">
        <v>426</v>
      </c>
    </row>
    <row r="428" spans="1:5">
      <c r="A428" s="10" t="s">
        <v>2434</v>
      </c>
      <c r="B428" s="10" t="s">
        <v>2083</v>
      </c>
      <c r="C428" s="10" t="s">
        <v>2084</v>
      </c>
      <c r="D428" s="10">
        <v>7</v>
      </c>
      <c r="E428" s="10">
        <v>427</v>
      </c>
    </row>
    <row r="429" spans="1:5">
      <c r="A429" s="10" t="s">
        <v>2435</v>
      </c>
      <c r="B429" s="10" t="s">
        <v>2083</v>
      </c>
      <c r="C429" s="10" t="s">
        <v>2084</v>
      </c>
      <c r="D429" s="10">
        <v>7</v>
      </c>
      <c r="E429" s="10">
        <v>428</v>
      </c>
    </row>
    <row r="430" spans="1:5">
      <c r="A430" s="10" t="s">
        <v>2436</v>
      </c>
      <c r="B430" s="10" t="s">
        <v>2083</v>
      </c>
      <c r="C430" s="10" t="s">
        <v>2084</v>
      </c>
      <c r="D430" s="10">
        <v>7</v>
      </c>
      <c r="E430" s="10">
        <v>429</v>
      </c>
    </row>
    <row r="431" spans="1:5">
      <c r="A431" s="10" t="s">
        <v>2437</v>
      </c>
      <c r="B431" s="10" t="s">
        <v>2083</v>
      </c>
      <c r="C431" s="10" t="s">
        <v>2084</v>
      </c>
      <c r="D431" s="10">
        <v>7</v>
      </c>
      <c r="E431" s="10">
        <v>430</v>
      </c>
    </row>
    <row r="432" spans="1:5">
      <c r="A432" s="10" t="s">
        <v>2438</v>
      </c>
      <c r="B432" s="10" t="s">
        <v>2083</v>
      </c>
      <c r="C432" s="10" t="s">
        <v>2084</v>
      </c>
      <c r="D432" s="10">
        <v>7</v>
      </c>
      <c r="E432" s="10">
        <v>431</v>
      </c>
    </row>
    <row r="433" spans="1:5">
      <c r="A433" s="10" t="s">
        <v>2439</v>
      </c>
      <c r="B433" s="10" t="s">
        <v>2083</v>
      </c>
      <c r="C433" s="10" t="s">
        <v>2084</v>
      </c>
      <c r="D433" s="10">
        <v>7</v>
      </c>
      <c r="E433" s="10">
        <v>432</v>
      </c>
    </row>
    <row r="434" spans="1:5">
      <c r="A434" s="10" t="s">
        <v>2440</v>
      </c>
      <c r="B434" s="10" t="s">
        <v>2083</v>
      </c>
      <c r="C434" s="10" t="s">
        <v>2084</v>
      </c>
      <c r="D434" s="10">
        <v>7</v>
      </c>
      <c r="E434" s="10">
        <v>433</v>
      </c>
    </row>
    <row r="435" spans="1:5">
      <c r="A435" s="10" t="s">
        <v>2441</v>
      </c>
      <c r="B435" s="10" t="s">
        <v>2083</v>
      </c>
      <c r="C435" s="10" t="s">
        <v>2084</v>
      </c>
      <c r="D435" s="10">
        <v>7</v>
      </c>
      <c r="E435" s="10">
        <v>434</v>
      </c>
    </row>
    <row r="436" spans="1:5">
      <c r="A436" s="10" t="s">
        <v>2442</v>
      </c>
      <c r="B436" s="10" t="s">
        <v>2083</v>
      </c>
      <c r="C436" s="10" t="s">
        <v>2084</v>
      </c>
      <c r="D436" s="10">
        <v>7</v>
      </c>
      <c r="E436" s="10">
        <v>435</v>
      </c>
    </row>
    <row r="437" spans="1:5">
      <c r="A437" s="10" t="s">
        <v>2443</v>
      </c>
      <c r="B437" s="10" t="s">
        <v>2083</v>
      </c>
      <c r="C437" s="10" t="s">
        <v>2084</v>
      </c>
      <c r="D437" s="10">
        <v>7</v>
      </c>
      <c r="E437" s="10">
        <v>436</v>
      </c>
    </row>
    <row r="438" spans="1:5">
      <c r="A438" s="10" t="s">
        <v>2444</v>
      </c>
      <c r="B438" s="10" t="s">
        <v>2083</v>
      </c>
      <c r="C438" s="10" t="s">
        <v>2084</v>
      </c>
      <c r="D438" s="10">
        <v>7</v>
      </c>
      <c r="E438" s="10">
        <v>437</v>
      </c>
    </row>
    <row r="439" spans="1:5">
      <c r="A439" s="10" t="s">
        <v>2445</v>
      </c>
      <c r="B439" s="10" t="s">
        <v>2083</v>
      </c>
      <c r="C439" s="10" t="s">
        <v>2084</v>
      </c>
      <c r="D439" s="10">
        <v>7</v>
      </c>
      <c r="E439" s="10">
        <v>438</v>
      </c>
    </row>
    <row r="440" spans="1:5">
      <c r="A440" s="10" t="s">
        <v>2446</v>
      </c>
      <c r="B440" s="10" t="s">
        <v>2083</v>
      </c>
      <c r="C440" s="10" t="s">
        <v>2084</v>
      </c>
      <c r="D440" s="10">
        <v>7</v>
      </c>
      <c r="E440" s="10">
        <v>439</v>
      </c>
    </row>
    <row r="441" spans="1:5">
      <c r="A441" s="10" t="s">
        <v>2447</v>
      </c>
      <c r="B441" s="10" t="s">
        <v>2083</v>
      </c>
      <c r="C441" s="10" t="s">
        <v>2084</v>
      </c>
      <c r="D441" s="10">
        <v>7</v>
      </c>
      <c r="E441" s="10">
        <v>440</v>
      </c>
    </row>
    <row r="442" spans="1:5">
      <c r="A442" s="10" t="s">
        <v>2448</v>
      </c>
      <c r="B442" s="10" t="s">
        <v>2083</v>
      </c>
      <c r="C442" s="10" t="s">
        <v>2084</v>
      </c>
      <c r="D442" s="10">
        <v>7</v>
      </c>
      <c r="E442" s="10">
        <v>441</v>
      </c>
    </row>
    <row r="443" spans="1:5">
      <c r="A443" s="10" t="s">
        <v>2449</v>
      </c>
      <c r="B443" s="10" t="s">
        <v>2083</v>
      </c>
      <c r="C443" s="10" t="s">
        <v>2084</v>
      </c>
      <c r="D443" s="10">
        <v>7</v>
      </c>
      <c r="E443" s="10">
        <v>442</v>
      </c>
    </row>
    <row r="444" spans="1:5">
      <c r="A444" s="10" t="s">
        <v>2450</v>
      </c>
      <c r="B444" s="10" t="s">
        <v>2083</v>
      </c>
      <c r="C444" s="10" t="s">
        <v>2084</v>
      </c>
      <c r="D444" s="10">
        <v>7</v>
      </c>
      <c r="E444" s="10">
        <v>443</v>
      </c>
    </row>
    <row r="445" spans="1:5">
      <c r="A445" s="10" t="s">
        <v>2451</v>
      </c>
      <c r="B445" s="10" t="s">
        <v>2083</v>
      </c>
      <c r="C445" s="10" t="s">
        <v>2084</v>
      </c>
      <c r="D445" s="10">
        <v>7</v>
      </c>
      <c r="E445" s="10">
        <v>444</v>
      </c>
    </row>
    <row r="446" spans="1:5">
      <c r="A446" s="10" t="s">
        <v>2452</v>
      </c>
      <c r="B446" s="10" t="s">
        <v>2083</v>
      </c>
      <c r="C446" s="10" t="s">
        <v>2084</v>
      </c>
      <c r="D446" s="10">
        <v>7</v>
      </c>
      <c r="E446" s="10">
        <v>445</v>
      </c>
    </row>
    <row r="447" spans="1:5">
      <c r="A447" s="10" t="s">
        <v>2453</v>
      </c>
      <c r="B447" s="10" t="s">
        <v>2083</v>
      </c>
      <c r="C447" s="10" t="s">
        <v>2084</v>
      </c>
      <c r="D447" s="10">
        <v>7</v>
      </c>
      <c r="E447" s="10">
        <v>446</v>
      </c>
    </row>
    <row r="448" spans="1:5">
      <c r="A448" s="10" t="s">
        <v>2454</v>
      </c>
      <c r="B448" s="10" t="s">
        <v>2083</v>
      </c>
      <c r="C448" s="10" t="s">
        <v>2084</v>
      </c>
      <c r="D448" s="10">
        <v>7</v>
      </c>
      <c r="E448" s="10">
        <v>447</v>
      </c>
    </row>
    <row r="449" spans="1:5">
      <c r="A449" s="10" t="s">
        <v>2455</v>
      </c>
      <c r="B449" s="10" t="s">
        <v>2083</v>
      </c>
      <c r="C449" s="10" t="s">
        <v>2084</v>
      </c>
      <c r="D449" s="10">
        <v>7</v>
      </c>
      <c r="E449" s="10">
        <v>448</v>
      </c>
    </row>
    <row r="450" spans="1:5">
      <c r="A450" s="10" t="s">
        <v>2456</v>
      </c>
      <c r="B450" s="10" t="s">
        <v>2083</v>
      </c>
      <c r="C450" s="10" t="s">
        <v>2084</v>
      </c>
      <c r="D450" s="10">
        <v>7</v>
      </c>
      <c r="E450" s="10">
        <v>449</v>
      </c>
    </row>
    <row r="451" spans="1:5">
      <c r="A451" s="10" t="s">
        <v>2457</v>
      </c>
      <c r="B451" s="10" t="s">
        <v>2083</v>
      </c>
      <c r="C451" s="10" t="s">
        <v>2084</v>
      </c>
      <c r="D451" s="10">
        <v>7</v>
      </c>
      <c r="E451" s="10">
        <v>450</v>
      </c>
    </row>
    <row r="452" spans="1:5">
      <c r="A452" s="10" t="s">
        <v>2458</v>
      </c>
      <c r="B452" s="10" t="s">
        <v>2083</v>
      </c>
      <c r="C452" s="10" t="s">
        <v>2084</v>
      </c>
      <c r="D452" s="10">
        <v>7</v>
      </c>
      <c r="E452" s="10">
        <v>451</v>
      </c>
    </row>
    <row r="453" spans="1:5">
      <c r="A453" s="10" t="s">
        <v>2459</v>
      </c>
      <c r="B453" s="10" t="s">
        <v>2083</v>
      </c>
      <c r="C453" s="10" t="s">
        <v>2084</v>
      </c>
      <c r="D453" s="10">
        <v>7</v>
      </c>
      <c r="E453" s="10">
        <v>452</v>
      </c>
    </row>
    <row r="454" spans="1:5">
      <c r="A454" s="10" t="s">
        <v>2460</v>
      </c>
      <c r="B454" s="10" t="s">
        <v>2083</v>
      </c>
      <c r="C454" s="10" t="s">
        <v>2084</v>
      </c>
      <c r="D454" s="10">
        <v>7</v>
      </c>
      <c r="E454" s="10">
        <v>453</v>
      </c>
    </row>
    <row r="455" spans="1:5">
      <c r="A455" s="10" t="s">
        <v>2461</v>
      </c>
      <c r="B455" s="10" t="s">
        <v>2083</v>
      </c>
      <c r="C455" s="10" t="s">
        <v>2084</v>
      </c>
      <c r="D455" s="10">
        <v>7</v>
      </c>
      <c r="E455" s="10">
        <v>454</v>
      </c>
    </row>
    <row r="456" spans="1:5">
      <c r="A456" s="10" t="s">
        <v>2462</v>
      </c>
      <c r="B456" s="10" t="s">
        <v>2083</v>
      </c>
      <c r="C456" s="10" t="s">
        <v>2084</v>
      </c>
      <c r="D456" s="10">
        <v>7</v>
      </c>
      <c r="E456" s="10">
        <v>455</v>
      </c>
    </row>
    <row r="457" spans="1:5">
      <c r="A457" s="10" t="s">
        <v>2463</v>
      </c>
      <c r="B457" s="10" t="s">
        <v>2083</v>
      </c>
      <c r="C457" s="10" t="s">
        <v>2084</v>
      </c>
      <c r="D457" s="10">
        <v>7</v>
      </c>
      <c r="E457" s="10">
        <v>456</v>
      </c>
    </row>
    <row r="458" spans="1:5">
      <c r="A458" s="10" t="s">
        <v>2464</v>
      </c>
      <c r="B458" s="10" t="s">
        <v>2083</v>
      </c>
      <c r="C458" s="10" t="s">
        <v>2084</v>
      </c>
      <c r="D458" s="10">
        <v>7</v>
      </c>
      <c r="E458" s="10">
        <v>457</v>
      </c>
    </row>
    <row r="459" spans="1:5">
      <c r="A459" s="10" t="s">
        <v>2465</v>
      </c>
      <c r="B459" s="10" t="s">
        <v>2083</v>
      </c>
      <c r="C459" s="10" t="s">
        <v>2084</v>
      </c>
      <c r="D459" s="10">
        <v>7</v>
      </c>
      <c r="E459" s="10">
        <v>458</v>
      </c>
    </row>
    <row r="460" spans="1:5">
      <c r="A460" s="10" t="s">
        <v>2466</v>
      </c>
      <c r="B460" s="10" t="s">
        <v>2083</v>
      </c>
      <c r="C460" s="10" t="s">
        <v>2084</v>
      </c>
      <c r="D460" s="10">
        <v>7</v>
      </c>
      <c r="E460" s="10">
        <v>459</v>
      </c>
    </row>
    <row r="461" spans="1:5">
      <c r="A461" s="10" t="s">
        <v>2467</v>
      </c>
      <c r="B461" s="10" t="s">
        <v>2083</v>
      </c>
      <c r="C461" s="10" t="s">
        <v>2084</v>
      </c>
      <c r="D461" s="10">
        <v>7</v>
      </c>
      <c r="E461" s="10">
        <v>460</v>
      </c>
    </row>
    <row r="462" spans="1:5">
      <c r="A462" s="10" t="s">
        <v>2468</v>
      </c>
      <c r="B462" s="10" t="s">
        <v>2083</v>
      </c>
      <c r="C462" s="10" t="s">
        <v>2084</v>
      </c>
      <c r="D462" s="10">
        <v>7</v>
      </c>
      <c r="E462" s="10">
        <v>461</v>
      </c>
    </row>
    <row r="463" spans="1:5">
      <c r="A463" s="10" t="s">
        <v>2469</v>
      </c>
      <c r="B463" s="10" t="s">
        <v>2083</v>
      </c>
      <c r="C463" s="10" t="s">
        <v>2084</v>
      </c>
      <c r="D463" s="10">
        <v>7</v>
      </c>
      <c r="E463" s="10">
        <v>462</v>
      </c>
    </row>
    <row r="464" spans="1:5">
      <c r="A464" s="10" t="s">
        <v>2470</v>
      </c>
      <c r="B464" s="10" t="s">
        <v>2083</v>
      </c>
      <c r="C464" s="10" t="s">
        <v>2084</v>
      </c>
      <c r="D464" s="10">
        <v>7</v>
      </c>
      <c r="E464" s="10">
        <v>463</v>
      </c>
    </row>
    <row r="465" spans="1:5">
      <c r="A465" s="10" t="s">
        <v>2471</v>
      </c>
      <c r="B465" s="10" t="s">
        <v>2083</v>
      </c>
      <c r="C465" s="10" t="s">
        <v>2084</v>
      </c>
      <c r="D465" s="10">
        <v>7</v>
      </c>
      <c r="E465" s="10">
        <v>464</v>
      </c>
    </row>
    <row r="466" spans="1:5">
      <c r="A466" s="10" t="s">
        <v>2472</v>
      </c>
      <c r="B466" s="10" t="s">
        <v>2083</v>
      </c>
      <c r="C466" s="10" t="s">
        <v>2084</v>
      </c>
      <c r="D466" s="10">
        <v>7</v>
      </c>
      <c r="E466" s="10">
        <v>465</v>
      </c>
    </row>
    <row r="467" spans="1:5">
      <c r="A467" s="10" t="s">
        <v>2473</v>
      </c>
      <c r="B467" s="10" t="s">
        <v>2083</v>
      </c>
      <c r="C467" s="10" t="s">
        <v>2084</v>
      </c>
      <c r="D467" s="10">
        <v>7</v>
      </c>
      <c r="E467" s="10">
        <v>466</v>
      </c>
    </row>
    <row r="468" spans="1:5">
      <c r="A468" s="10" t="s">
        <v>2474</v>
      </c>
      <c r="B468" s="10" t="s">
        <v>2083</v>
      </c>
      <c r="C468" s="10" t="s">
        <v>2084</v>
      </c>
      <c r="D468" s="10">
        <v>7</v>
      </c>
      <c r="E468" s="10">
        <v>467</v>
      </c>
    </row>
    <row r="469" spans="1:5">
      <c r="A469" s="10" t="s">
        <v>2475</v>
      </c>
      <c r="B469" s="10" t="s">
        <v>2083</v>
      </c>
      <c r="C469" s="10" t="s">
        <v>2084</v>
      </c>
      <c r="D469" s="10">
        <v>7</v>
      </c>
      <c r="E469" s="10">
        <v>468</v>
      </c>
    </row>
    <row r="470" spans="1:5">
      <c r="A470" s="10" t="s">
        <v>2476</v>
      </c>
      <c r="B470" s="10" t="s">
        <v>2083</v>
      </c>
      <c r="C470" s="10" t="s">
        <v>2084</v>
      </c>
      <c r="D470" s="10">
        <v>7</v>
      </c>
      <c r="E470" s="10">
        <v>469</v>
      </c>
    </row>
    <row r="471" spans="1:5">
      <c r="A471" s="10" t="s">
        <v>2477</v>
      </c>
      <c r="B471" s="10" t="s">
        <v>2083</v>
      </c>
      <c r="C471" s="10" t="s">
        <v>2084</v>
      </c>
      <c r="D471" s="10">
        <v>7</v>
      </c>
      <c r="E471" s="10">
        <v>470</v>
      </c>
    </row>
    <row r="472" spans="1:5">
      <c r="A472" s="10" t="s">
        <v>2478</v>
      </c>
      <c r="B472" s="10" t="s">
        <v>2083</v>
      </c>
      <c r="C472" s="10" t="s">
        <v>2084</v>
      </c>
      <c r="D472" s="10">
        <v>7</v>
      </c>
      <c r="E472" s="10">
        <v>471</v>
      </c>
    </row>
    <row r="473" spans="1:5">
      <c r="A473" s="10" t="s">
        <v>2479</v>
      </c>
      <c r="B473" s="10" t="s">
        <v>2083</v>
      </c>
      <c r="C473" s="10" t="s">
        <v>2084</v>
      </c>
      <c r="D473" s="10">
        <v>7</v>
      </c>
      <c r="E473" s="10">
        <v>472</v>
      </c>
    </row>
    <row r="474" spans="1:5">
      <c r="A474" s="10" t="s">
        <v>2480</v>
      </c>
      <c r="B474" s="10" t="s">
        <v>2083</v>
      </c>
      <c r="C474" s="10" t="s">
        <v>2084</v>
      </c>
      <c r="D474" s="10">
        <v>7</v>
      </c>
      <c r="E474" s="10">
        <v>473</v>
      </c>
    </row>
    <row r="475" spans="1:5">
      <c r="A475" s="10" t="s">
        <v>2481</v>
      </c>
      <c r="B475" s="10" t="s">
        <v>2083</v>
      </c>
      <c r="C475" s="10" t="s">
        <v>2084</v>
      </c>
      <c r="D475" s="10">
        <v>7</v>
      </c>
      <c r="E475" s="10">
        <v>474</v>
      </c>
    </row>
    <row r="476" spans="1:5">
      <c r="A476" s="10" t="s">
        <v>2482</v>
      </c>
      <c r="B476" s="10" t="s">
        <v>2083</v>
      </c>
      <c r="C476" s="10" t="s">
        <v>2084</v>
      </c>
      <c r="D476" s="10">
        <v>7</v>
      </c>
      <c r="E476" s="10">
        <v>475</v>
      </c>
    </row>
    <row r="477" spans="1:5">
      <c r="A477" s="10" t="s">
        <v>2483</v>
      </c>
      <c r="B477" s="10" t="s">
        <v>2083</v>
      </c>
      <c r="C477" s="10" t="s">
        <v>2084</v>
      </c>
      <c r="D477" s="10">
        <v>7</v>
      </c>
      <c r="E477" s="10">
        <v>476</v>
      </c>
    </row>
    <row r="478" spans="1:5">
      <c r="A478" s="10" t="s">
        <v>2484</v>
      </c>
      <c r="B478" s="10" t="s">
        <v>2083</v>
      </c>
      <c r="C478" s="10" t="s">
        <v>2084</v>
      </c>
      <c r="D478" s="10">
        <v>7</v>
      </c>
      <c r="E478" s="10">
        <v>477</v>
      </c>
    </row>
    <row r="479" spans="1:5">
      <c r="A479" s="10" t="s">
        <v>2485</v>
      </c>
      <c r="B479" s="10" t="s">
        <v>2083</v>
      </c>
      <c r="C479" s="10" t="s">
        <v>2084</v>
      </c>
      <c r="D479" s="10">
        <v>7</v>
      </c>
      <c r="E479" s="10">
        <v>478</v>
      </c>
    </row>
    <row r="480" spans="1:5">
      <c r="A480" s="10" t="s">
        <v>2486</v>
      </c>
      <c r="B480" s="10" t="s">
        <v>2083</v>
      </c>
      <c r="C480" s="10" t="s">
        <v>2084</v>
      </c>
      <c r="D480" s="10">
        <v>7</v>
      </c>
      <c r="E480" s="10">
        <v>479</v>
      </c>
    </row>
    <row r="481" spans="1:5">
      <c r="A481" s="10" t="s">
        <v>2487</v>
      </c>
      <c r="B481" s="10" t="s">
        <v>2083</v>
      </c>
      <c r="C481" s="10" t="s">
        <v>2084</v>
      </c>
      <c r="D481" s="10">
        <v>7</v>
      </c>
      <c r="E481" s="10">
        <v>480</v>
      </c>
    </row>
    <row r="482" spans="1:5">
      <c r="A482" s="10" t="s">
        <v>2488</v>
      </c>
      <c r="B482" s="10" t="s">
        <v>2083</v>
      </c>
      <c r="C482" s="10" t="s">
        <v>2084</v>
      </c>
      <c r="D482" s="10">
        <v>7</v>
      </c>
      <c r="E482" s="10">
        <v>481</v>
      </c>
    </row>
    <row r="483" spans="1:5">
      <c r="A483" s="10" t="s">
        <v>2489</v>
      </c>
      <c r="B483" s="10" t="s">
        <v>2083</v>
      </c>
      <c r="C483" s="10" t="s">
        <v>2084</v>
      </c>
      <c r="D483" s="10">
        <v>7</v>
      </c>
      <c r="E483" s="10">
        <v>482</v>
      </c>
    </row>
    <row r="484" spans="1:5">
      <c r="A484" s="10" t="s">
        <v>2490</v>
      </c>
      <c r="B484" s="10" t="s">
        <v>2083</v>
      </c>
      <c r="C484" s="10" t="s">
        <v>2084</v>
      </c>
      <c r="D484" s="10">
        <v>7</v>
      </c>
      <c r="E484" s="10">
        <v>483</v>
      </c>
    </row>
    <row r="485" spans="1:5">
      <c r="A485" s="10" t="s">
        <v>2491</v>
      </c>
      <c r="B485" s="10" t="s">
        <v>2083</v>
      </c>
      <c r="C485" s="10" t="s">
        <v>2084</v>
      </c>
      <c r="D485" s="10">
        <v>7</v>
      </c>
      <c r="E485" s="10">
        <v>484</v>
      </c>
    </row>
    <row r="486" spans="1:5">
      <c r="A486" s="10" t="s">
        <v>2492</v>
      </c>
      <c r="B486" s="10" t="s">
        <v>2083</v>
      </c>
      <c r="C486" s="10" t="s">
        <v>2084</v>
      </c>
      <c r="D486" s="10">
        <v>7</v>
      </c>
      <c r="E486" s="10">
        <v>485</v>
      </c>
    </row>
    <row r="487" spans="1:5">
      <c r="A487" s="10" t="s">
        <v>2493</v>
      </c>
      <c r="B487" s="10" t="s">
        <v>2083</v>
      </c>
      <c r="C487" s="10" t="s">
        <v>2084</v>
      </c>
      <c r="D487" s="10">
        <v>7</v>
      </c>
      <c r="E487" s="10">
        <v>486</v>
      </c>
    </row>
    <row r="488" spans="1:5">
      <c r="A488" s="10" t="s">
        <v>2494</v>
      </c>
      <c r="B488" s="10" t="s">
        <v>2083</v>
      </c>
      <c r="C488" s="10" t="s">
        <v>2084</v>
      </c>
      <c r="D488" s="10">
        <v>7</v>
      </c>
      <c r="E488" s="10">
        <v>487</v>
      </c>
    </row>
    <row r="489" spans="1:5">
      <c r="A489" s="10" t="s">
        <v>2495</v>
      </c>
      <c r="B489" s="10" t="s">
        <v>2083</v>
      </c>
      <c r="C489" s="10" t="s">
        <v>2084</v>
      </c>
      <c r="D489" s="10">
        <v>7</v>
      </c>
      <c r="E489" s="10">
        <v>488</v>
      </c>
    </row>
    <row r="490" spans="1:5">
      <c r="A490" s="10" t="s">
        <v>2496</v>
      </c>
      <c r="B490" s="10" t="s">
        <v>2083</v>
      </c>
      <c r="C490" s="10" t="s">
        <v>2084</v>
      </c>
      <c r="D490" s="10">
        <v>7</v>
      </c>
      <c r="E490" s="10">
        <v>489</v>
      </c>
    </row>
    <row r="491" spans="1:5">
      <c r="A491" s="10" t="s">
        <v>2497</v>
      </c>
      <c r="B491" s="10" t="s">
        <v>2083</v>
      </c>
      <c r="C491" s="10" t="s">
        <v>2084</v>
      </c>
      <c r="D491" s="10">
        <v>7</v>
      </c>
      <c r="E491" s="10">
        <v>490</v>
      </c>
    </row>
    <row r="492" spans="1:5">
      <c r="A492" s="10" t="s">
        <v>2498</v>
      </c>
      <c r="B492" s="10" t="s">
        <v>2083</v>
      </c>
      <c r="C492" s="10" t="s">
        <v>2084</v>
      </c>
      <c r="D492" s="10">
        <v>7</v>
      </c>
      <c r="E492" s="10">
        <v>491</v>
      </c>
    </row>
    <row r="493" spans="1:5">
      <c r="A493" s="10" t="s">
        <v>2499</v>
      </c>
      <c r="B493" s="10" t="s">
        <v>2083</v>
      </c>
      <c r="C493" s="10" t="s">
        <v>2084</v>
      </c>
      <c r="D493" s="10">
        <v>7</v>
      </c>
      <c r="E493" s="10">
        <v>492</v>
      </c>
    </row>
    <row r="494" spans="1:5">
      <c r="A494" s="10" t="s">
        <v>2500</v>
      </c>
      <c r="B494" s="10" t="s">
        <v>2083</v>
      </c>
      <c r="C494" s="10" t="s">
        <v>2084</v>
      </c>
      <c r="D494" s="10">
        <v>7</v>
      </c>
      <c r="E494" s="10">
        <v>493</v>
      </c>
    </row>
    <row r="495" spans="1:5">
      <c r="A495" s="10" t="s">
        <v>2501</v>
      </c>
      <c r="B495" s="10" t="s">
        <v>2083</v>
      </c>
      <c r="C495" s="10" t="s">
        <v>2084</v>
      </c>
      <c r="D495" s="10">
        <v>7</v>
      </c>
      <c r="E495" s="10">
        <v>494</v>
      </c>
    </row>
    <row r="496" spans="1:5">
      <c r="A496" s="10" t="s">
        <v>2502</v>
      </c>
      <c r="B496" s="10" t="s">
        <v>2083</v>
      </c>
      <c r="C496" s="10" t="s">
        <v>2084</v>
      </c>
      <c r="D496" s="10">
        <v>7</v>
      </c>
      <c r="E496" s="10">
        <v>495</v>
      </c>
    </row>
    <row r="497" spans="1:5">
      <c r="A497" s="10" t="s">
        <v>2403</v>
      </c>
      <c r="B497" s="10" t="s">
        <v>2083</v>
      </c>
      <c r="C497" s="10" t="s">
        <v>2084</v>
      </c>
      <c r="D497" s="10">
        <v>7</v>
      </c>
      <c r="E497" s="10">
        <v>496</v>
      </c>
    </row>
    <row r="498" spans="1:5">
      <c r="A498" s="10" t="s">
        <v>2404</v>
      </c>
      <c r="B498" s="10" t="s">
        <v>2083</v>
      </c>
      <c r="C498" s="10" t="s">
        <v>2084</v>
      </c>
      <c r="D498" s="10">
        <v>7</v>
      </c>
      <c r="E498" s="10">
        <v>497</v>
      </c>
    </row>
    <row r="499" spans="1:5">
      <c r="A499" s="10" t="s">
        <v>2405</v>
      </c>
      <c r="B499" s="10" t="s">
        <v>2083</v>
      </c>
      <c r="C499" s="10" t="s">
        <v>2084</v>
      </c>
      <c r="D499" s="10">
        <v>7</v>
      </c>
      <c r="E499" s="10">
        <v>498</v>
      </c>
    </row>
    <row r="500" spans="1:5">
      <c r="A500" s="10" t="s">
        <v>2406</v>
      </c>
      <c r="B500" s="10" t="s">
        <v>2083</v>
      </c>
      <c r="C500" s="10" t="s">
        <v>2084</v>
      </c>
      <c r="D500" s="10">
        <v>7</v>
      </c>
      <c r="E500" s="10">
        <v>499</v>
      </c>
    </row>
    <row r="501" spans="1:5">
      <c r="A501" s="10" t="s">
        <v>2407</v>
      </c>
      <c r="B501" s="10" t="s">
        <v>2083</v>
      </c>
      <c r="C501" s="10" t="s">
        <v>2084</v>
      </c>
      <c r="D501" s="10">
        <v>7</v>
      </c>
      <c r="E501" s="10">
        <v>500</v>
      </c>
    </row>
    <row r="502" spans="1:5">
      <c r="A502" s="10" t="s">
        <v>2408</v>
      </c>
      <c r="B502" s="10" t="s">
        <v>2083</v>
      </c>
      <c r="C502" s="10" t="s">
        <v>2084</v>
      </c>
      <c r="D502" s="10">
        <v>7</v>
      </c>
      <c r="E502" s="10">
        <v>501</v>
      </c>
    </row>
    <row r="503" spans="1:5">
      <c r="A503" s="10" t="s">
        <v>2409</v>
      </c>
      <c r="B503" s="10" t="s">
        <v>2083</v>
      </c>
      <c r="C503" s="10" t="s">
        <v>2084</v>
      </c>
      <c r="D503" s="10">
        <v>7</v>
      </c>
      <c r="E503" s="10">
        <v>502</v>
      </c>
    </row>
    <row r="504" spans="1:5">
      <c r="A504" s="10" t="s">
        <v>2410</v>
      </c>
      <c r="B504" s="10" t="s">
        <v>2083</v>
      </c>
      <c r="C504" s="10" t="s">
        <v>2084</v>
      </c>
      <c r="D504" s="10">
        <v>7</v>
      </c>
      <c r="E504" s="10">
        <v>503</v>
      </c>
    </row>
    <row r="505" spans="1:5">
      <c r="A505" s="10" t="s">
        <v>2411</v>
      </c>
      <c r="B505" s="10" t="s">
        <v>2083</v>
      </c>
      <c r="C505" s="10" t="s">
        <v>2084</v>
      </c>
      <c r="D505" s="10">
        <v>7</v>
      </c>
      <c r="E505" s="10">
        <v>504</v>
      </c>
    </row>
    <row r="506" spans="1:5">
      <c r="A506" s="10" t="s">
        <v>2412</v>
      </c>
      <c r="B506" s="10" t="s">
        <v>2083</v>
      </c>
      <c r="C506" s="10" t="s">
        <v>2084</v>
      </c>
      <c r="D506" s="10">
        <v>7</v>
      </c>
      <c r="E506" s="10">
        <v>505</v>
      </c>
    </row>
    <row r="507" spans="1:5">
      <c r="A507" s="10" t="s">
        <v>2413</v>
      </c>
      <c r="B507" s="10" t="s">
        <v>2083</v>
      </c>
      <c r="C507" s="10" t="s">
        <v>2084</v>
      </c>
      <c r="D507" s="10">
        <v>7</v>
      </c>
      <c r="E507" s="10">
        <v>506</v>
      </c>
    </row>
    <row r="508" spans="1:5">
      <c r="A508" s="10" t="s">
        <v>2414</v>
      </c>
      <c r="B508" s="10" t="s">
        <v>2083</v>
      </c>
      <c r="C508" s="10" t="s">
        <v>2084</v>
      </c>
      <c r="D508" s="10">
        <v>7</v>
      </c>
      <c r="E508" s="10">
        <v>507</v>
      </c>
    </row>
    <row r="509" spans="1:5">
      <c r="A509" s="10" t="s">
        <v>2415</v>
      </c>
      <c r="B509" s="10" t="s">
        <v>2083</v>
      </c>
      <c r="C509" s="10" t="s">
        <v>2084</v>
      </c>
      <c r="D509" s="10">
        <v>7</v>
      </c>
      <c r="E509" s="10">
        <v>508</v>
      </c>
    </row>
    <row r="510" spans="1:5">
      <c r="A510" s="10" t="s">
        <v>2416</v>
      </c>
      <c r="B510" s="10" t="s">
        <v>2083</v>
      </c>
      <c r="C510" s="10" t="s">
        <v>2084</v>
      </c>
      <c r="D510" s="10">
        <v>7</v>
      </c>
      <c r="E510" s="10">
        <v>509</v>
      </c>
    </row>
    <row r="511" spans="1:5">
      <c r="A511" s="10" t="s">
        <v>2417</v>
      </c>
      <c r="B511" s="10" t="s">
        <v>2083</v>
      </c>
      <c r="C511" s="10" t="s">
        <v>2084</v>
      </c>
      <c r="D511" s="10">
        <v>7</v>
      </c>
      <c r="E511" s="10">
        <v>510</v>
      </c>
    </row>
    <row r="512" spans="1:5">
      <c r="A512" s="10" t="s">
        <v>2418</v>
      </c>
      <c r="B512" s="10" t="s">
        <v>2083</v>
      </c>
      <c r="C512" s="10" t="s">
        <v>2084</v>
      </c>
      <c r="D512" s="10">
        <v>7</v>
      </c>
      <c r="E512" s="10">
        <v>511</v>
      </c>
    </row>
    <row r="513" spans="1:5">
      <c r="A513" s="10" t="s">
        <v>2503</v>
      </c>
      <c r="B513" s="10" t="s">
        <v>2083</v>
      </c>
      <c r="C513" s="10" t="s">
        <v>2141</v>
      </c>
      <c r="D513" s="10">
        <v>7</v>
      </c>
      <c r="E513" s="10">
        <v>512</v>
      </c>
    </row>
    <row r="514" spans="1:5">
      <c r="A514" s="10" t="s">
        <v>2504</v>
      </c>
      <c r="B514" s="10" t="s">
        <v>2083</v>
      </c>
      <c r="C514" s="10" t="s">
        <v>2185</v>
      </c>
      <c r="D514" s="10">
        <v>7</v>
      </c>
      <c r="E514" s="10">
        <v>513</v>
      </c>
    </row>
    <row r="515" spans="1:5">
      <c r="A515" s="10" t="s">
        <v>2505</v>
      </c>
      <c r="B515" s="10" t="s">
        <v>2083</v>
      </c>
      <c r="C515" s="10" t="s">
        <v>2185</v>
      </c>
      <c r="D515" s="10">
        <v>7</v>
      </c>
      <c r="E515" s="10">
        <v>514</v>
      </c>
    </row>
    <row r="516" spans="1:5">
      <c r="A516" s="10" t="s">
        <v>2506</v>
      </c>
      <c r="B516" s="10" t="s">
        <v>2083</v>
      </c>
      <c r="C516" s="10" t="s">
        <v>2185</v>
      </c>
      <c r="D516" s="10">
        <v>7</v>
      </c>
      <c r="E516" s="10">
        <v>515</v>
      </c>
    </row>
    <row r="517" spans="1:5">
      <c r="A517" s="10" t="s">
        <v>2507</v>
      </c>
      <c r="B517" s="10" t="s">
        <v>2083</v>
      </c>
      <c r="C517" s="10" t="s">
        <v>2185</v>
      </c>
      <c r="D517" s="10">
        <v>7</v>
      </c>
      <c r="E517" s="10">
        <v>516</v>
      </c>
    </row>
    <row r="518" spans="1:5">
      <c r="A518" s="10" t="s">
        <v>2508</v>
      </c>
      <c r="B518" s="10" t="s">
        <v>2083</v>
      </c>
      <c r="C518" s="10" t="s">
        <v>2185</v>
      </c>
      <c r="D518" s="10">
        <v>7</v>
      </c>
      <c r="E518" s="10">
        <v>517</v>
      </c>
    </row>
    <row r="519" spans="1:5">
      <c r="A519" s="10" t="s">
        <v>2509</v>
      </c>
      <c r="B519" s="10" t="s">
        <v>2083</v>
      </c>
      <c r="C519" s="10" t="s">
        <v>2185</v>
      </c>
      <c r="D519" s="10">
        <v>7</v>
      </c>
      <c r="E519" s="10">
        <v>518</v>
      </c>
    </row>
    <row r="520" spans="1:5">
      <c r="A520" s="10" t="s">
        <v>2510</v>
      </c>
      <c r="B520" s="10" t="s">
        <v>2083</v>
      </c>
      <c r="C520" s="10" t="s">
        <v>2185</v>
      </c>
      <c r="D520" s="10">
        <v>7</v>
      </c>
      <c r="E520" s="10">
        <v>519</v>
      </c>
    </row>
    <row r="521" spans="1:5">
      <c r="A521" s="10" t="s">
        <v>2511</v>
      </c>
      <c r="B521" s="10" t="s">
        <v>2083</v>
      </c>
      <c r="C521" s="10" t="s">
        <v>2185</v>
      </c>
      <c r="D521" s="10">
        <v>7</v>
      </c>
      <c r="E521" s="10">
        <v>520</v>
      </c>
    </row>
    <row r="522" spans="1:5">
      <c r="A522" s="10" t="s">
        <v>2512</v>
      </c>
      <c r="B522" s="10" t="s">
        <v>2083</v>
      </c>
      <c r="C522" s="10" t="s">
        <v>2185</v>
      </c>
      <c r="D522" s="10">
        <v>7</v>
      </c>
      <c r="E522" s="10">
        <v>521</v>
      </c>
    </row>
    <row r="523" spans="1:5">
      <c r="A523" s="10" t="s">
        <v>2513</v>
      </c>
      <c r="B523" s="10" t="s">
        <v>2083</v>
      </c>
      <c r="C523" s="10" t="s">
        <v>2185</v>
      </c>
      <c r="D523" s="10">
        <v>7</v>
      </c>
      <c r="E523" s="10">
        <v>522</v>
      </c>
    </row>
    <row r="524" spans="1:5">
      <c r="A524" s="10" t="s">
        <v>2514</v>
      </c>
      <c r="B524" s="10" t="s">
        <v>2083</v>
      </c>
      <c r="C524" s="10" t="s">
        <v>2185</v>
      </c>
      <c r="D524" s="10">
        <v>7</v>
      </c>
      <c r="E524" s="10">
        <v>523</v>
      </c>
    </row>
    <row r="525" spans="1:5">
      <c r="A525" s="10" t="s">
        <v>2515</v>
      </c>
      <c r="B525" s="10" t="s">
        <v>2083</v>
      </c>
      <c r="C525" s="10" t="s">
        <v>2185</v>
      </c>
      <c r="D525" s="10">
        <v>7</v>
      </c>
      <c r="E525" s="10">
        <v>524</v>
      </c>
    </row>
    <row r="526" spans="1:5">
      <c r="A526" s="10" t="s">
        <v>2516</v>
      </c>
      <c r="B526" s="10" t="s">
        <v>2083</v>
      </c>
      <c r="C526" s="10" t="s">
        <v>2185</v>
      </c>
      <c r="D526" s="10">
        <v>7</v>
      </c>
      <c r="E526" s="10">
        <v>525</v>
      </c>
    </row>
    <row r="527" spans="1:5">
      <c r="A527" s="10" t="s">
        <v>2517</v>
      </c>
      <c r="B527" s="10" t="s">
        <v>2083</v>
      </c>
      <c r="C527" s="10" t="s">
        <v>2185</v>
      </c>
      <c r="D527" s="10">
        <v>7</v>
      </c>
      <c r="E527" s="10">
        <v>526</v>
      </c>
    </row>
    <row r="528" spans="1:5">
      <c r="A528" s="10" t="s">
        <v>2518</v>
      </c>
      <c r="B528" s="10" t="s">
        <v>2083</v>
      </c>
      <c r="C528" s="10" t="s">
        <v>2185</v>
      </c>
      <c r="D528" s="10">
        <v>7</v>
      </c>
      <c r="E528" s="10">
        <v>527</v>
      </c>
    </row>
    <row r="529" spans="1:5">
      <c r="A529" s="10" t="s">
        <v>2519</v>
      </c>
      <c r="B529" s="10" t="s">
        <v>2083</v>
      </c>
      <c r="C529" s="10" t="s">
        <v>2185</v>
      </c>
      <c r="D529" s="10">
        <v>7</v>
      </c>
      <c r="E529" s="10">
        <v>528</v>
      </c>
    </row>
    <row r="530" spans="1:5">
      <c r="A530" s="10" t="s">
        <v>2520</v>
      </c>
      <c r="B530" s="10" t="s">
        <v>2083</v>
      </c>
      <c r="C530" s="10" t="s">
        <v>2185</v>
      </c>
      <c r="D530" s="10">
        <v>7</v>
      </c>
      <c r="E530" s="10">
        <v>529</v>
      </c>
    </row>
    <row r="531" spans="1:5">
      <c r="A531" s="10" t="s">
        <v>2521</v>
      </c>
      <c r="B531" s="10" t="s">
        <v>2083</v>
      </c>
      <c r="C531" s="10" t="s">
        <v>2185</v>
      </c>
      <c r="D531" s="10">
        <v>7</v>
      </c>
      <c r="E531" s="10">
        <v>530</v>
      </c>
    </row>
    <row r="532" spans="1:5">
      <c r="A532" s="10" t="s">
        <v>2522</v>
      </c>
      <c r="B532" s="10" t="s">
        <v>2083</v>
      </c>
      <c r="C532" s="10" t="s">
        <v>2185</v>
      </c>
      <c r="D532" s="10">
        <v>7</v>
      </c>
      <c r="E532" s="10">
        <v>531</v>
      </c>
    </row>
    <row r="533" spans="1:5">
      <c r="A533" s="10" t="s">
        <v>2523</v>
      </c>
      <c r="B533" s="10" t="s">
        <v>2083</v>
      </c>
      <c r="C533" s="10" t="s">
        <v>2185</v>
      </c>
      <c r="D533" s="10">
        <v>7</v>
      </c>
      <c r="E533" s="10">
        <v>532</v>
      </c>
    </row>
    <row r="534" spans="1:5">
      <c r="A534" s="10" t="s">
        <v>2524</v>
      </c>
      <c r="B534" s="10" t="s">
        <v>2083</v>
      </c>
      <c r="C534" s="10" t="s">
        <v>2185</v>
      </c>
      <c r="D534" s="10">
        <v>7</v>
      </c>
      <c r="E534" s="10">
        <v>533</v>
      </c>
    </row>
    <row r="535" spans="1:5">
      <c r="A535" s="10" t="s">
        <v>2525</v>
      </c>
      <c r="B535" s="10" t="s">
        <v>2083</v>
      </c>
      <c r="C535" s="10" t="s">
        <v>2185</v>
      </c>
      <c r="D535" s="10">
        <v>7</v>
      </c>
      <c r="E535" s="10">
        <v>534</v>
      </c>
    </row>
    <row r="536" spans="1:5">
      <c r="A536" s="10" t="s">
        <v>2526</v>
      </c>
      <c r="B536" s="10" t="s">
        <v>2083</v>
      </c>
      <c r="C536" s="10" t="s">
        <v>2185</v>
      </c>
      <c r="D536" s="10">
        <v>7</v>
      </c>
      <c r="E536" s="10">
        <v>535</v>
      </c>
    </row>
    <row r="537" spans="1:5">
      <c r="A537" s="10" t="s">
        <v>2527</v>
      </c>
      <c r="B537" s="10" t="s">
        <v>2083</v>
      </c>
      <c r="C537" s="10" t="s">
        <v>2202</v>
      </c>
      <c r="D537" s="10">
        <v>7</v>
      </c>
      <c r="E537" s="10">
        <v>536</v>
      </c>
    </row>
    <row r="538" spans="1:5">
      <c r="A538" s="10" t="s">
        <v>2528</v>
      </c>
      <c r="B538" s="10" t="s">
        <v>2083</v>
      </c>
      <c r="C538" s="10" t="s">
        <v>2202</v>
      </c>
      <c r="D538" s="10">
        <v>7</v>
      </c>
      <c r="E538" s="10">
        <v>537</v>
      </c>
    </row>
    <row r="539" spans="1:5">
      <c r="A539" s="10" t="s">
        <v>2529</v>
      </c>
      <c r="B539" s="10" t="s">
        <v>2083</v>
      </c>
      <c r="C539" s="10" t="s">
        <v>2202</v>
      </c>
      <c r="D539" s="10">
        <v>7</v>
      </c>
      <c r="E539" s="10">
        <v>538</v>
      </c>
    </row>
    <row r="540" spans="1:5">
      <c r="A540" s="10" t="s">
        <v>2530</v>
      </c>
      <c r="B540" s="10" t="s">
        <v>2083</v>
      </c>
      <c r="C540" s="10" t="s">
        <v>2202</v>
      </c>
      <c r="D540" s="10">
        <v>7</v>
      </c>
      <c r="E540" s="10">
        <v>539</v>
      </c>
    </row>
    <row r="541" spans="1:5">
      <c r="A541" s="10" t="s">
        <v>2531</v>
      </c>
      <c r="B541" s="10" t="s">
        <v>2083</v>
      </c>
      <c r="C541" s="10" t="s">
        <v>2202</v>
      </c>
      <c r="D541" s="10">
        <v>7</v>
      </c>
      <c r="E541" s="10">
        <v>540</v>
      </c>
    </row>
    <row r="542" spans="1:5">
      <c r="A542" s="10" t="s">
        <v>2532</v>
      </c>
      <c r="B542" s="10" t="s">
        <v>2083</v>
      </c>
      <c r="C542" s="10" t="s">
        <v>2202</v>
      </c>
      <c r="D542" s="10">
        <v>7</v>
      </c>
      <c r="E542" s="10">
        <v>541</v>
      </c>
    </row>
    <row r="543" spans="1:5">
      <c r="A543" s="10" t="s">
        <v>2533</v>
      </c>
      <c r="B543" s="10" t="s">
        <v>2083</v>
      </c>
      <c r="C543" s="10" t="s">
        <v>2202</v>
      </c>
      <c r="D543" s="10">
        <v>7</v>
      </c>
      <c r="E543" s="10">
        <v>542</v>
      </c>
    </row>
    <row r="544" spans="1:5">
      <c r="A544" s="10" t="s">
        <v>2534</v>
      </c>
      <c r="B544" s="10" t="s">
        <v>2083</v>
      </c>
      <c r="C544" s="10" t="s">
        <v>2202</v>
      </c>
      <c r="D544" s="10">
        <v>7</v>
      </c>
      <c r="E544" s="10">
        <v>543</v>
      </c>
    </row>
    <row r="545" spans="1:5">
      <c r="A545" s="10" t="s">
        <v>2535</v>
      </c>
      <c r="B545" s="10" t="s">
        <v>2083</v>
      </c>
      <c r="C545" s="10" t="s">
        <v>2202</v>
      </c>
      <c r="D545" s="10">
        <v>7</v>
      </c>
      <c r="E545" s="10">
        <v>544</v>
      </c>
    </row>
    <row r="546" spans="1:5">
      <c r="A546" s="10" t="s">
        <v>2536</v>
      </c>
      <c r="B546" s="10" t="s">
        <v>2083</v>
      </c>
      <c r="C546" s="10" t="s">
        <v>2202</v>
      </c>
      <c r="D546" s="10">
        <v>7</v>
      </c>
      <c r="E546" s="10">
        <v>545</v>
      </c>
    </row>
    <row r="547" spans="1:5">
      <c r="A547" s="10" t="s">
        <v>2537</v>
      </c>
      <c r="B547" s="10" t="s">
        <v>2083</v>
      </c>
      <c r="C547" s="10" t="s">
        <v>2202</v>
      </c>
      <c r="D547" s="10">
        <v>7</v>
      </c>
      <c r="E547" s="10">
        <v>546</v>
      </c>
    </row>
    <row r="548" spans="1:5">
      <c r="A548" s="10" t="s">
        <v>2538</v>
      </c>
      <c r="B548" s="10" t="s">
        <v>2083</v>
      </c>
      <c r="C548" s="10" t="s">
        <v>2202</v>
      </c>
      <c r="D548" s="10">
        <v>7</v>
      </c>
      <c r="E548" s="10">
        <v>547</v>
      </c>
    </row>
    <row r="549" spans="1:5">
      <c r="A549" s="10" t="s">
        <v>2539</v>
      </c>
      <c r="B549" s="10" t="s">
        <v>2083</v>
      </c>
      <c r="C549" s="10" t="s">
        <v>2202</v>
      </c>
      <c r="D549" s="10">
        <v>7</v>
      </c>
      <c r="E549" s="10">
        <v>548</v>
      </c>
    </row>
    <row r="550" spans="1:5">
      <c r="A550" s="10" t="s">
        <v>2540</v>
      </c>
      <c r="B550" s="10" t="s">
        <v>2083</v>
      </c>
      <c r="C550" s="10" t="s">
        <v>2202</v>
      </c>
      <c r="D550" s="10">
        <v>7</v>
      </c>
      <c r="E550" s="10">
        <v>549</v>
      </c>
    </row>
    <row r="551" spans="1:5">
      <c r="A551" s="10" t="s">
        <v>2541</v>
      </c>
      <c r="B551" s="10" t="s">
        <v>2083</v>
      </c>
      <c r="C551" s="10" t="s">
        <v>2202</v>
      </c>
      <c r="D551" s="10">
        <v>7</v>
      </c>
      <c r="E551" s="10">
        <v>550</v>
      </c>
    </row>
    <row r="552" spans="1:5">
      <c r="A552" s="10" t="s">
        <v>2542</v>
      </c>
      <c r="B552" s="10" t="s">
        <v>2083</v>
      </c>
      <c r="C552" s="10" t="s">
        <v>2202</v>
      </c>
      <c r="D552" s="10">
        <v>7</v>
      </c>
      <c r="E552" s="10">
        <v>551</v>
      </c>
    </row>
    <row r="553" spans="1:5">
      <c r="A553" s="10" t="s">
        <v>2543</v>
      </c>
      <c r="B553" s="10" t="s">
        <v>2083</v>
      </c>
      <c r="C553" s="10" t="s">
        <v>2202</v>
      </c>
      <c r="D553" s="10">
        <v>7</v>
      </c>
      <c r="E553" s="10">
        <v>552</v>
      </c>
    </row>
    <row r="554" spans="1:5">
      <c r="A554" s="10" t="s">
        <v>2544</v>
      </c>
      <c r="B554" s="10" t="s">
        <v>2083</v>
      </c>
      <c r="C554" s="10" t="s">
        <v>2202</v>
      </c>
      <c r="D554" s="10">
        <v>7</v>
      </c>
      <c r="E554" s="10">
        <v>553</v>
      </c>
    </row>
    <row r="555" spans="1:5">
      <c r="A555" s="10" t="s">
        <v>2545</v>
      </c>
      <c r="B555" s="10" t="s">
        <v>2083</v>
      </c>
      <c r="C555" s="10" t="s">
        <v>2202</v>
      </c>
      <c r="D555" s="10">
        <v>7</v>
      </c>
      <c r="E555" s="10">
        <v>554</v>
      </c>
    </row>
    <row r="556" spans="1:5">
      <c r="A556" s="10" t="s">
        <v>2546</v>
      </c>
      <c r="B556" s="10" t="s">
        <v>2083</v>
      </c>
      <c r="C556" s="10" t="s">
        <v>2202</v>
      </c>
      <c r="D556" s="10">
        <v>7</v>
      </c>
      <c r="E556" s="10">
        <v>555</v>
      </c>
    </row>
    <row r="557" spans="1:5">
      <c r="A557" s="10" t="s">
        <v>2547</v>
      </c>
      <c r="B557" s="10" t="s">
        <v>2083</v>
      </c>
      <c r="C557" s="10" t="s">
        <v>2202</v>
      </c>
      <c r="D557" s="10">
        <v>7</v>
      </c>
      <c r="E557" s="10">
        <v>556</v>
      </c>
    </row>
    <row r="558" spans="1:5">
      <c r="A558" s="10" t="s">
        <v>2548</v>
      </c>
      <c r="B558" s="10" t="s">
        <v>2083</v>
      </c>
      <c r="C558" s="10" t="s">
        <v>2202</v>
      </c>
      <c r="D558" s="10">
        <v>7</v>
      </c>
      <c r="E558" s="10">
        <v>557</v>
      </c>
    </row>
    <row r="559" spans="1:5">
      <c r="A559" s="10" t="s">
        <v>2549</v>
      </c>
      <c r="B559" s="10" t="s">
        <v>2083</v>
      </c>
      <c r="C559" s="10" t="s">
        <v>2202</v>
      </c>
      <c r="D559" s="10">
        <v>7</v>
      </c>
      <c r="E559" s="10">
        <v>558</v>
      </c>
    </row>
    <row r="560" spans="1:5">
      <c r="A560" s="10" t="s">
        <v>2550</v>
      </c>
      <c r="B560" s="10" t="s">
        <v>2083</v>
      </c>
      <c r="C560" s="10" t="s">
        <v>2202</v>
      </c>
      <c r="D560" s="10">
        <v>7</v>
      </c>
      <c r="E560" s="10">
        <v>559</v>
      </c>
    </row>
    <row r="561" spans="1:5">
      <c r="A561" s="10" t="s">
        <v>2551</v>
      </c>
      <c r="B561" s="10" t="s">
        <v>2083</v>
      </c>
      <c r="C561" s="10" t="s">
        <v>2202</v>
      </c>
      <c r="D561" s="10">
        <v>7</v>
      </c>
      <c r="E561" s="10">
        <v>560</v>
      </c>
    </row>
    <row r="562" spans="1:5">
      <c r="A562" s="10" t="s">
        <v>2552</v>
      </c>
      <c r="B562" s="10" t="s">
        <v>2083</v>
      </c>
      <c r="C562" s="10" t="s">
        <v>2202</v>
      </c>
      <c r="D562" s="10">
        <v>7</v>
      </c>
      <c r="E562" s="10">
        <v>561</v>
      </c>
    </row>
    <row r="563" spans="1:5">
      <c r="A563" s="10" t="s">
        <v>2553</v>
      </c>
      <c r="B563" s="10" t="s">
        <v>2083</v>
      </c>
      <c r="C563" s="10" t="s">
        <v>2202</v>
      </c>
      <c r="D563" s="10">
        <v>7</v>
      </c>
      <c r="E563" s="10">
        <v>562</v>
      </c>
    </row>
    <row r="564" spans="1:5">
      <c r="A564" s="10" t="s">
        <v>2554</v>
      </c>
      <c r="B564" s="10" t="s">
        <v>2083</v>
      </c>
      <c r="C564" s="10" t="s">
        <v>2202</v>
      </c>
      <c r="D564" s="10">
        <v>7</v>
      </c>
      <c r="E564" s="10">
        <v>563</v>
      </c>
    </row>
    <row r="565" spans="1:5">
      <c r="A565" s="10" t="s">
        <v>2555</v>
      </c>
      <c r="B565" s="10" t="s">
        <v>2083</v>
      </c>
      <c r="C565" s="10" t="s">
        <v>2202</v>
      </c>
      <c r="D565" s="10">
        <v>7</v>
      </c>
      <c r="E565" s="10">
        <v>564</v>
      </c>
    </row>
    <row r="566" spans="1:5">
      <c r="A566" s="10" t="s">
        <v>2556</v>
      </c>
      <c r="B566" s="10" t="s">
        <v>2083</v>
      </c>
      <c r="C566" s="10" t="s">
        <v>2202</v>
      </c>
      <c r="D566" s="10">
        <v>7</v>
      </c>
      <c r="E566" s="10">
        <v>565</v>
      </c>
    </row>
    <row r="567" spans="1:5">
      <c r="A567" s="10" t="s">
        <v>2557</v>
      </c>
      <c r="B567" s="10" t="s">
        <v>2083</v>
      </c>
      <c r="C567" s="10" t="s">
        <v>2202</v>
      </c>
      <c r="D567" s="10">
        <v>7</v>
      </c>
      <c r="E567" s="10">
        <v>566</v>
      </c>
    </row>
    <row r="568" spans="1:5">
      <c r="A568" s="10" t="s">
        <v>2558</v>
      </c>
      <c r="B568" s="10" t="s">
        <v>2083</v>
      </c>
      <c r="C568" s="10" t="s">
        <v>2202</v>
      </c>
      <c r="D568" s="10">
        <v>7</v>
      </c>
      <c r="E568" s="10">
        <v>567</v>
      </c>
    </row>
    <row r="569" spans="1:5">
      <c r="A569" s="10" t="s">
        <v>2559</v>
      </c>
      <c r="B569" s="10" t="s">
        <v>2083</v>
      </c>
      <c r="C569" s="10" t="s">
        <v>2202</v>
      </c>
      <c r="D569" s="10">
        <v>7</v>
      </c>
      <c r="E569" s="10">
        <v>568</v>
      </c>
    </row>
    <row r="570" spans="1:5">
      <c r="A570" s="10" t="s">
        <v>2560</v>
      </c>
      <c r="B570" s="10" t="s">
        <v>2083</v>
      </c>
      <c r="C570" s="10" t="s">
        <v>2202</v>
      </c>
      <c r="D570" s="10">
        <v>7</v>
      </c>
      <c r="E570" s="10">
        <v>569</v>
      </c>
    </row>
    <row r="571" spans="1:5">
      <c r="A571" s="10" t="s">
        <v>2561</v>
      </c>
      <c r="B571" s="10" t="s">
        <v>2083</v>
      </c>
      <c r="C571" s="10" t="s">
        <v>2202</v>
      </c>
      <c r="D571" s="10">
        <v>7</v>
      </c>
      <c r="E571" s="10">
        <v>570</v>
      </c>
    </row>
    <row r="572" spans="1:5">
      <c r="A572" s="10" t="s">
        <v>2562</v>
      </c>
      <c r="B572" s="10" t="s">
        <v>2083</v>
      </c>
      <c r="C572" s="10" t="s">
        <v>2202</v>
      </c>
      <c r="D572" s="10">
        <v>7</v>
      </c>
      <c r="E572" s="10">
        <v>571</v>
      </c>
    </row>
    <row r="573" spans="1:5">
      <c r="A573" s="10" t="s">
        <v>2563</v>
      </c>
      <c r="B573" s="10" t="s">
        <v>2083</v>
      </c>
      <c r="C573" s="10" t="s">
        <v>2202</v>
      </c>
      <c r="D573" s="10">
        <v>7</v>
      </c>
      <c r="E573" s="10">
        <v>572</v>
      </c>
    </row>
    <row r="574" spans="1:5">
      <c r="A574" s="10" t="s">
        <v>2564</v>
      </c>
      <c r="B574" s="10" t="s">
        <v>2083</v>
      </c>
      <c r="C574" s="10" t="s">
        <v>2202</v>
      </c>
      <c r="D574" s="10">
        <v>7</v>
      </c>
      <c r="E574" s="10">
        <v>573</v>
      </c>
    </row>
    <row r="575" spans="1:5">
      <c r="A575" s="10" t="s">
        <v>2565</v>
      </c>
      <c r="B575" s="10" t="s">
        <v>2083</v>
      </c>
      <c r="C575" s="10" t="s">
        <v>2202</v>
      </c>
      <c r="D575" s="10">
        <v>7</v>
      </c>
      <c r="E575" s="10">
        <v>574</v>
      </c>
    </row>
    <row r="576" spans="1:5">
      <c r="A576" s="10" t="s">
        <v>2566</v>
      </c>
      <c r="B576" s="10" t="s">
        <v>2083</v>
      </c>
      <c r="C576" s="10" t="s">
        <v>2202</v>
      </c>
      <c r="D576" s="10">
        <v>7</v>
      </c>
      <c r="E576" s="10">
        <v>575</v>
      </c>
    </row>
    <row r="577" spans="1:5">
      <c r="A577" s="10" t="s">
        <v>2567</v>
      </c>
      <c r="B577" s="10" t="s">
        <v>2083</v>
      </c>
      <c r="C577" s="10" t="s">
        <v>2202</v>
      </c>
      <c r="D577" s="10">
        <v>7</v>
      </c>
      <c r="E577" s="10">
        <v>576</v>
      </c>
    </row>
    <row r="578" spans="1:5">
      <c r="A578" s="10" t="s">
        <v>2568</v>
      </c>
      <c r="B578" s="10" t="s">
        <v>2083</v>
      </c>
      <c r="C578" s="10" t="s">
        <v>2202</v>
      </c>
      <c r="D578" s="10">
        <v>7</v>
      </c>
      <c r="E578" s="10">
        <v>577</v>
      </c>
    </row>
    <row r="579" spans="1:5">
      <c r="A579" s="10" t="s">
        <v>2569</v>
      </c>
      <c r="B579" s="10" t="s">
        <v>2083</v>
      </c>
      <c r="C579" s="10" t="s">
        <v>2202</v>
      </c>
      <c r="D579" s="10">
        <v>7</v>
      </c>
      <c r="E579" s="10">
        <v>578</v>
      </c>
    </row>
    <row r="580" spans="1:5">
      <c r="A580" s="10" t="s">
        <v>2570</v>
      </c>
      <c r="B580" s="10" t="s">
        <v>2083</v>
      </c>
      <c r="C580" s="10" t="s">
        <v>2202</v>
      </c>
      <c r="D580" s="10">
        <v>7</v>
      </c>
      <c r="E580" s="10">
        <v>579</v>
      </c>
    </row>
    <row r="581" spans="1:5">
      <c r="A581" s="10" t="s">
        <v>2571</v>
      </c>
      <c r="B581" s="10" t="s">
        <v>2083</v>
      </c>
      <c r="C581" s="10" t="s">
        <v>2202</v>
      </c>
      <c r="D581" s="10">
        <v>7</v>
      </c>
      <c r="E581" s="10">
        <v>580</v>
      </c>
    </row>
    <row r="582" spans="1:5">
      <c r="A582" s="10" t="s">
        <v>2572</v>
      </c>
      <c r="B582" s="10" t="s">
        <v>2083</v>
      </c>
      <c r="C582" s="10" t="s">
        <v>2202</v>
      </c>
      <c r="D582" s="10">
        <v>7</v>
      </c>
      <c r="E582" s="10">
        <v>581</v>
      </c>
    </row>
    <row r="583" spans="1:5">
      <c r="A583" s="10" t="s">
        <v>2573</v>
      </c>
      <c r="B583" s="10" t="s">
        <v>2083</v>
      </c>
      <c r="C583" s="10" t="s">
        <v>2202</v>
      </c>
      <c r="D583" s="10">
        <v>7</v>
      </c>
      <c r="E583" s="10">
        <v>582</v>
      </c>
    </row>
    <row r="584" spans="1:5">
      <c r="A584" s="10" t="s">
        <v>2574</v>
      </c>
      <c r="B584" s="10" t="s">
        <v>2083</v>
      </c>
      <c r="C584" s="10" t="s">
        <v>2202</v>
      </c>
      <c r="D584" s="10">
        <v>7</v>
      </c>
      <c r="E584" s="10">
        <v>583</v>
      </c>
    </row>
    <row r="585" spans="1:5">
      <c r="A585" s="10" t="s">
        <v>2575</v>
      </c>
      <c r="B585" s="10" t="s">
        <v>2083</v>
      </c>
      <c r="C585" s="10" t="s">
        <v>2202</v>
      </c>
      <c r="D585" s="10">
        <v>7</v>
      </c>
      <c r="E585" s="10">
        <v>584</v>
      </c>
    </row>
    <row r="586" spans="1:5">
      <c r="A586" s="10" t="s">
        <v>2576</v>
      </c>
      <c r="B586" s="10" t="s">
        <v>2083</v>
      </c>
      <c r="C586" s="10" t="s">
        <v>2202</v>
      </c>
      <c r="D586" s="10">
        <v>7</v>
      </c>
      <c r="E586" s="10">
        <v>585</v>
      </c>
    </row>
    <row r="587" spans="1:5">
      <c r="A587" s="10" t="s">
        <v>2577</v>
      </c>
      <c r="B587" s="10" t="s">
        <v>2083</v>
      </c>
      <c r="C587" s="10" t="s">
        <v>2202</v>
      </c>
      <c r="D587" s="10">
        <v>7</v>
      </c>
      <c r="E587" s="10">
        <v>586</v>
      </c>
    </row>
    <row r="588" spans="1:5">
      <c r="A588" s="10" t="s">
        <v>2578</v>
      </c>
      <c r="B588" s="10" t="s">
        <v>2083</v>
      </c>
      <c r="C588" s="10" t="s">
        <v>2202</v>
      </c>
      <c r="D588" s="10">
        <v>7</v>
      </c>
      <c r="E588" s="10">
        <v>587</v>
      </c>
    </row>
    <row r="589" spans="1:5">
      <c r="A589" s="10" t="s">
        <v>2579</v>
      </c>
      <c r="B589" s="10" t="s">
        <v>2083</v>
      </c>
      <c r="C589" s="10" t="s">
        <v>2202</v>
      </c>
      <c r="D589" s="10">
        <v>7</v>
      </c>
      <c r="E589" s="10">
        <v>588</v>
      </c>
    </row>
    <row r="590" spans="1:5">
      <c r="A590" s="10" t="s">
        <v>2580</v>
      </c>
      <c r="B590" s="10" t="s">
        <v>2083</v>
      </c>
      <c r="C590" s="10" t="s">
        <v>2202</v>
      </c>
      <c r="D590" s="10">
        <v>7</v>
      </c>
      <c r="E590" s="10">
        <v>589</v>
      </c>
    </row>
    <row r="591" spans="1:5">
      <c r="A591" s="10" t="s">
        <v>2581</v>
      </c>
      <c r="B591" s="10" t="s">
        <v>2083</v>
      </c>
      <c r="C591" s="10" t="s">
        <v>2202</v>
      </c>
      <c r="D591" s="10">
        <v>7</v>
      </c>
      <c r="E591" s="10">
        <v>590</v>
      </c>
    </row>
    <row r="592" spans="1:5">
      <c r="A592" s="10" t="s">
        <v>2582</v>
      </c>
      <c r="B592" s="10" t="s">
        <v>2083</v>
      </c>
      <c r="C592" s="10" t="s">
        <v>2202</v>
      </c>
      <c r="D592" s="10">
        <v>7</v>
      </c>
      <c r="E592" s="10">
        <v>591</v>
      </c>
    </row>
    <row r="593" spans="1:5">
      <c r="A593" s="10" t="s">
        <v>2583</v>
      </c>
      <c r="B593" s="10" t="s">
        <v>2083</v>
      </c>
      <c r="C593" s="10" t="s">
        <v>2202</v>
      </c>
      <c r="D593" s="10">
        <v>7</v>
      </c>
      <c r="E593" s="10">
        <v>592</v>
      </c>
    </row>
    <row r="594" spans="1:5">
      <c r="A594" s="10" t="s">
        <v>2584</v>
      </c>
      <c r="B594" s="10" t="s">
        <v>2083</v>
      </c>
      <c r="C594" s="10" t="s">
        <v>2202</v>
      </c>
      <c r="D594" s="10">
        <v>7</v>
      </c>
      <c r="E594" s="10">
        <v>593</v>
      </c>
    </row>
    <row r="595" spans="1:5">
      <c r="A595" s="10" t="s">
        <v>2585</v>
      </c>
      <c r="B595" s="10" t="s">
        <v>2083</v>
      </c>
      <c r="C595" s="10" t="s">
        <v>2202</v>
      </c>
      <c r="D595" s="10">
        <v>7</v>
      </c>
      <c r="E595" s="10">
        <v>594</v>
      </c>
    </row>
    <row r="596" spans="1:5">
      <c r="A596" s="10" t="s">
        <v>2586</v>
      </c>
      <c r="B596" s="10" t="s">
        <v>2083</v>
      </c>
      <c r="C596" s="10" t="s">
        <v>2202</v>
      </c>
      <c r="D596" s="10">
        <v>7</v>
      </c>
      <c r="E596" s="10">
        <v>595</v>
      </c>
    </row>
    <row r="597" spans="1:5">
      <c r="A597" s="10" t="s">
        <v>2587</v>
      </c>
      <c r="B597" s="10" t="s">
        <v>2083</v>
      </c>
      <c r="C597" s="10" t="s">
        <v>2202</v>
      </c>
      <c r="D597" s="10">
        <v>7</v>
      </c>
      <c r="E597" s="10">
        <v>596</v>
      </c>
    </row>
    <row r="598" spans="1:5">
      <c r="A598" s="10" t="s">
        <v>2588</v>
      </c>
      <c r="B598" s="10" t="s">
        <v>2083</v>
      </c>
      <c r="C598" s="10" t="s">
        <v>2202</v>
      </c>
      <c r="D598" s="10">
        <v>7</v>
      </c>
      <c r="E598" s="10">
        <v>597</v>
      </c>
    </row>
    <row r="599" spans="1:5">
      <c r="A599" s="10" t="s">
        <v>2589</v>
      </c>
      <c r="B599" s="10" t="s">
        <v>2083</v>
      </c>
      <c r="C599" s="10" t="s">
        <v>2202</v>
      </c>
      <c r="D599" s="10">
        <v>7</v>
      </c>
      <c r="E599" s="10">
        <v>598</v>
      </c>
    </row>
    <row r="600" spans="1:5">
      <c r="A600" s="10" t="s">
        <v>2590</v>
      </c>
      <c r="B600" s="10" t="s">
        <v>2083</v>
      </c>
      <c r="C600" s="10" t="s">
        <v>2202</v>
      </c>
      <c r="D600" s="10">
        <v>7</v>
      </c>
      <c r="E600" s="10">
        <v>599</v>
      </c>
    </row>
    <row r="601" spans="1:5">
      <c r="A601" s="10" t="s">
        <v>2591</v>
      </c>
      <c r="B601" s="10" t="s">
        <v>2083</v>
      </c>
      <c r="C601" s="10" t="s">
        <v>2202</v>
      </c>
      <c r="D601" s="10">
        <v>7</v>
      </c>
      <c r="E601" s="10">
        <v>600</v>
      </c>
    </row>
    <row r="602" spans="1:5">
      <c r="A602" s="10" t="s">
        <v>2592</v>
      </c>
      <c r="B602" s="10" t="s">
        <v>2083</v>
      </c>
      <c r="C602" s="10" t="s">
        <v>2202</v>
      </c>
      <c r="D602" s="10">
        <v>7</v>
      </c>
      <c r="E602" s="10">
        <v>601</v>
      </c>
    </row>
    <row r="603" spans="1:5">
      <c r="A603" s="10" t="s">
        <v>2593</v>
      </c>
      <c r="B603" s="10" t="s">
        <v>2083</v>
      </c>
      <c r="C603" s="10" t="s">
        <v>2202</v>
      </c>
      <c r="D603" s="10">
        <v>7</v>
      </c>
      <c r="E603" s="10">
        <v>602</v>
      </c>
    </row>
    <row r="604" spans="1:5">
      <c r="A604" s="10" t="s">
        <v>2594</v>
      </c>
      <c r="B604" s="10" t="s">
        <v>2083</v>
      </c>
      <c r="C604" s="10" t="s">
        <v>2202</v>
      </c>
      <c r="D604" s="10">
        <v>7</v>
      </c>
      <c r="E604" s="10">
        <v>603</v>
      </c>
    </row>
    <row r="605" spans="1:5">
      <c r="A605" s="10" t="s">
        <v>2595</v>
      </c>
      <c r="B605" s="10" t="s">
        <v>2083</v>
      </c>
      <c r="C605" s="10" t="s">
        <v>2202</v>
      </c>
      <c r="D605" s="10">
        <v>7</v>
      </c>
      <c r="E605" s="10">
        <v>604</v>
      </c>
    </row>
    <row r="606" spans="1:5">
      <c r="A606" s="10" t="s">
        <v>2596</v>
      </c>
      <c r="B606" s="10" t="s">
        <v>2083</v>
      </c>
      <c r="C606" s="10" t="s">
        <v>2202</v>
      </c>
      <c r="D606" s="10">
        <v>7</v>
      </c>
      <c r="E606" s="10">
        <v>605</v>
      </c>
    </row>
    <row r="607" spans="1:5">
      <c r="A607" s="10" t="s">
        <v>2597</v>
      </c>
      <c r="B607" s="10" t="s">
        <v>2083</v>
      </c>
      <c r="C607" s="10" t="s">
        <v>2202</v>
      </c>
      <c r="D607" s="10">
        <v>7</v>
      </c>
      <c r="E607" s="10">
        <v>606</v>
      </c>
    </row>
    <row r="608" spans="1:5">
      <c r="A608" s="10" t="s">
        <v>2598</v>
      </c>
      <c r="B608" s="10" t="s">
        <v>2083</v>
      </c>
      <c r="C608" s="10" t="s">
        <v>2202</v>
      </c>
      <c r="D608" s="10">
        <v>7</v>
      </c>
      <c r="E608" s="10">
        <v>607</v>
      </c>
    </row>
    <row r="609" spans="1:5">
      <c r="A609" s="10" t="s">
        <v>2599</v>
      </c>
      <c r="B609" s="10" t="s">
        <v>2083</v>
      </c>
      <c r="C609" s="10" t="s">
        <v>2202</v>
      </c>
      <c r="D609" s="10">
        <v>7</v>
      </c>
      <c r="E609" s="10">
        <v>608</v>
      </c>
    </row>
    <row r="610" spans="1:5">
      <c r="A610" s="10" t="s">
        <v>2600</v>
      </c>
      <c r="B610" s="10" t="s">
        <v>2083</v>
      </c>
      <c r="C610" s="10" t="s">
        <v>2202</v>
      </c>
      <c r="D610" s="10">
        <v>7</v>
      </c>
      <c r="E610" s="10">
        <v>609</v>
      </c>
    </row>
    <row r="611" spans="1:5">
      <c r="A611" s="10" t="s">
        <v>2601</v>
      </c>
      <c r="B611" s="10" t="s">
        <v>2083</v>
      </c>
      <c r="C611" s="10" t="s">
        <v>2202</v>
      </c>
      <c r="D611" s="10">
        <v>7</v>
      </c>
      <c r="E611" s="10">
        <v>610</v>
      </c>
    </row>
    <row r="612" spans="1:5">
      <c r="A612" s="10" t="s">
        <v>2602</v>
      </c>
      <c r="B612" s="10" t="s">
        <v>2083</v>
      </c>
      <c r="C612" s="10" t="s">
        <v>2202</v>
      </c>
      <c r="D612" s="10">
        <v>7</v>
      </c>
      <c r="E612" s="10">
        <v>611</v>
      </c>
    </row>
    <row r="613" spans="1:5">
      <c r="A613" s="10" t="s">
        <v>2603</v>
      </c>
      <c r="B613" s="10" t="s">
        <v>2083</v>
      </c>
      <c r="C613" s="10" t="s">
        <v>2202</v>
      </c>
      <c r="D613" s="10">
        <v>7</v>
      </c>
      <c r="E613" s="10">
        <v>612</v>
      </c>
    </row>
    <row r="614" spans="1:5">
      <c r="A614" s="10" t="s">
        <v>2604</v>
      </c>
      <c r="B614" s="10" t="s">
        <v>2083</v>
      </c>
      <c r="C614" s="10" t="s">
        <v>2202</v>
      </c>
      <c r="D614" s="10">
        <v>7</v>
      </c>
      <c r="E614" s="10">
        <v>613</v>
      </c>
    </row>
    <row r="615" spans="1:5">
      <c r="A615" s="10" t="s">
        <v>2605</v>
      </c>
      <c r="B615" s="10" t="s">
        <v>2083</v>
      </c>
      <c r="C615" s="10" t="s">
        <v>2202</v>
      </c>
      <c r="D615" s="10">
        <v>7</v>
      </c>
      <c r="E615" s="10">
        <v>614</v>
      </c>
    </row>
    <row r="616" spans="1:5">
      <c r="A616" s="10" t="s">
        <v>2606</v>
      </c>
      <c r="B616" s="10" t="s">
        <v>2083</v>
      </c>
      <c r="C616" s="10" t="s">
        <v>2202</v>
      </c>
      <c r="D616" s="10">
        <v>7</v>
      </c>
      <c r="E616" s="10">
        <v>615</v>
      </c>
    </row>
    <row r="617" spans="1:5">
      <c r="A617" s="10" t="s">
        <v>2607</v>
      </c>
      <c r="B617" s="10" t="s">
        <v>2083</v>
      </c>
      <c r="C617" s="10" t="s">
        <v>2202</v>
      </c>
      <c r="D617" s="10">
        <v>7</v>
      </c>
      <c r="E617" s="10">
        <v>616</v>
      </c>
    </row>
    <row r="618" spans="1:5">
      <c r="A618" s="10" t="s">
        <v>2608</v>
      </c>
      <c r="B618" s="10" t="s">
        <v>2083</v>
      </c>
      <c r="C618" s="10" t="s">
        <v>2202</v>
      </c>
      <c r="D618" s="10">
        <v>7</v>
      </c>
      <c r="E618" s="10">
        <v>617</v>
      </c>
    </row>
    <row r="619" spans="1:5">
      <c r="A619" s="10" t="s">
        <v>2609</v>
      </c>
      <c r="B619" s="10" t="s">
        <v>2083</v>
      </c>
      <c r="C619" s="10" t="s">
        <v>2202</v>
      </c>
      <c r="D619" s="10">
        <v>7</v>
      </c>
      <c r="E619" s="10">
        <v>618</v>
      </c>
    </row>
    <row r="620" spans="1:5">
      <c r="A620" s="10" t="s">
        <v>2610</v>
      </c>
      <c r="B620" s="10" t="s">
        <v>2083</v>
      </c>
      <c r="C620" s="10" t="s">
        <v>2202</v>
      </c>
      <c r="D620" s="10">
        <v>7</v>
      </c>
      <c r="E620" s="10">
        <v>619</v>
      </c>
    </row>
    <row r="621" spans="1:5">
      <c r="A621" s="10" t="s">
        <v>2611</v>
      </c>
      <c r="B621" s="10" t="s">
        <v>2083</v>
      </c>
      <c r="C621" s="10" t="s">
        <v>2202</v>
      </c>
      <c r="D621" s="10">
        <v>7</v>
      </c>
      <c r="E621" s="10">
        <v>620</v>
      </c>
    </row>
    <row r="622" spans="1:5">
      <c r="A622" s="10" t="s">
        <v>2612</v>
      </c>
      <c r="B622" s="10" t="s">
        <v>2083</v>
      </c>
      <c r="C622" s="10" t="s">
        <v>2202</v>
      </c>
      <c r="D622" s="10">
        <v>7</v>
      </c>
      <c r="E622" s="10">
        <v>621</v>
      </c>
    </row>
    <row r="623" spans="1:5">
      <c r="A623" s="10" t="s">
        <v>2613</v>
      </c>
      <c r="B623" s="10" t="s">
        <v>2083</v>
      </c>
      <c r="C623" s="10" t="s">
        <v>2202</v>
      </c>
      <c r="D623" s="10">
        <v>7</v>
      </c>
      <c r="E623" s="10">
        <v>622</v>
      </c>
    </row>
    <row r="624" spans="1:5">
      <c r="A624" s="10" t="s">
        <v>2614</v>
      </c>
      <c r="B624" s="10" t="s">
        <v>2083</v>
      </c>
      <c r="C624" s="10" t="s">
        <v>2202</v>
      </c>
      <c r="D624" s="10">
        <v>7</v>
      </c>
      <c r="E624" s="10">
        <v>623</v>
      </c>
    </row>
    <row r="625" spans="1:5">
      <c r="A625" s="10" t="s">
        <v>2615</v>
      </c>
      <c r="B625" s="10" t="s">
        <v>2083</v>
      </c>
      <c r="C625" s="10" t="s">
        <v>2202</v>
      </c>
      <c r="D625" s="10">
        <v>7</v>
      </c>
      <c r="E625" s="10">
        <v>624</v>
      </c>
    </row>
    <row r="626" spans="1:5">
      <c r="A626" s="10" t="s">
        <v>2616</v>
      </c>
      <c r="B626" s="10" t="s">
        <v>2083</v>
      </c>
      <c r="C626" s="10" t="s">
        <v>2202</v>
      </c>
      <c r="D626" s="10">
        <v>7</v>
      </c>
      <c r="E626" s="10">
        <v>625</v>
      </c>
    </row>
    <row r="627" spans="1:5">
      <c r="A627" s="10" t="s">
        <v>2617</v>
      </c>
      <c r="B627" s="10" t="s">
        <v>2083</v>
      </c>
      <c r="C627" s="10" t="s">
        <v>2202</v>
      </c>
      <c r="D627" s="10">
        <v>7</v>
      </c>
      <c r="E627" s="10">
        <v>626</v>
      </c>
    </row>
    <row r="628" spans="1:5">
      <c r="A628" s="10" t="s">
        <v>2618</v>
      </c>
      <c r="B628" s="10" t="s">
        <v>2083</v>
      </c>
      <c r="C628" s="10" t="s">
        <v>2202</v>
      </c>
      <c r="D628" s="10">
        <v>7</v>
      </c>
      <c r="E628" s="10">
        <v>627</v>
      </c>
    </row>
    <row r="629" spans="1:5">
      <c r="A629" s="10" t="s">
        <v>2619</v>
      </c>
      <c r="B629" s="10" t="s">
        <v>2083</v>
      </c>
      <c r="C629" s="10" t="s">
        <v>2202</v>
      </c>
      <c r="D629" s="10">
        <v>7</v>
      </c>
      <c r="E629" s="10">
        <v>628</v>
      </c>
    </row>
    <row r="630" spans="1:5">
      <c r="A630" s="10" t="s">
        <v>2620</v>
      </c>
      <c r="B630" s="10" t="s">
        <v>2083</v>
      </c>
      <c r="C630" s="10" t="s">
        <v>2202</v>
      </c>
      <c r="D630" s="10">
        <v>7</v>
      </c>
      <c r="E630" s="10">
        <v>629</v>
      </c>
    </row>
    <row r="631" spans="1:5">
      <c r="A631" s="10" t="s">
        <v>2621</v>
      </c>
      <c r="B631" s="10" t="s">
        <v>2083</v>
      </c>
      <c r="C631" s="10" t="s">
        <v>2202</v>
      </c>
      <c r="D631" s="10">
        <v>7</v>
      </c>
      <c r="E631" s="10">
        <v>630</v>
      </c>
    </row>
    <row r="632" spans="1:5">
      <c r="A632" s="10" t="s">
        <v>2622</v>
      </c>
      <c r="B632" s="10" t="s">
        <v>2083</v>
      </c>
      <c r="C632" s="10" t="s">
        <v>2202</v>
      </c>
      <c r="D632" s="10">
        <v>7</v>
      </c>
      <c r="E632" s="10">
        <v>631</v>
      </c>
    </row>
    <row r="633" spans="1:5">
      <c r="A633" s="10" t="s">
        <v>2623</v>
      </c>
      <c r="B633" s="10" t="s">
        <v>2083</v>
      </c>
      <c r="C633" s="10" t="s">
        <v>2202</v>
      </c>
      <c r="D633" s="10">
        <v>7</v>
      </c>
      <c r="E633" s="10">
        <v>632</v>
      </c>
    </row>
    <row r="634" spans="1:5">
      <c r="A634" s="10" t="s">
        <v>2624</v>
      </c>
      <c r="B634" s="10" t="s">
        <v>2083</v>
      </c>
      <c r="C634" s="10" t="s">
        <v>2202</v>
      </c>
      <c r="D634" s="10">
        <v>7</v>
      </c>
      <c r="E634" s="10">
        <v>633</v>
      </c>
    </row>
    <row r="635" spans="1:5">
      <c r="A635" s="10" t="s">
        <v>2625</v>
      </c>
      <c r="B635" s="10" t="s">
        <v>2083</v>
      </c>
      <c r="C635" s="10" t="s">
        <v>2202</v>
      </c>
      <c r="D635" s="10">
        <v>7</v>
      </c>
      <c r="E635" s="10">
        <v>634</v>
      </c>
    </row>
    <row r="636" spans="1:5">
      <c r="A636" s="10" t="s">
        <v>2626</v>
      </c>
      <c r="B636" s="10" t="s">
        <v>2083</v>
      </c>
      <c r="C636" s="10" t="s">
        <v>2202</v>
      </c>
      <c r="D636" s="10">
        <v>7</v>
      </c>
      <c r="E636" s="10">
        <v>635</v>
      </c>
    </row>
    <row r="637" spans="1:5">
      <c r="A637" s="10" t="s">
        <v>2527</v>
      </c>
      <c r="B637" s="10" t="s">
        <v>2083</v>
      </c>
      <c r="C637" s="10" t="s">
        <v>2202</v>
      </c>
      <c r="D637" s="10">
        <v>7</v>
      </c>
      <c r="E637" s="10">
        <v>636</v>
      </c>
    </row>
    <row r="638" spans="1:5">
      <c r="A638" s="10" t="s">
        <v>2528</v>
      </c>
      <c r="B638" s="10" t="s">
        <v>2083</v>
      </c>
      <c r="C638" s="10" t="s">
        <v>2202</v>
      </c>
      <c r="D638" s="10">
        <v>7</v>
      </c>
      <c r="E638" s="10">
        <v>637</v>
      </c>
    </row>
    <row r="639" spans="1:5">
      <c r="A639" s="10" t="s">
        <v>2529</v>
      </c>
      <c r="B639" s="10" t="s">
        <v>2083</v>
      </c>
      <c r="C639" s="10" t="s">
        <v>2202</v>
      </c>
      <c r="D639" s="10">
        <v>7</v>
      </c>
      <c r="E639" s="10">
        <v>638</v>
      </c>
    </row>
    <row r="640" spans="1:5">
      <c r="A640" s="10" t="s">
        <v>2530</v>
      </c>
      <c r="B640" s="10" t="s">
        <v>2083</v>
      </c>
      <c r="C640" s="10" t="s">
        <v>2202</v>
      </c>
      <c r="D640" s="10">
        <v>7</v>
      </c>
      <c r="E640" s="10">
        <v>639</v>
      </c>
    </row>
    <row r="641" spans="1:5">
      <c r="A641" s="10" t="s">
        <v>2531</v>
      </c>
      <c r="B641" s="10" t="s">
        <v>2083</v>
      </c>
      <c r="C641" s="10" t="s">
        <v>2202</v>
      </c>
      <c r="D641" s="10">
        <v>7</v>
      </c>
      <c r="E641" s="10">
        <v>640</v>
      </c>
    </row>
    <row r="642" spans="1:5">
      <c r="A642" s="10" t="s">
        <v>2532</v>
      </c>
      <c r="B642" s="10" t="s">
        <v>2083</v>
      </c>
      <c r="C642" s="10" t="s">
        <v>2202</v>
      </c>
      <c r="D642" s="10">
        <v>7</v>
      </c>
      <c r="E642" s="10">
        <v>641</v>
      </c>
    </row>
    <row r="643" spans="1:5">
      <c r="A643" s="10" t="s">
        <v>2533</v>
      </c>
      <c r="B643" s="10" t="s">
        <v>2083</v>
      </c>
      <c r="C643" s="10" t="s">
        <v>2202</v>
      </c>
      <c r="D643" s="10">
        <v>7</v>
      </c>
      <c r="E643" s="10">
        <v>642</v>
      </c>
    </row>
    <row r="644" spans="1:5">
      <c r="A644" s="10" t="s">
        <v>2534</v>
      </c>
      <c r="B644" s="10" t="s">
        <v>2083</v>
      </c>
      <c r="C644" s="10" t="s">
        <v>2202</v>
      </c>
      <c r="D644" s="10">
        <v>7</v>
      </c>
      <c r="E644" s="10">
        <v>643</v>
      </c>
    </row>
    <row r="645" spans="1:5">
      <c r="A645" s="10" t="s">
        <v>2535</v>
      </c>
      <c r="B645" s="10" t="s">
        <v>2083</v>
      </c>
      <c r="C645" s="10" t="s">
        <v>2202</v>
      </c>
      <c r="D645" s="10">
        <v>7</v>
      </c>
      <c r="E645" s="10">
        <v>644</v>
      </c>
    </row>
    <row r="646" spans="1:5">
      <c r="A646" s="10" t="s">
        <v>2536</v>
      </c>
      <c r="B646" s="10" t="s">
        <v>2083</v>
      </c>
      <c r="C646" s="10" t="s">
        <v>2202</v>
      </c>
      <c r="D646" s="10">
        <v>7</v>
      </c>
      <c r="E646" s="10">
        <v>645</v>
      </c>
    </row>
    <row r="647" spans="1:5">
      <c r="A647" s="10" t="s">
        <v>2537</v>
      </c>
      <c r="B647" s="10" t="s">
        <v>2083</v>
      </c>
      <c r="C647" s="10" t="s">
        <v>2202</v>
      </c>
      <c r="D647" s="10">
        <v>7</v>
      </c>
      <c r="E647" s="10">
        <v>646</v>
      </c>
    </row>
    <row r="648" spans="1:5">
      <c r="A648" s="10" t="s">
        <v>2538</v>
      </c>
      <c r="B648" s="10" t="s">
        <v>2083</v>
      </c>
      <c r="C648" s="10" t="s">
        <v>2202</v>
      </c>
      <c r="D648" s="10">
        <v>7</v>
      </c>
      <c r="E648" s="10">
        <v>647</v>
      </c>
    </row>
    <row r="649" spans="1:5">
      <c r="A649" s="10" t="s">
        <v>2539</v>
      </c>
      <c r="B649" s="10" t="s">
        <v>2083</v>
      </c>
      <c r="C649" s="10" t="s">
        <v>2202</v>
      </c>
      <c r="D649" s="10">
        <v>7</v>
      </c>
      <c r="E649" s="10">
        <v>648</v>
      </c>
    </row>
    <row r="650" spans="1:5">
      <c r="A650" s="10" t="s">
        <v>2540</v>
      </c>
      <c r="B650" s="10" t="s">
        <v>2083</v>
      </c>
      <c r="C650" s="10" t="s">
        <v>2202</v>
      </c>
      <c r="D650" s="10">
        <v>7</v>
      </c>
      <c r="E650" s="10">
        <v>649</v>
      </c>
    </row>
    <row r="651" spans="1:5">
      <c r="A651" s="10" t="s">
        <v>2541</v>
      </c>
      <c r="B651" s="10" t="s">
        <v>2083</v>
      </c>
      <c r="C651" s="10" t="s">
        <v>2202</v>
      </c>
      <c r="D651" s="10">
        <v>7</v>
      </c>
      <c r="E651" s="10">
        <v>650</v>
      </c>
    </row>
    <row r="652" spans="1:5">
      <c r="A652" s="10" t="s">
        <v>2542</v>
      </c>
      <c r="B652" s="10" t="s">
        <v>2083</v>
      </c>
      <c r="C652" s="10" t="s">
        <v>2202</v>
      </c>
      <c r="D652" s="10">
        <v>7</v>
      </c>
      <c r="E652" s="10">
        <v>651</v>
      </c>
    </row>
    <row r="653" spans="1:5">
      <c r="A653" s="10" t="s">
        <v>2543</v>
      </c>
      <c r="B653" s="10" t="s">
        <v>2083</v>
      </c>
      <c r="C653" s="10" t="s">
        <v>2202</v>
      </c>
      <c r="D653" s="10">
        <v>7</v>
      </c>
      <c r="E653" s="10">
        <v>652</v>
      </c>
    </row>
    <row r="654" spans="1:5">
      <c r="A654" s="10" t="s">
        <v>2544</v>
      </c>
      <c r="B654" s="10" t="s">
        <v>2083</v>
      </c>
      <c r="C654" s="10" t="s">
        <v>2202</v>
      </c>
      <c r="D654" s="10">
        <v>7</v>
      </c>
      <c r="E654" s="10">
        <v>653</v>
      </c>
    </row>
    <row r="655" spans="1:5">
      <c r="A655" s="10" t="s">
        <v>2545</v>
      </c>
      <c r="B655" s="10" t="s">
        <v>2083</v>
      </c>
      <c r="C655" s="10" t="s">
        <v>2202</v>
      </c>
      <c r="D655" s="10">
        <v>7</v>
      </c>
      <c r="E655" s="10">
        <v>654</v>
      </c>
    </row>
    <row r="656" spans="1:5">
      <c r="A656" s="10" t="s">
        <v>2546</v>
      </c>
      <c r="B656" s="10" t="s">
        <v>2083</v>
      </c>
      <c r="C656" s="10" t="s">
        <v>2202</v>
      </c>
      <c r="D656" s="10">
        <v>7</v>
      </c>
      <c r="E656" s="10">
        <v>655</v>
      </c>
    </row>
    <row r="657" spans="1:5">
      <c r="A657" s="10" t="s">
        <v>2547</v>
      </c>
      <c r="B657" s="10" t="s">
        <v>2083</v>
      </c>
      <c r="C657" s="10" t="s">
        <v>2202</v>
      </c>
      <c r="D657" s="10">
        <v>7</v>
      </c>
      <c r="E657" s="10">
        <v>656</v>
      </c>
    </row>
    <row r="658" spans="1:5">
      <c r="A658" s="10" t="s">
        <v>2548</v>
      </c>
      <c r="B658" s="10" t="s">
        <v>2083</v>
      </c>
      <c r="C658" s="10" t="s">
        <v>2202</v>
      </c>
      <c r="D658" s="10">
        <v>7</v>
      </c>
      <c r="E658" s="10">
        <v>657</v>
      </c>
    </row>
    <row r="659" spans="1:5">
      <c r="A659" s="10" t="s">
        <v>2549</v>
      </c>
      <c r="B659" s="10" t="s">
        <v>2083</v>
      </c>
      <c r="C659" s="10" t="s">
        <v>2202</v>
      </c>
      <c r="D659" s="10">
        <v>7</v>
      </c>
      <c r="E659" s="10">
        <v>658</v>
      </c>
    </row>
    <row r="660" spans="1:5">
      <c r="A660" s="10" t="s">
        <v>2550</v>
      </c>
      <c r="B660" s="10" t="s">
        <v>2083</v>
      </c>
      <c r="C660" s="10" t="s">
        <v>2202</v>
      </c>
      <c r="D660" s="10">
        <v>7</v>
      </c>
      <c r="E660" s="10">
        <v>659</v>
      </c>
    </row>
    <row r="661" spans="1:5">
      <c r="A661" s="10" t="s">
        <v>2551</v>
      </c>
      <c r="B661" s="10" t="s">
        <v>2083</v>
      </c>
      <c r="C661" s="10" t="s">
        <v>2202</v>
      </c>
      <c r="D661" s="10">
        <v>7</v>
      </c>
      <c r="E661" s="10">
        <v>660</v>
      </c>
    </row>
    <row r="662" spans="1:5">
      <c r="A662" s="10" t="s">
        <v>2552</v>
      </c>
      <c r="B662" s="10" t="s">
        <v>2083</v>
      </c>
      <c r="C662" s="10" t="s">
        <v>2202</v>
      </c>
      <c r="D662" s="10">
        <v>7</v>
      </c>
      <c r="E662" s="10">
        <v>661</v>
      </c>
    </row>
    <row r="663" spans="1:5">
      <c r="A663" s="10" t="s">
        <v>2553</v>
      </c>
      <c r="B663" s="10" t="s">
        <v>2083</v>
      </c>
      <c r="C663" s="10" t="s">
        <v>2202</v>
      </c>
      <c r="D663" s="10">
        <v>7</v>
      </c>
      <c r="E663" s="10">
        <v>662</v>
      </c>
    </row>
    <row r="664" spans="1:5">
      <c r="A664" s="10" t="s">
        <v>2554</v>
      </c>
      <c r="B664" s="10" t="s">
        <v>2083</v>
      </c>
      <c r="C664" s="10" t="s">
        <v>2202</v>
      </c>
      <c r="D664" s="10">
        <v>7</v>
      </c>
      <c r="E664" s="10">
        <v>663</v>
      </c>
    </row>
    <row r="665" spans="1:5">
      <c r="A665" s="10" t="s">
        <v>2555</v>
      </c>
      <c r="B665" s="10" t="s">
        <v>2083</v>
      </c>
      <c r="C665" s="10" t="s">
        <v>2202</v>
      </c>
      <c r="D665" s="10">
        <v>7</v>
      </c>
      <c r="E665" s="10">
        <v>664</v>
      </c>
    </row>
    <row r="666" spans="1:5">
      <c r="A666" s="10" t="s">
        <v>2556</v>
      </c>
      <c r="B666" s="10" t="s">
        <v>2083</v>
      </c>
      <c r="C666" s="10" t="s">
        <v>2202</v>
      </c>
      <c r="D666" s="10">
        <v>7</v>
      </c>
      <c r="E666" s="10">
        <v>665</v>
      </c>
    </row>
    <row r="667" spans="1:5">
      <c r="A667" s="10" t="s">
        <v>2557</v>
      </c>
      <c r="B667" s="10" t="s">
        <v>2083</v>
      </c>
      <c r="C667" s="10" t="s">
        <v>2202</v>
      </c>
      <c r="D667" s="10">
        <v>7</v>
      </c>
      <c r="E667" s="10">
        <v>666</v>
      </c>
    </row>
    <row r="668" spans="1:5">
      <c r="A668" s="10" t="s">
        <v>2558</v>
      </c>
      <c r="B668" s="10" t="s">
        <v>2083</v>
      </c>
      <c r="C668" s="10" t="s">
        <v>2202</v>
      </c>
      <c r="D668" s="10">
        <v>7</v>
      </c>
      <c r="E668" s="10">
        <v>667</v>
      </c>
    </row>
    <row r="669" spans="1:5">
      <c r="A669" s="10" t="s">
        <v>2559</v>
      </c>
      <c r="B669" s="10" t="s">
        <v>2083</v>
      </c>
      <c r="C669" s="10" t="s">
        <v>2202</v>
      </c>
      <c r="D669" s="10">
        <v>7</v>
      </c>
      <c r="E669" s="10">
        <v>668</v>
      </c>
    </row>
    <row r="670" spans="1:5">
      <c r="A670" s="10" t="s">
        <v>2560</v>
      </c>
      <c r="B670" s="10" t="s">
        <v>2083</v>
      </c>
      <c r="C670" s="10" t="s">
        <v>2202</v>
      </c>
      <c r="D670" s="10">
        <v>7</v>
      </c>
      <c r="E670" s="10">
        <v>669</v>
      </c>
    </row>
    <row r="671" spans="1:5">
      <c r="A671" s="10" t="s">
        <v>2561</v>
      </c>
      <c r="B671" s="10" t="s">
        <v>2083</v>
      </c>
      <c r="C671" s="10" t="s">
        <v>2202</v>
      </c>
      <c r="D671" s="10">
        <v>7</v>
      </c>
      <c r="E671" s="10">
        <v>670</v>
      </c>
    </row>
    <row r="672" spans="1:5">
      <c r="A672" s="10" t="s">
        <v>2562</v>
      </c>
      <c r="B672" s="10" t="s">
        <v>2083</v>
      </c>
      <c r="C672" s="10" t="s">
        <v>2202</v>
      </c>
      <c r="D672" s="10">
        <v>7</v>
      </c>
      <c r="E672" s="10">
        <v>671</v>
      </c>
    </row>
    <row r="673" spans="1:5">
      <c r="A673" s="10" t="s">
        <v>2563</v>
      </c>
      <c r="B673" s="10" t="s">
        <v>2083</v>
      </c>
      <c r="C673" s="10" t="s">
        <v>2202</v>
      </c>
      <c r="D673" s="10">
        <v>7</v>
      </c>
      <c r="E673" s="10">
        <v>672</v>
      </c>
    </row>
    <row r="674" spans="1:5">
      <c r="A674" s="10" t="s">
        <v>2564</v>
      </c>
      <c r="B674" s="10" t="s">
        <v>2083</v>
      </c>
      <c r="C674" s="10" t="s">
        <v>2202</v>
      </c>
      <c r="D674" s="10">
        <v>7</v>
      </c>
      <c r="E674" s="10">
        <v>673</v>
      </c>
    </row>
    <row r="675" spans="1:5">
      <c r="A675" s="10" t="s">
        <v>2565</v>
      </c>
      <c r="B675" s="10" t="s">
        <v>2083</v>
      </c>
      <c r="C675" s="10" t="s">
        <v>2202</v>
      </c>
      <c r="D675" s="10">
        <v>7</v>
      </c>
      <c r="E675" s="10">
        <v>674</v>
      </c>
    </row>
    <row r="676" spans="1:5">
      <c r="A676" s="10" t="s">
        <v>2566</v>
      </c>
      <c r="B676" s="10" t="s">
        <v>2083</v>
      </c>
      <c r="C676" s="10" t="s">
        <v>2202</v>
      </c>
      <c r="D676" s="10">
        <v>7</v>
      </c>
      <c r="E676" s="10">
        <v>675</v>
      </c>
    </row>
    <row r="677" spans="1:5">
      <c r="A677" s="10" t="s">
        <v>2567</v>
      </c>
      <c r="B677" s="10" t="s">
        <v>2083</v>
      </c>
      <c r="C677" s="10" t="s">
        <v>2202</v>
      </c>
      <c r="D677" s="10">
        <v>7</v>
      </c>
      <c r="E677" s="10">
        <v>676</v>
      </c>
    </row>
    <row r="678" spans="1:5">
      <c r="A678" s="10" t="s">
        <v>2568</v>
      </c>
      <c r="B678" s="10" t="s">
        <v>2083</v>
      </c>
      <c r="C678" s="10" t="s">
        <v>2202</v>
      </c>
      <c r="D678" s="10">
        <v>7</v>
      </c>
      <c r="E678" s="10">
        <v>677</v>
      </c>
    </row>
    <row r="679" spans="1:5">
      <c r="A679" s="10" t="s">
        <v>2569</v>
      </c>
      <c r="B679" s="10" t="s">
        <v>2083</v>
      </c>
      <c r="C679" s="10" t="s">
        <v>2202</v>
      </c>
      <c r="D679" s="10">
        <v>7</v>
      </c>
      <c r="E679" s="10">
        <v>678</v>
      </c>
    </row>
    <row r="680" spans="1:5">
      <c r="A680" s="10" t="s">
        <v>2570</v>
      </c>
      <c r="B680" s="10" t="s">
        <v>2083</v>
      </c>
      <c r="C680" s="10" t="s">
        <v>2202</v>
      </c>
      <c r="D680" s="10">
        <v>7</v>
      </c>
      <c r="E680" s="10">
        <v>679</v>
      </c>
    </row>
    <row r="681" spans="1:5">
      <c r="A681" s="10" t="s">
        <v>2571</v>
      </c>
      <c r="B681" s="10" t="s">
        <v>2083</v>
      </c>
      <c r="C681" s="10" t="s">
        <v>2202</v>
      </c>
      <c r="D681" s="10">
        <v>7</v>
      </c>
      <c r="E681" s="10">
        <v>680</v>
      </c>
    </row>
    <row r="682" spans="1:5">
      <c r="A682" s="10" t="s">
        <v>2572</v>
      </c>
      <c r="B682" s="10" t="s">
        <v>2083</v>
      </c>
      <c r="C682" s="10" t="s">
        <v>2202</v>
      </c>
      <c r="D682" s="10">
        <v>7</v>
      </c>
      <c r="E682" s="10">
        <v>681</v>
      </c>
    </row>
    <row r="683" spans="1:5">
      <c r="A683" s="10" t="s">
        <v>2573</v>
      </c>
      <c r="B683" s="10" t="s">
        <v>2083</v>
      </c>
      <c r="C683" s="10" t="s">
        <v>2202</v>
      </c>
      <c r="D683" s="10">
        <v>7</v>
      </c>
      <c r="E683" s="10">
        <v>682</v>
      </c>
    </row>
    <row r="684" spans="1:5">
      <c r="A684" s="10" t="s">
        <v>2574</v>
      </c>
      <c r="B684" s="10" t="s">
        <v>2083</v>
      </c>
      <c r="C684" s="10" t="s">
        <v>2202</v>
      </c>
      <c r="D684" s="10">
        <v>7</v>
      </c>
      <c r="E684" s="10">
        <v>683</v>
      </c>
    </row>
    <row r="685" spans="1:5">
      <c r="A685" s="10" t="s">
        <v>2575</v>
      </c>
      <c r="B685" s="10" t="s">
        <v>2083</v>
      </c>
      <c r="C685" s="10" t="s">
        <v>2202</v>
      </c>
      <c r="D685" s="10">
        <v>7</v>
      </c>
      <c r="E685" s="10">
        <v>684</v>
      </c>
    </row>
    <row r="686" spans="1:5">
      <c r="A686" s="10" t="s">
        <v>2576</v>
      </c>
      <c r="B686" s="10" t="s">
        <v>2083</v>
      </c>
      <c r="C686" s="10" t="s">
        <v>2202</v>
      </c>
      <c r="D686" s="10">
        <v>7</v>
      </c>
      <c r="E686" s="10">
        <v>685</v>
      </c>
    </row>
    <row r="687" spans="1:5">
      <c r="A687" s="10" t="s">
        <v>2577</v>
      </c>
      <c r="B687" s="10" t="s">
        <v>2083</v>
      </c>
      <c r="C687" s="10" t="s">
        <v>2202</v>
      </c>
      <c r="D687" s="10">
        <v>7</v>
      </c>
      <c r="E687" s="10">
        <v>686</v>
      </c>
    </row>
    <row r="688" spans="1:5">
      <c r="A688" s="10" t="s">
        <v>2578</v>
      </c>
      <c r="B688" s="10" t="s">
        <v>2083</v>
      </c>
      <c r="C688" s="10" t="s">
        <v>2202</v>
      </c>
      <c r="D688" s="10">
        <v>7</v>
      </c>
      <c r="E688" s="10">
        <v>687</v>
      </c>
    </row>
    <row r="689" spans="1:5">
      <c r="A689" s="10" t="s">
        <v>2579</v>
      </c>
      <c r="B689" s="10" t="s">
        <v>2083</v>
      </c>
      <c r="C689" s="10" t="s">
        <v>2202</v>
      </c>
      <c r="D689" s="10">
        <v>7</v>
      </c>
      <c r="E689" s="10">
        <v>688</v>
      </c>
    </row>
    <row r="690" spans="1:5">
      <c r="A690" s="10" t="s">
        <v>2580</v>
      </c>
      <c r="B690" s="10" t="s">
        <v>2083</v>
      </c>
      <c r="C690" s="10" t="s">
        <v>2202</v>
      </c>
      <c r="D690" s="10">
        <v>7</v>
      </c>
      <c r="E690" s="10">
        <v>689</v>
      </c>
    </row>
    <row r="691" spans="1:5">
      <c r="A691" s="10" t="s">
        <v>2581</v>
      </c>
      <c r="B691" s="10" t="s">
        <v>2083</v>
      </c>
      <c r="C691" s="10" t="s">
        <v>2202</v>
      </c>
      <c r="D691" s="10">
        <v>7</v>
      </c>
      <c r="E691" s="10">
        <v>690</v>
      </c>
    </row>
    <row r="692" spans="1:5">
      <c r="A692" s="10" t="s">
        <v>2582</v>
      </c>
      <c r="B692" s="10" t="s">
        <v>2083</v>
      </c>
      <c r="C692" s="10" t="s">
        <v>2202</v>
      </c>
      <c r="D692" s="10">
        <v>7</v>
      </c>
      <c r="E692" s="10">
        <v>691</v>
      </c>
    </row>
    <row r="693" spans="1:5">
      <c r="A693" s="10" t="s">
        <v>2583</v>
      </c>
      <c r="B693" s="10" t="s">
        <v>2083</v>
      </c>
      <c r="C693" s="10" t="s">
        <v>2202</v>
      </c>
      <c r="D693" s="10">
        <v>7</v>
      </c>
      <c r="E693" s="10">
        <v>692</v>
      </c>
    </row>
    <row r="694" spans="1:5">
      <c r="A694" s="10" t="s">
        <v>2584</v>
      </c>
      <c r="B694" s="10" t="s">
        <v>2083</v>
      </c>
      <c r="C694" s="10" t="s">
        <v>2202</v>
      </c>
      <c r="D694" s="10">
        <v>7</v>
      </c>
      <c r="E694" s="10">
        <v>693</v>
      </c>
    </row>
    <row r="695" spans="1:5">
      <c r="A695" s="10" t="s">
        <v>2627</v>
      </c>
      <c r="B695" s="10" t="s">
        <v>2006</v>
      </c>
      <c r="C695" s="10" t="s">
        <v>2007</v>
      </c>
      <c r="D695" s="10">
        <v>8</v>
      </c>
      <c r="E695" s="10">
        <v>694</v>
      </c>
    </row>
    <row r="696" spans="1:5">
      <c r="A696" s="10" t="s">
        <v>2628</v>
      </c>
      <c r="B696" s="10" t="s">
        <v>2006</v>
      </c>
      <c r="C696" s="10" t="s">
        <v>2007</v>
      </c>
      <c r="D696" s="10">
        <v>8</v>
      </c>
      <c r="E696" s="10">
        <v>695</v>
      </c>
    </row>
    <row r="697" spans="1:5">
      <c r="A697" s="10" t="s">
        <v>2629</v>
      </c>
      <c r="B697" s="10" t="s">
        <v>2006</v>
      </c>
      <c r="C697" s="10" t="s">
        <v>2007</v>
      </c>
      <c r="D697" s="10">
        <v>8</v>
      </c>
      <c r="E697" s="10">
        <v>696</v>
      </c>
    </row>
    <row r="698" spans="1:5">
      <c r="A698" s="10" t="s">
        <v>2630</v>
      </c>
      <c r="B698" s="10" t="s">
        <v>2006</v>
      </c>
      <c r="C698" s="10" t="s">
        <v>2007</v>
      </c>
      <c r="D698" s="10">
        <v>8</v>
      </c>
      <c r="E698" s="10">
        <v>697</v>
      </c>
    </row>
    <row r="699" spans="1:5">
      <c r="A699" s="10" t="s">
        <v>2631</v>
      </c>
      <c r="B699" s="10" t="s">
        <v>2006</v>
      </c>
      <c r="C699" s="10" t="s">
        <v>2007</v>
      </c>
      <c r="D699" s="10">
        <v>8</v>
      </c>
      <c r="E699" s="10">
        <v>698</v>
      </c>
    </row>
    <row r="700" spans="1:5">
      <c r="A700" s="10" t="s">
        <v>2632</v>
      </c>
      <c r="B700" s="10" t="s">
        <v>2006</v>
      </c>
      <c r="C700" s="10" t="s">
        <v>2007</v>
      </c>
      <c r="D700" s="10">
        <v>8</v>
      </c>
      <c r="E700" s="10">
        <v>699</v>
      </c>
    </row>
    <row r="701" spans="1:5">
      <c r="A701" s="10" t="s">
        <v>2633</v>
      </c>
      <c r="B701" s="10" t="s">
        <v>2006</v>
      </c>
      <c r="C701" s="10" t="s">
        <v>2007</v>
      </c>
      <c r="D701" s="10">
        <v>8</v>
      </c>
      <c r="E701" s="10">
        <v>700</v>
      </c>
    </row>
    <row r="702" spans="1:5">
      <c r="A702" s="10" t="s">
        <v>2634</v>
      </c>
      <c r="B702" s="10" t="s">
        <v>2006</v>
      </c>
      <c r="C702" s="10" t="s">
        <v>2007</v>
      </c>
      <c r="D702" s="10">
        <v>8</v>
      </c>
      <c r="E702" s="10">
        <v>701</v>
      </c>
    </row>
    <row r="703" spans="1:5">
      <c r="A703" s="10" t="s">
        <v>2635</v>
      </c>
      <c r="B703" s="10" t="s">
        <v>2006</v>
      </c>
      <c r="C703" s="10" t="s">
        <v>2007</v>
      </c>
      <c r="D703" s="10">
        <v>8</v>
      </c>
      <c r="E703" s="10">
        <v>702</v>
      </c>
    </row>
    <row r="704" spans="1:5">
      <c r="A704" s="10" t="s">
        <v>2636</v>
      </c>
      <c r="B704" s="10" t="s">
        <v>2006</v>
      </c>
      <c r="C704" s="10" t="s">
        <v>2007</v>
      </c>
      <c r="D704" s="10">
        <v>8</v>
      </c>
      <c r="E704" s="10">
        <v>703</v>
      </c>
    </row>
    <row r="705" spans="1:5">
      <c r="A705" s="10" t="s">
        <v>2637</v>
      </c>
      <c r="B705" s="10" t="s">
        <v>2006</v>
      </c>
      <c r="C705" s="10" t="s">
        <v>2007</v>
      </c>
      <c r="D705" s="10">
        <v>8</v>
      </c>
      <c r="E705" s="10">
        <v>704</v>
      </c>
    </row>
    <row r="706" spans="1:5">
      <c r="A706" s="10" t="s">
        <v>2638</v>
      </c>
      <c r="B706" s="10" t="s">
        <v>2006</v>
      </c>
      <c r="C706" s="10" t="s">
        <v>2007</v>
      </c>
      <c r="D706" s="10">
        <v>8</v>
      </c>
      <c r="E706" s="10">
        <v>705</v>
      </c>
    </row>
    <row r="707" spans="1:5">
      <c r="A707" s="10" t="s">
        <v>2639</v>
      </c>
      <c r="B707" s="10" t="s">
        <v>2006</v>
      </c>
      <c r="C707" s="10" t="s">
        <v>2007</v>
      </c>
      <c r="D707" s="10">
        <v>8</v>
      </c>
      <c r="E707" s="10">
        <v>706</v>
      </c>
    </row>
    <row r="708" spans="1:5">
      <c r="A708" s="10" t="s">
        <v>2640</v>
      </c>
      <c r="B708" s="10" t="s">
        <v>2006</v>
      </c>
      <c r="C708" s="10" t="s">
        <v>2007</v>
      </c>
      <c r="D708" s="10">
        <v>8</v>
      </c>
      <c r="E708" s="10">
        <v>707</v>
      </c>
    </row>
    <row r="709" spans="1:5">
      <c r="A709" s="10" t="s">
        <v>2641</v>
      </c>
      <c r="B709" s="10" t="s">
        <v>2006</v>
      </c>
      <c r="C709" s="10" t="s">
        <v>2007</v>
      </c>
      <c r="D709" s="10">
        <v>8</v>
      </c>
      <c r="E709" s="10">
        <v>708</v>
      </c>
    </row>
    <row r="710" spans="1:5">
      <c r="A710" s="10" t="s">
        <v>2642</v>
      </c>
      <c r="B710" s="10" t="s">
        <v>2006</v>
      </c>
      <c r="C710" s="10" t="s">
        <v>2007</v>
      </c>
      <c r="D710" s="10">
        <v>8</v>
      </c>
      <c r="E710" s="10">
        <v>709</v>
      </c>
    </row>
    <row r="711" spans="1:5">
      <c r="A711" s="10" t="s">
        <v>2643</v>
      </c>
      <c r="B711" s="10" t="s">
        <v>2006</v>
      </c>
      <c r="C711" s="10" t="s">
        <v>2007</v>
      </c>
      <c r="D711" s="10">
        <v>8</v>
      </c>
      <c r="E711" s="10">
        <v>710</v>
      </c>
    </row>
    <row r="712" spans="1:5">
      <c r="A712" s="10" t="s">
        <v>2644</v>
      </c>
      <c r="B712" s="10" t="s">
        <v>2006</v>
      </c>
      <c r="C712" s="10" t="s">
        <v>2007</v>
      </c>
      <c r="D712" s="10">
        <v>8</v>
      </c>
      <c r="E712" s="10">
        <v>711</v>
      </c>
    </row>
    <row r="713" spans="1:5">
      <c r="A713" s="10" t="s">
        <v>2645</v>
      </c>
      <c r="B713" s="10" t="s">
        <v>2006</v>
      </c>
      <c r="C713" s="10" t="s">
        <v>2007</v>
      </c>
      <c r="D713" s="10">
        <v>8</v>
      </c>
      <c r="E713" s="10">
        <v>712</v>
      </c>
    </row>
    <row r="714" spans="1:5">
      <c r="A714" s="10" t="s">
        <v>2646</v>
      </c>
      <c r="B714" s="10" t="s">
        <v>2053</v>
      </c>
      <c r="C714" s="10" t="s">
        <v>91</v>
      </c>
      <c r="D714" s="10">
        <v>8</v>
      </c>
      <c r="E714" s="10">
        <v>713</v>
      </c>
    </row>
    <row r="715" spans="1:5">
      <c r="A715" s="10" t="s">
        <v>2647</v>
      </c>
      <c r="B715" s="10" t="s">
        <v>2053</v>
      </c>
      <c r="C715" s="10" t="s">
        <v>91</v>
      </c>
      <c r="D715" s="10">
        <v>8</v>
      </c>
      <c r="E715" s="10">
        <v>714</v>
      </c>
    </row>
    <row r="716" spans="1:5">
      <c r="A716" s="10" t="s">
        <v>2648</v>
      </c>
      <c r="B716" s="10" t="s">
        <v>2053</v>
      </c>
      <c r="C716" s="10" t="s">
        <v>91</v>
      </c>
      <c r="D716" s="10">
        <v>8</v>
      </c>
      <c r="E716" s="10">
        <v>715</v>
      </c>
    </row>
    <row r="717" spans="1:5">
      <c r="A717" s="10" t="s">
        <v>2649</v>
      </c>
      <c r="B717" s="10" t="s">
        <v>2053</v>
      </c>
      <c r="C717" s="10" t="s">
        <v>91</v>
      </c>
      <c r="D717" s="10">
        <v>8</v>
      </c>
      <c r="E717" s="10">
        <v>716</v>
      </c>
    </row>
    <row r="718" spans="1:5">
      <c r="A718" s="10" t="s">
        <v>2650</v>
      </c>
      <c r="B718" s="10" t="s">
        <v>2053</v>
      </c>
      <c r="C718" s="10" t="s">
        <v>91</v>
      </c>
      <c r="D718" s="10">
        <v>8</v>
      </c>
      <c r="E718" s="10">
        <v>717</v>
      </c>
    </row>
    <row r="719" spans="1:5">
      <c r="A719" s="10" t="s">
        <v>2651</v>
      </c>
      <c r="B719" s="10" t="s">
        <v>2053</v>
      </c>
      <c r="C719" s="10" t="s">
        <v>91</v>
      </c>
      <c r="D719" s="10">
        <v>8</v>
      </c>
      <c r="E719" s="10">
        <v>718</v>
      </c>
    </row>
    <row r="720" spans="1:5">
      <c r="A720" s="10" t="s">
        <v>2652</v>
      </c>
      <c r="B720" s="10" t="s">
        <v>2053</v>
      </c>
      <c r="C720" s="10" t="s">
        <v>91</v>
      </c>
      <c r="D720" s="10">
        <v>8</v>
      </c>
      <c r="E720" s="10">
        <v>719</v>
      </c>
    </row>
    <row r="721" spans="1:5">
      <c r="A721" s="10" t="s">
        <v>2653</v>
      </c>
      <c r="B721" s="10" t="s">
        <v>2053</v>
      </c>
      <c r="C721" s="10" t="s">
        <v>91</v>
      </c>
      <c r="D721" s="10">
        <v>8</v>
      </c>
      <c r="E721" s="10">
        <v>720</v>
      </c>
    </row>
    <row r="722" spans="1:5">
      <c r="A722" s="10" t="s">
        <v>2654</v>
      </c>
      <c r="B722" s="10" t="s">
        <v>2053</v>
      </c>
      <c r="C722" s="10" t="s">
        <v>91</v>
      </c>
      <c r="D722" s="10">
        <v>8</v>
      </c>
      <c r="E722" s="10">
        <v>721</v>
      </c>
    </row>
    <row r="723" spans="1:5">
      <c r="A723" s="10" t="s">
        <v>2655</v>
      </c>
      <c r="B723" s="10" t="s">
        <v>2053</v>
      </c>
      <c r="C723" s="10" t="s">
        <v>91</v>
      </c>
      <c r="D723" s="10">
        <v>8</v>
      </c>
      <c r="E723" s="10">
        <v>722</v>
      </c>
    </row>
    <row r="724" spans="1:5">
      <c r="A724" s="10" t="s">
        <v>2656</v>
      </c>
      <c r="B724" s="10" t="s">
        <v>2053</v>
      </c>
      <c r="C724" s="10" t="s">
        <v>91</v>
      </c>
      <c r="D724" s="10">
        <v>8</v>
      </c>
      <c r="E724" s="10">
        <v>723</v>
      </c>
    </row>
    <row r="725" spans="1:5">
      <c r="A725" s="10" t="s">
        <v>2657</v>
      </c>
      <c r="B725" s="10" t="s">
        <v>2053</v>
      </c>
      <c r="C725" s="10" t="s">
        <v>91</v>
      </c>
      <c r="D725" s="10">
        <v>8</v>
      </c>
      <c r="E725" s="10">
        <v>724</v>
      </c>
    </row>
    <row r="726" spans="1:5">
      <c r="A726" s="10" t="s">
        <v>2658</v>
      </c>
      <c r="B726" s="10" t="s">
        <v>2053</v>
      </c>
      <c r="C726" s="10" t="s">
        <v>91</v>
      </c>
      <c r="D726" s="10">
        <v>8</v>
      </c>
      <c r="E726" s="10">
        <v>725</v>
      </c>
    </row>
    <row r="727" spans="1:5">
      <c r="A727" s="10" t="s">
        <v>2659</v>
      </c>
      <c r="B727" s="10" t="s">
        <v>2053</v>
      </c>
      <c r="C727" s="10" t="s">
        <v>91</v>
      </c>
      <c r="D727" s="10">
        <v>8</v>
      </c>
      <c r="E727" s="10">
        <v>726</v>
      </c>
    </row>
    <row r="728" spans="1:5">
      <c r="A728" s="10" t="s">
        <v>2660</v>
      </c>
      <c r="B728" s="10" t="s">
        <v>2053</v>
      </c>
      <c r="C728" s="10" t="s">
        <v>91</v>
      </c>
      <c r="D728" s="10">
        <v>8</v>
      </c>
      <c r="E728" s="10">
        <v>727</v>
      </c>
    </row>
    <row r="729" spans="1:5">
      <c r="A729" s="10" t="s">
        <v>2661</v>
      </c>
      <c r="B729" s="10" t="s">
        <v>2053</v>
      </c>
      <c r="C729" s="10" t="s">
        <v>91</v>
      </c>
      <c r="D729" s="10">
        <v>8</v>
      </c>
      <c r="E729" s="10">
        <v>728</v>
      </c>
    </row>
    <row r="730" spans="1:5">
      <c r="A730" s="10" t="s">
        <v>2662</v>
      </c>
      <c r="B730" s="10" t="s">
        <v>2053</v>
      </c>
      <c r="C730" s="10" t="s">
        <v>91</v>
      </c>
      <c r="D730" s="10">
        <v>8</v>
      </c>
      <c r="E730" s="10">
        <v>729</v>
      </c>
    </row>
    <row r="731" spans="1:5">
      <c r="A731" s="10" t="s">
        <v>2663</v>
      </c>
      <c r="B731" s="10" t="s">
        <v>2053</v>
      </c>
      <c r="C731" s="10" t="s">
        <v>91</v>
      </c>
      <c r="D731" s="10">
        <v>8</v>
      </c>
      <c r="E731" s="10">
        <v>730</v>
      </c>
    </row>
    <row r="732" spans="1:5">
      <c r="A732" s="10" t="s">
        <v>2664</v>
      </c>
      <c r="B732" s="10" t="s">
        <v>2053</v>
      </c>
      <c r="C732" s="10" t="s">
        <v>91</v>
      </c>
      <c r="D732" s="10">
        <v>8</v>
      </c>
      <c r="E732" s="10">
        <v>731</v>
      </c>
    </row>
    <row r="733" spans="1:5">
      <c r="A733" s="10" t="s">
        <v>2665</v>
      </c>
      <c r="B733" s="10" t="s">
        <v>2053</v>
      </c>
      <c r="C733" s="10" t="s">
        <v>91</v>
      </c>
      <c r="D733" s="10">
        <v>8</v>
      </c>
      <c r="E733" s="10">
        <v>732</v>
      </c>
    </row>
    <row r="734" spans="1:5">
      <c r="A734" s="10" t="s">
        <v>2666</v>
      </c>
      <c r="B734" s="10" t="s">
        <v>2053</v>
      </c>
      <c r="C734" s="10" t="s">
        <v>91</v>
      </c>
      <c r="D734" s="10">
        <v>8</v>
      </c>
      <c r="E734" s="10">
        <v>733</v>
      </c>
    </row>
    <row r="735" spans="1:5">
      <c r="A735" s="10" t="s">
        <v>2667</v>
      </c>
      <c r="B735" s="10" t="s">
        <v>2053</v>
      </c>
      <c r="C735" s="10" t="s">
        <v>91</v>
      </c>
      <c r="D735" s="10">
        <v>8</v>
      </c>
      <c r="E735" s="10">
        <v>734</v>
      </c>
    </row>
    <row r="736" spans="1:5">
      <c r="A736" s="10" t="s">
        <v>2668</v>
      </c>
      <c r="B736" s="10" t="s">
        <v>2053</v>
      </c>
      <c r="C736" s="10" t="s">
        <v>91</v>
      </c>
      <c r="D736" s="10">
        <v>8</v>
      </c>
      <c r="E736" s="10">
        <v>735</v>
      </c>
    </row>
    <row r="737" spans="1:5">
      <c r="A737" s="10" t="s">
        <v>2669</v>
      </c>
      <c r="B737" s="10" t="s">
        <v>2053</v>
      </c>
      <c r="C737" s="10" t="s">
        <v>91</v>
      </c>
      <c r="D737" s="10">
        <v>8</v>
      </c>
      <c r="E737" s="10">
        <v>736</v>
      </c>
    </row>
    <row r="738" spans="1:5">
      <c r="A738" s="10" t="s">
        <v>2670</v>
      </c>
      <c r="B738" s="10" t="s">
        <v>2053</v>
      </c>
      <c r="C738" s="10" t="s">
        <v>91</v>
      </c>
      <c r="D738" s="10">
        <v>8</v>
      </c>
      <c r="E738" s="10">
        <v>737</v>
      </c>
    </row>
    <row r="739" spans="1:5">
      <c r="A739" s="10" t="s">
        <v>2671</v>
      </c>
      <c r="B739" s="10" t="s">
        <v>2053</v>
      </c>
      <c r="C739" s="10" t="s">
        <v>91</v>
      </c>
      <c r="D739" s="10">
        <v>8</v>
      </c>
      <c r="E739" s="10">
        <v>738</v>
      </c>
    </row>
    <row r="740" spans="1:5">
      <c r="A740" s="10" t="s">
        <v>2672</v>
      </c>
      <c r="B740" s="10" t="s">
        <v>2053</v>
      </c>
      <c r="C740" s="10" t="s">
        <v>91</v>
      </c>
      <c r="D740" s="10">
        <v>8</v>
      </c>
      <c r="E740" s="10">
        <v>739</v>
      </c>
    </row>
    <row r="741" spans="1:5">
      <c r="A741" s="10" t="s">
        <v>2673</v>
      </c>
      <c r="B741" s="10" t="s">
        <v>2053</v>
      </c>
      <c r="C741" s="10" t="s">
        <v>91</v>
      </c>
      <c r="D741" s="10">
        <v>8</v>
      </c>
      <c r="E741" s="10">
        <v>740</v>
      </c>
    </row>
    <row r="742" spans="1:5">
      <c r="A742" s="10" t="s">
        <v>2674</v>
      </c>
      <c r="B742" s="10" t="s">
        <v>2053</v>
      </c>
      <c r="C742" s="10" t="s">
        <v>91</v>
      </c>
      <c r="D742" s="10">
        <v>8</v>
      </c>
      <c r="E742" s="10">
        <v>741</v>
      </c>
    </row>
    <row r="743" spans="1:5">
      <c r="A743" s="10" t="s">
        <v>2675</v>
      </c>
      <c r="B743" s="10" t="s">
        <v>2053</v>
      </c>
      <c r="C743" s="10" t="s">
        <v>91</v>
      </c>
      <c r="D743" s="10">
        <v>8</v>
      </c>
      <c r="E743" s="10">
        <v>742</v>
      </c>
    </row>
    <row r="744" spans="1:5">
      <c r="A744" s="10" t="s">
        <v>2676</v>
      </c>
      <c r="B744" s="10" t="s">
        <v>2053</v>
      </c>
      <c r="C744" s="10" t="s">
        <v>91</v>
      </c>
      <c r="D744" s="10">
        <v>8</v>
      </c>
      <c r="E744" s="10">
        <v>743</v>
      </c>
    </row>
    <row r="745" spans="1:5">
      <c r="A745" s="10" t="s">
        <v>2677</v>
      </c>
      <c r="B745" s="10" t="s">
        <v>2053</v>
      </c>
      <c r="C745" s="10" t="s">
        <v>91</v>
      </c>
      <c r="D745" s="10">
        <v>8</v>
      </c>
      <c r="E745" s="10">
        <v>744</v>
      </c>
    </row>
    <row r="746" spans="1:5">
      <c r="A746" s="10" t="s">
        <v>2678</v>
      </c>
      <c r="B746" s="10" t="s">
        <v>2053</v>
      </c>
      <c r="C746" s="10" t="s">
        <v>91</v>
      </c>
      <c r="D746" s="10">
        <v>8</v>
      </c>
      <c r="E746" s="10">
        <v>745</v>
      </c>
    </row>
    <row r="747" spans="1:5">
      <c r="A747" s="10" t="s">
        <v>2679</v>
      </c>
      <c r="B747" s="10" t="s">
        <v>2053</v>
      </c>
      <c r="C747" s="10" t="s">
        <v>91</v>
      </c>
      <c r="D747" s="10">
        <v>8</v>
      </c>
      <c r="E747" s="10">
        <v>746</v>
      </c>
    </row>
    <row r="748" spans="1:5">
      <c r="A748" s="10" t="s">
        <v>2680</v>
      </c>
      <c r="B748" s="10" t="s">
        <v>2053</v>
      </c>
      <c r="C748" s="10" t="s">
        <v>91</v>
      </c>
      <c r="D748" s="10">
        <v>8</v>
      </c>
      <c r="E748" s="10">
        <v>747</v>
      </c>
    </row>
    <row r="749" spans="1:5">
      <c r="A749" s="10" t="s">
        <v>2681</v>
      </c>
      <c r="B749" s="10" t="s">
        <v>2053</v>
      </c>
      <c r="C749" s="10" t="s">
        <v>91</v>
      </c>
      <c r="D749" s="10">
        <v>8</v>
      </c>
      <c r="E749" s="10">
        <v>748</v>
      </c>
    </row>
    <row r="750" spans="1:5">
      <c r="A750" s="10" t="s">
        <v>2682</v>
      </c>
      <c r="B750" s="10" t="s">
        <v>2053</v>
      </c>
      <c r="C750" s="10" t="s">
        <v>91</v>
      </c>
      <c r="D750" s="10">
        <v>8</v>
      </c>
      <c r="E750" s="10">
        <v>749</v>
      </c>
    </row>
    <row r="751" spans="1:5">
      <c r="A751" s="10" t="s">
        <v>2683</v>
      </c>
      <c r="B751" s="10" t="s">
        <v>2053</v>
      </c>
      <c r="C751" s="10" t="s">
        <v>91</v>
      </c>
      <c r="D751" s="10">
        <v>8</v>
      </c>
      <c r="E751" s="10">
        <v>750</v>
      </c>
    </row>
    <row r="752" spans="1:5">
      <c r="A752" s="10" t="s">
        <v>2684</v>
      </c>
      <c r="B752" s="10" t="s">
        <v>2053</v>
      </c>
      <c r="C752" s="10" t="s">
        <v>91</v>
      </c>
      <c r="D752" s="10">
        <v>8</v>
      </c>
      <c r="E752" s="10">
        <v>751</v>
      </c>
    </row>
    <row r="753" spans="1:5">
      <c r="A753" s="10" t="s">
        <v>2685</v>
      </c>
      <c r="B753" s="10" t="s">
        <v>2053</v>
      </c>
      <c r="C753" s="10" t="s">
        <v>91</v>
      </c>
      <c r="D753" s="10">
        <v>8</v>
      </c>
      <c r="E753" s="10">
        <v>752</v>
      </c>
    </row>
    <row r="754" spans="1:5">
      <c r="A754" s="10" t="s">
        <v>2686</v>
      </c>
      <c r="B754" s="10" t="s">
        <v>2053</v>
      </c>
      <c r="C754" s="10" t="s">
        <v>91</v>
      </c>
      <c r="D754" s="10">
        <v>8</v>
      </c>
      <c r="E754" s="10">
        <v>753</v>
      </c>
    </row>
    <row r="755" spans="1:5">
      <c r="A755" s="10" t="s">
        <v>2687</v>
      </c>
      <c r="B755" s="10" t="s">
        <v>2053</v>
      </c>
      <c r="C755" s="10" t="s">
        <v>91</v>
      </c>
      <c r="D755" s="10">
        <v>8</v>
      </c>
      <c r="E755" s="10">
        <v>754</v>
      </c>
    </row>
    <row r="756" spans="1:5">
      <c r="A756" s="10" t="s">
        <v>2688</v>
      </c>
      <c r="B756" s="10" t="s">
        <v>2053</v>
      </c>
      <c r="C756" s="10" t="s">
        <v>91</v>
      </c>
      <c r="D756" s="10">
        <v>8</v>
      </c>
      <c r="E756" s="10">
        <v>755</v>
      </c>
    </row>
    <row r="757" spans="1:5">
      <c r="A757" s="10" t="s">
        <v>2689</v>
      </c>
      <c r="B757" s="10" t="s">
        <v>2053</v>
      </c>
      <c r="C757" s="10" t="s">
        <v>91</v>
      </c>
      <c r="D757" s="10">
        <v>8</v>
      </c>
      <c r="E757" s="10">
        <v>756</v>
      </c>
    </row>
    <row r="758" spans="1:5">
      <c r="A758" s="10" t="s">
        <v>2690</v>
      </c>
      <c r="B758" s="10" t="s">
        <v>2053</v>
      </c>
      <c r="C758" s="10" t="s">
        <v>91</v>
      </c>
      <c r="D758" s="10">
        <v>8</v>
      </c>
      <c r="E758" s="10">
        <v>757</v>
      </c>
    </row>
    <row r="759" spans="1:5">
      <c r="A759" s="10" t="s">
        <v>2691</v>
      </c>
      <c r="B759" s="10" t="s">
        <v>2053</v>
      </c>
      <c r="C759" s="10" t="s">
        <v>91</v>
      </c>
      <c r="D759" s="10">
        <v>8</v>
      </c>
      <c r="E759" s="10">
        <v>758</v>
      </c>
    </row>
    <row r="760" spans="1:5">
      <c r="A760" s="10" t="s">
        <v>2692</v>
      </c>
      <c r="B760" s="10" t="s">
        <v>2053</v>
      </c>
      <c r="C760" s="10" t="s">
        <v>91</v>
      </c>
      <c r="D760" s="10">
        <v>8</v>
      </c>
      <c r="E760" s="10">
        <v>759</v>
      </c>
    </row>
    <row r="761" spans="1:5">
      <c r="A761" s="10" t="s">
        <v>2693</v>
      </c>
      <c r="B761" s="10" t="s">
        <v>2053</v>
      </c>
      <c r="C761" s="10" t="s">
        <v>91</v>
      </c>
      <c r="D761" s="10">
        <v>8</v>
      </c>
      <c r="E761" s="10">
        <v>760</v>
      </c>
    </row>
    <row r="762" spans="1:5">
      <c r="A762" s="10" t="s">
        <v>2694</v>
      </c>
      <c r="B762" s="10" t="s">
        <v>2053</v>
      </c>
      <c r="C762" s="10" t="s">
        <v>91</v>
      </c>
      <c r="D762" s="10">
        <v>8</v>
      </c>
      <c r="E762" s="10">
        <v>761</v>
      </c>
    </row>
    <row r="763" spans="1:5">
      <c r="A763" s="10" t="s">
        <v>2695</v>
      </c>
      <c r="B763" s="10" t="s">
        <v>2053</v>
      </c>
      <c r="C763" s="10" t="s">
        <v>91</v>
      </c>
      <c r="D763" s="10">
        <v>8</v>
      </c>
      <c r="E763" s="10">
        <v>762</v>
      </c>
    </row>
    <row r="764" spans="1:5">
      <c r="A764" s="10" t="s">
        <v>2696</v>
      </c>
      <c r="B764" s="10" t="s">
        <v>2053</v>
      </c>
      <c r="C764" s="10" t="s">
        <v>91</v>
      </c>
      <c r="D764" s="10">
        <v>8</v>
      </c>
      <c r="E764" s="10">
        <v>763</v>
      </c>
    </row>
    <row r="765" spans="1:5">
      <c r="A765" s="10" t="s">
        <v>2697</v>
      </c>
      <c r="B765" s="10" t="s">
        <v>2053</v>
      </c>
      <c r="C765" s="10" t="s">
        <v>91</v>
      </c>
      <c r="D765" s="10">
        <v>8</v>
      </c>
      <c r="E765" s="10">
        <v>764</v>
      </c>
    </row>
    <row r="766" spans="1:5">
      <c r="A766" s="10" t="s">
        <v>2698</v>
      </c>
      <c r="B766" s="10" t="s">
        <v>2053</v>
      </c>
      <c r="C766" s="10" t="s">
        <v>91</v>
      </c>
      <c r="D766" s="10">
        <v>8</v>
      </c>
      <c r="E766" s="10">
        <v>765</v>
      </c>
    </row>
    <row r="767" spans="1:5">
      <c r="A767" s="10" t="s">
        <v>2699</v>
      </c>
      <c r="B767" s="10" t="s">
        <v>2053</v>
      </c>
      <c r="C767" s="10" t="s">
        <v>91</v>
      </c>
      <c r="D767" s="10">
        <v>8</v>
      </c>
      <c r="E767" s="10">
        <v>766</v>
      </c>
    </row>
    <row r="768" spans="1:5">
      <c r="A768" s="10" t="s">
        <v>2700</v>
      </c>
      <c r="B768" s="10" t="s">
        <v>2053</v>
      </c>
      <c r="C768" s="10" t="s">
        <v>91</v>
      </c>
      <c r="D768" s="10">
        <v>8</v>
      </c>
      <c r="E768" s="10">
        <v>767</v>
      </c>
    </row>
    <row r="769" spans="1:5">
      <c r="A769" s="10" t="s">
        <v>2701</v>
      </c>
      <c r="B769" s="10" t="s">
        <v>2053</v>
      </c>
      <c r="C769" s="10" t="s">
        <v>91</v>
      </c>
      <c r="D769" s="10">
        <v>8</v>
      </c>
      <c r="E769" s="10">
        <v>768</v>
      </c>
    </row>
    <row r="770" spans="1:5">
      <c r="A770" s="10" t="s">
        <v>2702</v>
      </c>
      <c r="B770" s="10" t="s">
        <v>2053</v>
      </c>
      <c r="C770" s="10" t="s">
        <v>91</v>
      </c>
      <c r="D770" s="10">
        <v>8</v>
      </c>
      <c r="E770" s="10">
        <v>769</v>
      </c>
    </row>
    <row r="771" spans="1:5">
      <c r="A771" s="10" t="s">
        <v>2703</v>
      </c>
      <c r="B771" s="10" t="s">
        <v>2053</v>
      </c>
      <c r="C771" s="10" t="s">
        <v>91</v>
      </c>
      <c r="D771" s="10">
        <v>8</v>
      </c>
      <c r="E771" s="10">
        <v>770</v>
      </c>
    </row>
    <row r="772" spans="1:5">
      <c r="A772" s="10" t="s">
        <v>2704</v>
      </c>
      <c r="B772" s="10" t="s">
        <v>2053</v>
      </c>
      <c r="C772" s="10" t="s">
        <v>91</v>
      </c>
      <c r="D772" s="10">
        <v>8</v>
      </c>
      <c r="E772" s="10">
        <v>771</v>
      </c>
    </row>
    <row r="773" spans="1:5">
      <c r="A773" s="10" t="s">
        <v>2705</v>
      </c>
      <c r="B773" s="10" t="s">
        <v>2053</v>
      </c>
      <c r="C773" s="10" t="s">
        <v>91</v>
      </c>
      <c r="D773" s="10">
        <v>8</v>
      </c>
      <c r="E773" s="10">
        <v>772</v>
      </c>
    </row>
    <row r="774" spans="1:5">
      <c r="A774" s="10" t="s">
        <v>2706</v>
      </c>
      <c r="B774" s="10" t="s">
        <v>2053</v>
      </c>
      <c r="C774" s="10" t="s">
        <v>91</v>
      </c>
      <c r="D774" s="10">
        <v>8</v>
      </c>
      <c r="E774" s="10">
        <v>773</v>
      </c>
    </row>
    <row r="775" spans="1:5">
      <c r="A775" s="10" t="s">
        <v>2707</v>
      </c>
      <c r="B775" s="10" t="s">
        <v>2053</v>
      </c>
      <c r="C775" s="10" t="s">
        <v>91</v>
      </c>
      <c r="D775" s="10">
        <v>8</v>
      </c>
      <c r="E775" s="10">
        <v>774</v>
      </c>
    </row>
    <row r="776" spans="1:5">
      <c r="A776" s="10" t="s">
        <v>2708</v>
      </c>
      <c r="B776" s="10" t="s">
        <v>2053</v>
      </c>
      <c r="C776" s="10" t="s">
        <v>91</v>
      </c>
      <c r="D776" s="10">
        <v>8</v>
      </c>
      <c r="E776" s="10">
        <v>775</v>
      </c>
    </row>
    <row r="777" spans="1:5">
      <c r="A777" s="10" t="s">
        <v>2709</v>
      </c>
      <c r="B777" s="10" t="s">
        <v>2053</v>
      </c>
      <c r="C777" s="10" t="s">
        <v>91</v>
      </c>
      <c r="D777" s="10">
        <v>8</v>
      </c>
      <c r="E777" s="10">
        <v>776</v>
      </c>
    </row>
    <row r="778" spans="1:5">
      <c r="A778" s="10" t="s">
        <v>2710</v>
      </c>
      <c r="B778" s="10" t="s">
        <v>2053</v>
      </c>
      <c r="C778" s="10" t="s">
        <v>91</v>
      </c>
      <c r="D778" s="10">
        <v>8</v>
      </c>
      <c r="E778" s="10">
        <v>777</v>
      </c>
    </row>
    <row r="779" spans="1:5">
      <c r="A779" s="10" t="s">
        <v>2711</v>
      </c>
      <c r="B779" s="10" t="s">
        <v>2053</v>
      </c>
      <c r="C779" s="10" t="s">
        <v>91</v>
      </c>
      <c r="D779" s="10">
        <v>8</v>
      </c>
      <c r="E779" s="10">
        <v>778</v>
      </c>
    </row>
    <row r="780" spans="1:5">
      <c r="A780" s="10" t="s">
        <v>2712</v>
      </c>
      <c r="B780" s="10" t="s">
        <v>2053</v>
      </c>
      <c r="C780" s="10" t="s">
        <v>91</v>
      </c>
      <c r="D780" s="10">
        <v>8</v>
      </c>
      <c r="E780" s="10">
        <v>779</v>
      </c>
    </row>
    <row r="781" spans="1:5">
      <c r="A781" s="10" t="s">
        <v>2713</v>
      </c>
      <c r="B781" s="10" t="s">
        <v>2053</v>
      </c>
      <c r="C781" s="10" t="s">
        <v>91</v>
      </c>
      <c r="D781" s="10">
        <v>8</v>
      </c>
      <c r="E781" s="10">
        <v>780</v>
      </c>
    </row>
    <row r="782" spans="1:5">
      <c r="A782" s="10" t="s">
        <v>2714</v>
      </c>
      <c r="B782" s="10" t="s">
        <v>2053</v>
      </c>
      <c r="C782" s="10" t="s">
        <v>91</v>
      </c>
      <c r="D782" s="10">
        <v>8</v>
      </c>
      <c r="E782" s="10">
        <v>781</v>
      </c>
    </row>
    <row r="783" spans="1:5">
      <c r="A783" s="10" t="s">
        <v>2715</v>
      </c>
      <c r="B783" s="10" t="s">
        <v>2053</v>
      </c>
      <c r="C783" s="10" t="s">
        <v>91</v>
      </c>
      <c r="D783" s="10">
        <v>8</v>
      </c>
      <c r="E783" s="10">
        <v>782</v>
      </c>
    </row>
    <row r="784" spans="1:5">
      <c r="A784" s="10" t="s">
        <v>2716</v>
      </c>
      <c r="B784" s="10" t="s">
        <v>2053</v>
      </c>
      <c r="C784" s="10" t="s">
        <v>91</v>
      </c>
      <c r="D784" s="10">
        <v>8</v>
      </c>
      <c r="E784" s="10">
        <v>783</v>
      </c>
    </row>
    <row r="785" spans="1:5">
      <c r="A785" s="10" t="s">
        <v>2717</v>
      </c>
      <c r="B785" s="10" t="s">
        <v>2053</v>
      </c>
      <c r="C785" s="10" t="s">
        <v>91</v>
      </c>
      <c r="D785" s="10">
        <v>8</v>
      </c>
      <c r="E785" s="10">
        <v>784</v>
      </c>
    </row>
    <row r="786" spans="1:5">
      <c r="A786" s="10" t="s">
        <v>2718</v>
      </c>
      <c r="B786" s="10" t="s">
        <v>2053</v>
      </c>
      <c r="C786" s="10" t="s">
        <v>91</v>
      </c>
      <c r="D786" s="10">
        <v>8</v>
      </c>
      <c r="E786" s="10">
        <v>785</v>
      </c>
    </row>
    <row r="787" spans="1:5">
      <c r="A787" s="10" t="s">
        <v>2719</v>
      </c>
      <c r="B787" s="10" t="s">
        <v>2053</v>
      </c>
      <c r="C787" s="10" t="s">
        <v>91</v>
      </c>
      <c r="D787" s="10">
        <v>8</v>
      </c>
      <c r="E787" s="10">
        <v>786</v>
      </c>
    </row>
    <row r="788" spans="1:5">
      <c r="A788" s="10" t="s">
        <v>2720</v>
      </c>
      <c r="B788" s="10" t="s">
        <v>2053</v>
      </c>
      <c r="C788" s="10" t="s">
        <v>91</v>
      </c>
      <c r="D788" s="10">
        <v>8</v>
      </c>
      <c r="E788" s="10">
        <v>787</v>
      </c>
    </row>
    <row r="789" spans="1:5">
      <c r="A789" s="10" t="s">
        <v>2721</v>
      </c>
      <c r="B789" s="10" t="s">
        <v>2053</v>
      </c>
      <c r="C789" s="10" t="s">
        <v>91</v>
      </c>
      <c r="D789" s="10">
        <v>8</v>
      </c>
      <c r="E789" s="10">
        <v>788</v>
      </c>
    </row>
    <row r="790" spans="1:5">
      <c r="A790" s="10" t="s">
        <v>2722</v>
      </c>
      <c r="B790" s="10" t="s">
        <v>2053</v>
      </c>
      <c r="C790" s="10" t="s">
        <v>91</v>
      </c>
      <c r="D790" s="10">
        <v>8</v>
      </c>
      <c r="E790" s="10">
        <v>789</v>
      </c>
    </row>
    <row r="791" spans="1:5">
      <c r="A791" s="10" t="s">
        <v>2723</v>
      </c>
      <c r="B791" s="10" t="s">
        <v>2053</v>
      </c>
      <c r="C791" s="10" t="s">
        <v>91</v>
      </c>
      <c r="D791" s="10">
        <v>8</v>
      </c>
      <c r="E791" s="10">
        <v>790</v>
      </c>
    </row>
    <row r="792" spans="1:5">
      <c r="A792" s="10" t="s">
        <v>2724</v>
      </c>
      <c r="B792" s="10" t="s">
        <v>2053</v>
      </c>
      <c r="C792" s="10" t="s">
        <v>91</v>
      </c>
      <c r="D792" s="10">
        <v>8</v>
      </c>
      <c r="E792" s="10">
        <v>791</v>
      </c>
    </row>
    <row r="793" spans="1:5">
      <c r="A793" s="10" t="s">
        <v>2725</v>
      </c>
      <c r="B793" s="10" t="s">
        <v>2053</v>
      </c>
      <c r="C793" s="10" t="s">
        <v>91</v>
      </c>
      <c r="D793" s="10">
        <v>8</v>
      </c>
      <c r="E793" s="10">
        <v>792</v>
      </c>
    </row>
    <row r="794" spans="1:5">
      <c r="A794" s="10" t="s">
        <v>2726</v>
      </c>
      <c r="B794" s="10" t="s">
        <v>2053</v>
      </c>
      <c r="C794" s="10" t="s">
        <v>91</v>
      </c>
      <c r="D794" s="10">
        <v>8</v>
      </c>
      <c r="E794" s="10">
        <v>793</v>
      </c>
    </row>
    <row r="795" spans="1:5">
      <c r="A795" s="10" t="s">
        <v>2727</v>
      </c>
      <c r="B795" s="10" t="s">
        <v>2053</v>
      </c>
      <c r="C795" s="10" t="s">
        <v>91</v>
      </c>
      <c r="D795" s="10">
        <v>8</v>
      </c>
      <c r="E795" s="10">
        <v>794</v>
      </c>
    </row>
    <row r="796" spans="1:5">
      <c r="A796" s="10" t="s">
        <v>2728</v>
      </c>
      <c r="B796" s="10" t="s">
        <v>2053</v>
      </c>
      <c r="C796" s="10" t="s">
        <v>91</v>
      </c>
      <c r="D796" s="10">
        <v>8</v>
      </c>
      <c r="E796" s="10">
        <v>795</v>
      </c>
    </row>
    <row r="797" spans="1:5">
      <c r="A797" s="10" t="s">
        <v>2729</v>
      </c>
      <c r="B797" s="10" t="s">
        <v>2053</v>
      </c>
      <c r="C797" s="10" t="s">
        <v>91</v>
      </c>
      <c r="D797" s="10">
        <v>8</v>
      </c>
      <c r="E797" s="10">
        <v>796</v>
      </c>
    </row>
    <row r="798" spans="1:5">
      <c r="A798" s="10" t="s">
        <v>2730</v>
      </c>
      <c r="B798" s="10" t="s">
        <v>2053</v>
      </c>
      <c r="C798" s="10" t="s">
        <v>2076</v>
      </c>
      <c r="D798" s="10">
        <v>8</v>
      </c>
      <c r="E798" s="10">
        <v>797</v>
      </c>
    </row>
    <row r="799" spans="1:5">
      <c r="A799" s="10" t="s">
        <v>2731</v>
      </c>
      <c r="B799" s="10" t="s">
        <v>2053</v>
      </c>
      <c r="C799" s="10" t="s">
        <v>2076</v>
      </c>
      <c r="D799" s="10">
        <v>8</v>
      </c>
      <c r="E799" s="10">
        <v>798</v>
      </c>
    </row>
    <row r="800" spans="1:5">
      <c r="A800" s="10" t="s">
        <v>2732</v>
      </c>
      <c r="B800" s="10" t="s">
        <v>2053</v>
      </c>
      <c r="C800" s="10" t="s">
        <v>2076</v>
      </c>
      <c r="D800" s="10">
        <v>8</v>
      </c>
      <c r="E800" s="10">
        <v>799</v>
      </c>
    </row>
    <row r="801" spans="1:5">
      <c r="A801" s="10" t="s">
        <v>2733</v>
      </c>
      <c r="B801" s="10" t="s">
        <v>2053</v>
      </c>
      <c r="C801" s="10" t="s">
        <v>2076</v>
      </c>
      <c r="D801" s="10">
        <v>8</v>
      </c>
      <c r="E801" s="10">
        <v>800</v>
      </c>
    </row>
    <row r="802" spans="1:5">
      <c r="A802" s="10" t="s">
        <v>2734</v>
      </c>
      <c r="B802" s="10" t="s">
        <v>2053</v>
      </c>
      <c r="C802" s="10" t="s">
        <v>2076</v>
      </c>
      <c r="D802" s="10">
        <v>8</v>
      </c>
      <c r="E802" s="10">
        <v>801</v>
      </c>
    </row>
    <row r="803" spans="1:5">
      <c r="A803" s="10" t="s">
        <v>2735</v>
      </c>
      <c r="B803" s="10" t="s">
        <v>2053</v>
      </c>
      <c r="C803" s="10" t="s">
        <v>2076</v>
      </c>
      <c r="D803" s="10">
        <v>8</v>
      </c>
      <c r="E803" s="10">
        <v>802</v>
      </c>
    </row>
    <row r="804" spans="1:5">
      <c r="A804" s="10" t="s">
        <v>2736</v>
      </c>
      <c r="B804" s="10" t="s">
        <v>2053</v>
      </c>
      <c r="C804" s="10" t="s">
        <v>2076</v>
      </c>
      <c r="D804" s="10">
        <v>8</v>
      </c>
      <c r="E804" s="10">
        <v>803</v>
      </c>
    </row>
    <row r="805" spans="1:5">
      <c r="A805" s="10" t="s">
        <v>2737</v>
      </c>
      <c r="B805" s="10" t="s">
        <v>2053</v>
      </c>
      <c r="C805" s="10" t="s">
        <v>2076</v>
      </c>
      <c r="D805" s="10">
        <v>8</v>
      </c>
      <c r="E805" s="10">
        <v>804</v>
      </c>
    </row>
    <row r="806" spans="1:5">
      <c r="A806" s="10" t="s">
        <v>2738</v>
      </c>
      <c r="B806" s="10" t="s">
        <v>2053</v>
      </c>
      <c r="C806" s="10" t="s">
        <v>2076</v>
      </c>
      <c r="D806" s="10">
        <v>8</v>
      </c>
      <c r="E806" s="10">
        <v>805</v>
      </c>
    </row>
    <row r="807" spans="1:5">
      <c r="A807" s="10" t="s">
        <v>2739</v>
      </c>
      <c r="B807" s="10" t="s">
        <v>2053</v>
      </c>
      <c r="C807" s="10" t="s">
        <v>2076</v>
      </c>
      <c r="D807" s="10">
        <v>8</v>
      </c>
      <c r="E807" s="10">
        <v>806</v>
      </c>
    </row>
    <row r="808" spans="1:5">
      <c r="A808" s="10" t="s">
        <v>2740</v>
      </c>
      <c r="B808" s="10" t="s">
        <v>2053</v>
      </c>
      <c r="C808" s="10" t="s">
        <v>2076</v>
      </c>
      <c r="D808" s="10">
        <v>8</v>
      </c>
      <c r="E808" s="10">
        <v>807</v>
      </c>
    </row>
    <row r="809" spans="1:5">
      <c r="A809" s="10" t="s">
        <v>2741</v>
      </c>
      <c r="B809" s="10" t="s">
        <v>2053</v>
      </c>
      <c r="C809" s="10" t="s">
        <v>2076</v>
      </c>
      <c r="D809" s="10">
        <v>8</v>
      </c>
      <c r="E809" s="10">
        <v>808</v>
      </c>
    </row>
    <row r="810" spans="1:5">
      <c r="A810" s="10" t="s">
        <v>2742</v>
      </c>
      <c r="B810" s="10" t="s">
        <v>2053</v>
      </c>
      <c r="C810" s="10" t="s">
        <v>2076</v>
      </c>
      <c r="D810" s="10">
        <v>8</v>
      </c>
      <c r="E810" s="10">
        <v>809</v>
      </c>
    </row>
    <row r="811" spans="1:5">
      <c r="A811" s="10" t="s">
        <v>2743</v>
      </c>
      <c r="B811" s="10" t="s">
        <v>2053</v>
      </c>
      <c r="C811" s="10" t="s">
        <v>2076</v>
      </c>
      <c r="D811" s="10">
        <v>8</v>
      </c>
      <c r="E811" s="10">
        <v>810</v>
      </c>
    </row>
    <row r="812" spans="1:5">
      <c r="A812" s="10" t="s">
        <v>2744</v>
      </c>
      <c r="B812" s="10" t="s">
        <v>2053</v>
      </c>
      <c r="C812" s="10" t="s">
        <v>2076</v>
      </c>
      <c r="D812" s="10">
        <v>8</v>
      </c>
      <c r="E812" s="10">
        <v>811</v>
      </c>
    </row>
    <row r="813" spans="1:5">
      <c r="A813" s="10" t="s">
        <v>2745</v>
      </c>
      <c r="B813" s="10" t="s">
        <v>2053</v>
      </c>
      <c r="C813" s="10" t="s">
        <v>2076</v>
      </c>
      <c r="D813" s="10">
        <v>8</v>
      </c>
      <c r="E813" s="10">
        <v>812</v>
      </c>
    </row>
    <row r="814" spans="1:5">
      <c r="A814" s="10" t="s">
        <v>2746</v>
      </c>
      <c r="B814" s="10" t="s">
        <v>2053</v>
      </c>
      <c r="C814" s="10" t="s">
        <v>2076</v>
      </c>
      <c r="D814" s="10">
        <v>8</v>
      </c>
      <c r="E814" s="10">
        <v>813</v>
      </c>
    </row>
    <row r="815" spans="1:5">
      <c r="A815" s="10" t="s">
        <v>2747</v>
      </c>
      <c r="B815" s="10" t="s">
        <v>2053</v>
      </c>
      <c r="C815" s="10" t="s">
        <v>2076</v>
      </c>
      <c r="D815" s="10">
        <v>8</v>
      </c>
      <c r="E815" s="10">
        <v>814</v>
      </c>
    </row>
    <row r="816" spans="1:5">
      <c r="A816" s="10" t="s">
        <v>2748</v>
      </c>
      <c r="B816" s="10" t="s">
        <v>2053</v>
      </c>
      <c r="C816" s="10" t="s">
        <v>2076</v>
      </c>
      <c r="D816" s="10">
        <v>8</v>
      </c>
      <c r="E816" s="10">
        <v>815</v>
      </c>
    </row>
    <row r="817" spans="1:5">
      <c r="A817" s="10" t="s">
        <v>2749</v>
      </c>
      <c r="B817" s="10" t="s">
        <v>2053</v>
      </c>
      <c r="C817" s="10" t="s">
        <v>2076</v>
      </c>
      <c r="D817" s="10">
        <v>8</v>
      </c>
      <c r="E817" s="10">
        <v>816</v>
      </c>
    </row>
    <row r="818" spans="1:5">
      <c r="A818" s="10" t="s">
        <v>2750</v>
      </c>
      <c r="B818" s="10" t="s">
        <v>2083</v>
      </c>
      <c r="C818" s="10" t="s">
        <v>2084</v>
      </c>
      <c r="D818" s="10">
        <v>8</v>
      </c>
      <c r="E818" s="10">
        <v>817</v>
      </c>
    </row>
    <row r="819" spans="1:5">
      <c r="A819" s="10" t="s">
        <v>2751</v>
      </c>
      <c r="B819" s="10" t="s">
        <v>2083</v>
      </c>
      <c r="C819" s="10" t="s">
        <v>2084</v>
      </c>
      <c r="D819" s="10">
        <v>8</v>
      </c>
      <c r="E819" s="10">
        <v>818</v>
      </c>
    </row>
    <row r="820" spans="1:5">
      <c r="A820" s="10" t="s">
        <v>2752</v>
      </c>
      <c r="B820" s="10" t="s">
        <v>2083</v>
      </c>
      <c r="C820" s="10" t="s">
        <v>2084</v>
      </c>
      <c r="D820" s="10">
        <v>8</v>
      </c>
      <c r="E820" s="10">
        <v>819</v>
      </c>
    </row>
    <row r="821" spans="1:5">
      <c r="A821" s="10" t="s">
        <v>2753</v>
      </c>
      <c r="B821" s="10" t="s">
        <v>2083</v>
      </c>
      <c r="C821" s="10" t="s">
        <v>2084</v>
      </c>
      <c r="D821" s="10">
        <v>8</v>
      </c>
      <c r="E821" s="10">
        <v>820</v>
      </c>
    </row>
    <row r="822" spans="1:5">
      <c r="A822" s="10" t="s">
        <v>2754</v>
      </c>
      <c r="B822" s="10" t="s">
        <v>2083</v>
      </c>
      <c r="C822" s="10" t="s">
        <v>2084</v>
      </c>
      <c r="D822" s="10">
        <v>8</v>
      </c>
      <c r="E822" s="10">
        <v>821</v>
      </c>
    </row>
    <row r="823" spans="1:5">
      <c r="A823" s="10" t="s">
        <v>2755</v>
      </c>
      <c r="B823" s="10" t="s">
        <v>2083</v>
      </c>
      <c r="C823" s="10" t="s">
        <v>2084</v>
      </c>
      <c r="D823" s="10">
        <v>8</v>
      </c>
      <c r="E823" s="10">
        <v>822</v>
      </c>
    </row>
    <row r="824" spans="1:5">
      <c r="A824" s="10" t="s">
        <v>2756</v>
      </c>
      <c r="B824" s="10" t="s">
        <v>2083</v>
      </c>
      <c r="C824" s="10" t="s">
        <v>2084</v>
      </c>
      <c r="D824" s="10">
        <v>8</v>
      </c>
      <c r="E824" s="10">
        <v>823</v>
      </c>
    </row>
    <row r="825" spans="1:5">
      <c r="A825" s="10" t="s">
        <v>2757</v>
      </c>
      <c r="B825" s="10" t="s">
        <v>2083</v>
      </c>
      <c r="C825" s="10" t="s">
        <v>2084</v>
      </c>
      <c r="D825" s="10">
        <v>8</v>
      </c>
      <c r="E825" s="10">
        <v>824</v>
      </c>
    </row>
    <row r="826" spans="1:5">
      <c r="A826" s="10" t="s">
        <v>2758</v>
      </c>
      <c r="B826" s="10" t="s">
        <v>2083</v>
      </c>
      <c r="C826" s="10" t="s">
        <v>2084</v>
      </c>
      <c r="D826" s="10">
        <v>8</v>
      </c>
      <c r="E826" s="10">
        <v>825</v>
      </c>
    </row>
    <row r="827" spans="1:5">
      <c r="A827" s="10" t="s">
        <v>2759</v>
      </c>
      <c r="B827" s="10" t="s">
        <v>2083</v>
      </c>
      <c r="C827" s="10" t="s">
        <v>2084</v>
      </c>
      <c r="D827" s="10">
        <v>8</v>
      </c>
      <c r="E827" s="10">
        <v>826</v>
      </c>
    </row>
    <row r="828" spans="1:5">
      <c r="A828" s="10" t="s">
        <v>2760</v>
      </c>
      <c r="B828" s="10" t="s">
        <v>2083</v>
      </c>
      <c r="C828" s="10" t="s">
        <v>2084</v>
      </c>
      <c r="D828" s="10">
        <v>8</v>
      </c>
      <c r="E828" s="10">
        <v>827</v>
      </c>
    </row>
    <row r="829" spans="1:5">
      <c r="A829" s="10" t="s">
        <v>2761</v>
      </c>
      <c r="B829" s="10" t="s">
        <v>2083</v>
      </c>
      <c r="C829" s="10" t="s">
        <v>2084</v>
      </c>
      <c r="D829" s="10">
        <v>8</v>
      </c>
      <c r="E829" s="10">
        <v>828</v>
      </c>
    </row>
    <row r="830" spans="1:5">
      <c r="A830" s="10" t="s">
        <v>2762</v>
      </c>
      <c r="B830" s="10" t="s">
        <v>2083</v>
      </c>
      <c r="C830" s="10" t="s">
        <v>2084</v>
      </c>
      <c r="D830" s="10">
        <v>8</v>
      </c>
      <c r="E830" s="10">
        <v>829</v>
      </c>
    </row>
    <row r="831" spans="1:5">
      <c r="A831" s="10" t="s">
        <v>2763</v>
      </c>
      <c r="B831" s="10" t="s">
        <v>2083</v>
      </c>
      <c r="C831" s="10" t="s">
        <v>2084</v>
      </c>
      <c r="D831" s="10">
        <v>8</v>
      </c>
      <c r="E831" s="10">
        <v>830</v>
      </c>
    </row>
    <row r="832" spans="1:5">
      <c r="A832" s="10" t="s">
        <v>2764</v>
      </c>
      <c r="B832" s="10" t="s">
        <v>2083</v>
      </c>
      <c r="C832" s="10" t="s">
        <v>2084</v>
      </c>
      <c r="D832" s="10">
        <v>8</v>
      </c>
      <c r="E832" s="10">
        <v>831</v>
      </c>
    </row>
    <row r="833" spans="1:5">
      <c r="A833" s="10" t="s">
        <v>2765</v>
      </c>
      <c r="B833" s="10" t="s">
        <v>2083</v>
      </c>
      <c r="C833" s="10" t="s">
        <v>2084</v>
      </c>
      <c r="D833" s="10">
        <v>8</v>
      </c>
      <c r="E833" s="10">
        <v>832</v>
      </c>
    </row>
    <row r="834" spans="1:5">
      <c r="A834" s="10" t="s">
        <v>2766</v>
      </c>
      <c r="B834" s="10" t="s">
        <v>2083</v>
      </c>
      <c r="C834" s="10" t="s">
        <v>2084</v>
      </c>
      <c r="D834" s="10">
        <v>8</v>
      </c>
      <c r="E834" s="10">
        <v>833</v>
      </c>
    </row>
    <row r="835" spans="1:5">
      <c r="A835" s="10" t="s">
        <v>2767</v>
      </c>
      <c r="B835" s="10" t="s">
        <v>2083</v>
      </c>
      <c r="C835" s="10" t="s">
        <v>2084</v>
      </c>
      <c r="D835" s="10">
        <v>8</v>
      </c>
      <c r="E835" s="10">
        <v>834</v>
      </c>
    </row>
    <row r="836" spans="1:5">
      <c r="A836" s="10" t="s">
        <v>2768</v>
      </c>
      <c r="B836" s="10" t="s">
        <v>2083</v>
      </c>
      <c r="C836" s="10" t="s">
        <v>2084</v>
      </c>
      <c r="D836" s="10">
        <v>8</v>
      </c>
      <c r="E836" s="10">
        <v>835</v>
      </c>
    </row>
    <row r="837" spans="1:5">
      <c r="A837" s="10" t="s">
        <v>2769</v>
      </c>
      <c r="B837" s="10" t="s">
        <v>2083</v>
      </c>
      <c r="C837" s="10" t="s">
        <v>2084</v>
      </c>
      <c r="D837" s="10">
        <v>8</v>
      </c>
      <c r="E837" s="10">
        <v>836</v>
      </c>
    </row>
    <row r="838" spans="1:5">
      <c r="A838" s="10" t="s">
        <v>2770</v>
      </c>
      <c r="B838" s="10" t="s">
        <v>2083</v>
      </c>
      <c r="C838" s="10" t="s">
        <v>2084</v>
      </c>
      <c r="D838" s="10">
        <v>8</v>
      </c>
      <c r="E838" s="10">
        <v>837</v>
      </c>
    </row>
    <row r="839" spans="1:5">
      <c r="A839" s="10" t="s">
        <v>2771</v>
      </c>
      <c r="B839" s="10" t="s">
        <v>2083</v>
      </c>
      <c r="C839" s="10" t="s">
        <v>2084</v>
      </c>
      <c r="D839" s="10">
        <v>8</v>
      </c>
      <c r="E839" s="10">
        <v>838</v>
      </c>
    </row>
    <row r="840" spans="1:5">
      <c r="A840" s="10" t="s">
        <v>2772</v>
      </c>
      <c r="B840" s="10" t="s">
        <v>2083</v>
      </c>
      <c r="C840" s="10" t="s">
        <v>2084</v>
      </c>
      <c r="D840" s="10">
        <v>8</v>
      </c>
      <c r="E840" s="10">
        <v>839</v>
      </c>
    </row>
    <row r="841" spans="1:5">
      <c r="A841" s="10" t="s">
        <v>2773</v>
      </c>
      <c r="B841" s="10" t="s">
        <v>2083</v>
      </c>
      <c r="C841" s="10" t="s">
        <v>2084</v>
      </c>
      <c r="D841" s="10">
        <v>8</v>
      </c>
      <c r="E841" s="10">
        <v>840</v>
      </c>
    </row>
    <row r="842" spans="1:5">
      <c r="A842" s="10" t="s">
        <v>2774</v>
      </c>
      <c r="B842" s="10" t="s">
        <v>2083</v>
      </c>
      <c r="C842" s="10" t="s">
        <v>2084</v>
      </c>
      <c r="D842" s="10">
        <v>8</v>
      </c>
      <c r="E842" s="10">
        <v>841</v>
      </c>
    </row>
    <row r="843" spans="1:5">
      <c r="A843" s="10" t="s">
        <v>2775</v>
      </c>
      <c r="B843" s="10" t="s">
        <v>2083</v>
      </c>
      <c r="C843" s="10" t="s">
        <v>2084</v>
      </c>
      <c r="D843" s="10">
        <v>8</v>
      </c>
      <c r="E843" s="10">
        <v>842</v>
      </c>
    </row>
    <row r="844" spans="1:5">
      <c r="A844" s="10" t="s">
        <v>2776</v>
      </c>
      <c r="B844" s="10" t="s">
        <v>2083</v>
      </c>
      <c r="C844" s="10" t="s">
        <v>2084</v>
      </c>
      <c r="D844" s="10">
        <v>8</v>
      </c>
      <c r="E844" s="10">
        <v>843</v>
      </c>
    </row>
    <row r="845" spans="1:5">
      <c r="A845" s="10" t="s">
        <v>2777</v>
      </c>
      <c r="B845" s="10" t="s">
        <v>2083</v>
      </c>
      <c r="C845" s="10" t="s">
        <v>2084</v>
      </c>
      <c r="D845" s="10">
        <v>8</v>
      </c>
      <c r="E845" s="10">
        <v>844</v>
      </c>
    </row>
    <row r="846" spans="1:5">
      <c r="A846" s="10" t="s">
        <v>2778</v>
      </c>
      <c r="B846" s="10" t="s">
        <v>2083</v>
      </c>
      <c r="C846" s="10" t="s">
        <v>2084</v>
      </c>
      <c r="D846" s="10">
        <v>8</v>
      </c>
      <c r="E846" s="10">
        <v>845</v>
      </c>
    </row>
    <row r="847" spans="1:5">
      <c r="A847" s="10" t="s">
        <v>2779</v>
      </c>
      <c r="B847" s="10" t="s">
        <v>2083</v>
      </c>
      <c r="C847" s="10" t="s">
        <v>2084</v>
      </c>
      <c r="D847" s="10">
        <v>8</v>
      </c>
      <c r="E847" s="10">
        <v>846</v>
      </c>
    </row>
    <row r="848" spans="1:5">
      <c r="A848" s="10" t="s">
        <v>2780</v>
      </c>
      <c r="B848" s="10" t="s">
        <v>2083</v>
      </c>
      <c r="C848" s="10" t="s">
        <v>2084</v>
      </c>
      <c r="D848" s="10">
        <v>8</v>
      </c>
      <c r="E848" s="10">
        <v>847</v>
      </c>
    </row>
    <row r="849" spans="1:5">
      <c r="A849" s="10" t="s">
        <v>2781</v>
      </c>
      <c r="B849" s="10" t="s">
        <v>2083</v>
      </c>
      <c r="C849" s="10" t="s">
        <v>2084</v>
      </c>
      <c r="D849" s="10">
        <v>8</v>
      </c>
      <c r="E849" s="10">
        <v>848</v>
      </c>
    </row>
    <row r="850" spans="1:5">
      <c r="A850" s="10" t="s">
        <v>2782</v>
      </c>
      <c r="B850" s="10" t="s">
        <v>2083</v>
      </c>
      <c r="C850" s="10" t="s">
        <v>2084</v>
      </c>
      <c r="D850" s="10">
        <v>8</v>
      </c>
      <c r="E850" s="10">
        <v>849</v>
      </c>
    </row>
    <row r="851" spans="1:5">
      <c r="A851" s="10" t="s">
        <v>2783</v>
      </c>
      <c r="B851" s="10" t="s">
        <v>2083</v>
      </c>
      <c r="C851" s="10" t="s">
        <v>2084</v>
      </c>
      <c r="D851" s="10">
        <v>8</v>
      </c>
      <c r="E851" s="10">
        <v>850</v>
      </c>
    </row>
    <row r="852" spans="1:5">
      <c r="A852" s="10" t="s">
        <v>2784</v>
      </c>
      <c r="B852" s="10" t="s">
        <v>2083</v>
      </c>
      <c r="C852" s="10" t="s">
        <v>2084</v>
      </c>
      <c r="D852" s="10">
        <v>8</v>
      </c>
      <c r="E852" s="10">
        <v>851</v>
      </c>
    </row>
    <row r="853" spans="1:5">
      <c r="A853" s="10" t="s">
        <v>2785</v>
      </c>
      <c r="B853" s="10" t="s">
        <v>2083</v>
      </c>
      <c r="C853" s="10" t="s">
        <v>2084</v>
      </c>
      <c r="D853" s="10">
        <v>8</v>
      </c>
      <c r="E853" s="10">
        <v>852</v>
      </c>
    </row>
    <row r="854" spans="1:5">
      <c r="A854" s="10" t="s">
        <v>2786</v>
      </c>
      <c r="B854" s="10" t="s">
        <v>2083</v>
      </c>
      <c r="C854" s="10" t="s">
        <v>2084</v>
      </c>
      <c r="D854" s="10">
        <v>8</v>
      </c>
      <c r="E854" s="10">
        <v>853</v>
      </c>
    </row>
    <row r="855" spans="1:5">
      <c r="A855" s="10" t="s">
        <v>2787</v>
      </c>
      <c r="B855" s="10" t="s">
        <v>2083</v>
      </c>
      <c r="C855" s="10" t="s">
        <v>2084</v>
      </c>
      <c r="D855" s="10">
        <v>8</v>
      </c>
      <c r="E855" s="10">
        <v>854</v>
      </c>
    </row>
    <row r="856" spans="1:5">
      <c r="A856" s="10" t="s">
        <v>2788</v>
      </c>
      <c r="B856" s="10" t="s">
        <v>2083</v>
      </c>
      <c r="C856" s="10" t="s">
        <v>2141</v>
      </c>
      <c r="D856" s="10">
        <v>8</v>
      </c>
      <c r="E856" s="10">
        <v>855</v>
      </c>
    </row>
    <row r="857" spans="1:5">
      <c r="A857" s="10" t="s">
        <v>2789</v>
      </c>
      <c r="B857" s="10" t="s">
        <v>2083</v>
      </c>
      <c r="C857" s="10" t="s">
        <v>2141</v>
      </c>
      <c r="D857" s="10">
        <v>8</v>
      </c>
      <c r="E857" s="10">
        <v>856</v>
      </c>
    </row>
    <row r="858" spans="1:5">
      <c r="A858" s="10" t="s">
        <v>2790</v>
      </c>
      <c r="B858" s="10" t="s">
        <v>2083</v>
      </c>
      <c r="C858" s="10" t="s">
        <v>2141</v>
      </c>
      <c r="D858" s="10">
        <v>8</v>
      </c>
      <c r="E858" s="10">
        <v>857</v>
      </c>
    </row>
    <row r="859" spans="1:5">
      <c r="A859" s="10" t="s">
        <v>2791</v>
      </c>
      <c r="B859" s="10" t="s">
        <v>2083</v>
      </c>
      <c r="C859" s="10" t="s">
        <v>2141</v>
      </c>
      <c r="D859" s="10">
        <v>8</v>
      </c>
      <c r="E859" s="10">
        <v>858</v>
      </c>
    </row>
    <row r="860" spans="1:5">
      <c r="A860" s="10" t="s">
        <v>2792</v>
      </c>
      <c r="B860" s="10" t="s">
        <v>2083</v>
      </c>
      <c r="C860" s="10" t="s">
        <v>2141</v>
      </c>
      <c r="D860" s="10">
        <v>8</v>
      </c>
      <c r="E860" s="10">
        <v>859</v>
      </c>
    </row>
    <row r="861" spans="1:5">
      <c r="A861" s="10" t="s">
        <v>2793</v>
      </c>
      <c r="B861" s="10" t="s">
        <v>2083</v>
      </c>
      <c r="C861" s="10" t="s">
        <v>2141</v>
      </c>
      <c r="D861" s="10">
        <v>8</v>
      </c>
      <c r="E861" s="10">
        <v>860</v>
      </c>
    </row>
    <row r="862" spans="1:5">
      <c r="A862" s="10" t="s">
        <v>2794</v>
      </c>
      <c r="B862" s="10" t="s">
        <v>2083</v>
      </c>
      <c r="C862" s="10" t="s">
        <v>2141</v>
      </c>
      <c r="D862" s="10">
        <v>8</v>
      </c>
      <c r="E862" s="10">
        <v>861</v>
      </c>
    </row>
    <row r="863" spans="1:5">
      <c r="A863" s="10" t="s">
        <v>2795</v>
      </c>
      <c r="B863" s="10" t="s">
        <v>2083</v>
      </c>
      <c r="C863" s="10" t="s">
        <v>2141</v>
      </c>
      <c r="D863" s="10">
        <v>8</v>
      </c>
      <c r="E863" s="10">
        <v>862</v>
      </c>
    </row>
    <row r="864" spans="1:5">
      <c r="A864" s="10" t="s">
        <v>2796</v>
      </c>
      <c r="B864" s="10" t="s">
        <v>2083</v>
      </c>
      <c r="C864" s="10" t="s">
        <v>2141</v>
      </c>
      <c r="D864" s="10">
        <v>8</v>
      </c>
      <c r="E864" s="10">
        <v>863</v>
      </c>
    </row>
    <row r="865" spans="1:5">
      <c r="A865" s="10" t="s">
        <v>2797</v>
      </c>
      <c r="B865" s="10" t="s">
        <v>2083</v>
      </c>
      <c r="C865" s="10" t="s">
        <v>2141</v>
      </c>
      <c r="D865" s="10">
        <v>8</v>
      </c>
      <c r="E865" s="10">
        <v>864</v>
      </c>
    </row>
    <row r="866" spans="1:5">
      <c r="A866" s="10" t="s">
        <v>2798</v>
      </c>
      <c r="B866" s="10" t="s">
        <v>2083</v>
      </c>
      <c r="C866" s="10" t="s">
        <v>2141</v>
      </c>
      <c r="D866" s="10">
        <v>8</v>
      </c>
      <c r="E866" s="10">
        <v>865</v>
      </c>
    </row>
    <row r="867" spans="1:5">
      <c r="A867" s="10" t="s">
        <v>2799</v>
      </c>
      <c r="B867" s="10" t="s">
        <v>2083</v>
      </c>
      <c r="C867" s="10" t="s">
        <v>2141</v>
      </c>
      <c r="D867" s="10">
        <v>8</v>
      </c>
      <c r="E867" s="10">
        <v>866</v>
      </c>
    </row>
    <row r="868" spans="1:5">
      <c r="A868" s="10" t="s">
        <v>2800</v>
      </c>
      <c r="B868" s="10" t="s">
        <v>2083</v>
      </c>
      <c r="C868" s="10" t="s">
        <v>2141</v>
      </c>
      <c r="D868" s="10">
        <v>8</v>
      </c>
      <c r="E868" s="10">
        <v>867</v>
      </c>
    </row>
    <row r="869" spans="1:5">
      <c r="A869" s="10" t="s">
        <v>2801</v>
      </c>
      <c r="B869" s="10" t="s">
        <v>2083</v>
      </c>
      <c r="C869" s="10" t="s">
        <v>2141</v>
      </c>
      <c r="D869" s="10">
        <v>8</v>
      </c>
      <c r="E869" s="10">
        <v>868</v>
      </c>
    </row>
    <row r="870" spans="1:5">
      <c r="A870" s="10" t="s">
        <v>2802</v>
      </c>
      <c r="B870" s="10" t="s">
        <v>2083</v>
      </c>
      <c r="C870" s="10" t="s">
        <v>2141</v>
      </c>
      <c r="D870" s="10">
        <v>8</v>
      </c>
      <c r="E870" s="10">
        <v>869</v>
      </c>
    </row>
    <row r="871" spans="1:5">
      <c r="A871" s="10" t="s">
        <v>2803</v>
      </c>
      <c r="B871" s="10" t="s">
        <v>2083</v>
      </c>
      <c r="C871" s="10" t="s">
        <v>2141</v>
      </c>
      <c r="D871" s="10">
        <v>8</v>
      </c>
      <c r="E871" s="10">
        <v>870</v>
      </c>
    </row>
    <row r="872" spans="1:5">
      <c r="A872" s="10" t="s">
        <v>2804</v>
      </c>
      <c r="B872" s="10" t="s">
        <v>2083</v>
      </c>
      <c r="C872" s="10" t="s">
        <v>2141</v>
      </c>
      <c r="D872" s="10">
        <v>8</v>
      </c>
      <c r="E872" s="10">
        <v>871</v>
      </c>
    </row>
    <row r="873" spans="1:5">
      <c r="A873" s="10" t="s">
        <v>2805</v>
      </c>
      <c r="B873" s="10" t="s">
        <v>2083</v>
      </c>
      <c r="C873" s="10" t="s">
        <v>2141</v>
      </c>
      <c r="D873" s="10">
        <v>8</v>
      </c>
      <c r="E873" s="10">
        <v>872</v>
      </c>
    </row>
    <row r="874" spans="1:5">
      <c r="A874" s="10" t="s">
        <v>2806</v>
      </c>
      <c r="B874" s="10" t="s">
        <v>2083</v>
      </c>
      <c r="C874" s="10" t="s">
        <v>2141</v>
      </c>
      <c r="D874" s="10">
        <v>8</v>
      </c>
      <c r="E874" s="10">
        <v>873</v>
      </c>
    </row>
    <row r="875" spans="1:5">
      <c r="A875" s="10" t="s">
        <v>2807</v>
      </c>
      <c r="B875" s="10" t="s">
        <v>2083</v>
      </c>
      <c r="C875" s="10" t="s">
        <v>2141</v>
      </c>
      <c r="D875" s="10">
        <v>8</v>
      </c>
      <c r="E875" s="10">
        <v>874</v>
      </c>
    </row>
    <row r="876" spans="1:5">
      <c r="A876" s="10" t="s">
        <v>2808</v>
      </c>
      <c r="B876" s="10" t="s">
        <v>2083</v>
      </c>
      <c r="C876" s="10" t="s">
        <v>2141</v>
      </c>
      <c r="D876" s="10">
        <v>8</v>
      </c>
      <c r="E876" s="10">
        <v>875</v>
      </c>
    </row>
    <row r="877" spans="1:5">
      <c r="A877" s="10" t="s">
        <v>2809</v>
      </c>
      <c r="B877" s="10" t="s">
        <v>2083</v>
      </c>
      <c r="C877" s="10" t="s">
        <v>2141</v>
      </c>
      <c r="D877" s="10">
        <v>8</v>
      </c>
      <c r="E877" s="10">
        <v>876</v>
      </c>
    </row>
    <row r="878" spans="1:5">
      <c r="A878" s="10" t="s">
        <v>2810</v>
      </c>
      <c r="B878" s="10" t="s">
        <v>2083</v>
      </c>
      <c r="C878" s="10" t="s">
        <v>2141</v>
      </c>
      <c r="D878" s="10">
        <v>8</v>
      </c>
      <c r="E878" s="10">
        <v>877</v>
      </c>
    </row>
    <row r="879" spans="1:5">
      <c r="A879" s="10" t="s">
        <v>2811</v>
      </c>
      <c r="B879" s="10" t="s">
        <v>2083</v>
      </c>
      <c r="C879" s="10" t="s">
        <v>2141</v>
      </c>
      <c r="D879" s="10">
        <v>8</v>
      </c>
      <c r="E879" s="10">
        <v>878</v>
      </c>
    </row>
    <row r="880" spans="1:5">
      <c r="A880" s="10" t="s">
        <v>2812</v>
      </c>
      <c r="B880" s="10" t="s">
        <v>2083</v>
      </c>
      <c r="C880" s="10" t="s">
        <v>2141</v>
      </c>
      <c r="D880" s="10">
        <v>8</v>
      </c>
      <c r="E880" s="10">
        <v>879</v>
      </c>
    </row>
    <row r="881" spans="1:5">
      <c r="A881" s="10" t="s">
        <v>2813</v>
      </c>
      <c r="B881" s="10" t="s">
        <v>2083</v>
      </c>
      <c r="C881" s="10" t="s">
        <v>2141</v>
      </c>
      <c r="D881" s="10">
        <v>8</v>
      </c>
      <c r="E881" s="10">
        <v>880</v>
      </c>
    </row>
    <row r="882" spans="1:5">
      <c r="A882" s="10" t="s">
        <v>2814</v>
      </c>
      <c r="B882" s="10" t="s">
        <v>2083</v>
      </c>
      <c r="C882" s="10" t="s">
        <v>2141</v>
      </c>
      <c r="D882" s="10">
        <v>8</v>
      </c>
      <c r="E882" s="10">
        <v>881</v>
      </c>
    </row>
    <row r="883" spans="1:5">
      <c r="A883" s="10" t="s">
        <v>2815</v>
      </c>
      <c r="B883" s="10" t="s">
        <v>2083</v>
      </c>
      <c r="C883" s="10" t="s">
        <v>2141</v>
      </c>
      <c r="D883" s="10">
        <v>8</v>
      </c>
      <c r="E883" s="10">
        <v>882</v>
      </c>
    </row>
    <row r="884" spans="1:5">
      <c r="A884" s="10" t="s">
        <v>2816</v>
      </c>
      <c r="B884" s="10" t="s">
        <v>2083</v>
      </c>
      <c r="C884" s="10" t="s">
        <v>2141</v>
      </c>
      <c r="D884" s="10">
        <v>8</v>
      </c>
      <c r="E884" s="10">
        <v>883</v>
      </c>
    </row>
    <row r="885" spans="1:5">
      <c r="A885" s="10" t="s">
        <v>2817</v>
      </c>
      <c r="B885" s="10" t="s">
        <v>2083</v>
      </c>
      <c r="C885" s="10" t="s">
        <v>2141</v>
      </c>
      <c r="D885" s="10">
        <v>8</v>
      </c>
      <c r="E885" s="10">
        <v>884</v>
      </c>
    </row>
    <row r="886" spans="1:5">
      <c r="A886" s="10" t="s">
        <v>2818</v>
      </c>
      <c r="B886" s="10" t="s">
        <v>2083</v>
      </c>
      <c r="C886" s="10" t="s">
        <v>2141</v>
      </c>
      <c r="D886" s="10">
        <v>8</v>
      </c>
      <c r="E886" s="10">
        <v>885</v>
      </c>
    </row>
    <row r="887" spans="1:5">
      <c r="A887" s="10" t="s">
        <v>2819</v>
      </c>
      <c r="B887" s="10" t="s">
        <v>2083</v>
      </c>
      <c r="C887" s="10" t="s">
        <v>2141</v>
      </c>
      <c r="D887" s="10">
        <v>8</v>
      </c>
      <c r="E887" s="10">
        <v>886</v>
      </c>
    </row>
    <row r="888" spans="1:5">
      <c r="A888" s="10" t="s">
        <v>2820</v>
      </c>
      <c r="B888" s="10" t="s">
        <v>2083</v>
      </c>
      <c r="C888" s="10" t="s">
        <v>2141</v>
      </c>
      <c r="D888" s="10">
        <v>8</v>
      </c>
      <c r="E888" s="10">
        <v>887</v>
      </c>
    </row>
    <row r="889" spans="1:5">
      <c r="A889" s="10" t="s">
        <v>2821</v>
      </c>
      <c r="B889" s="10" t="s">
        <v>2083</v>
      </c>
      <c r="C889" s="10" t="s">
        <v>2141</v>
      </c>
      <c r="D889" s="10">
        <v>8</v>
      </c>
      <c r="E889" s="10">
        <v>888</v>
      </c>
    </row>
    <row r="890" spans="1:5">
      <c r="A890" s="10" t="s">
        <v>2822</v>
      </c>
      <c r="B890" s="10" t="s">
        <v>2083</v>
      </c>
      <c r="C890" s="10" t="s">
        <v>2141</v>
      </c>
      <c r="D890" s="10">
        <v>8</v>
      </c>
      <c r="E890" s="10">
        <v>889</v>
      </c>
    </row>
    <row r="891" spans="1:5">
      <c r="A891" s="10" t="s">
        <v>2823</v>
      </c>
      <c r="B891" s="10" t="s">
        <v>2083</v>
      </c>
      <c r="C891" s="10" t="s">
        <v>2141</v>
      </c>
      <c r="D891" s="10">
        <v>8</v>
      </c>
      <c r="E891" s="10">
        <v>890</v>
      </c>
    </row>
    <row r="892" spans="1:5">
      <c r="A892" s="10" t="s">
        <v>2824</v>
      </c>
      <c r="B892" s="10" t="s">
        <v>2083</v>
      </c>
      <c r="C892" s="10" t="s">
        <v>2141</v>
      </c>
      <c r="D892" s="10">
        <v>8</v>
      </c>
      <c r="E892" s="10">
        <v>891</v>
      </c>
    </row>
    <row r="893" spans="1:5">
      <c r="A893" s="10" t="s">
        <v>2825</v>
      </c>
      <c r="B893" s="10" t="s">
        <v>2083</v>
      </c>
      <c r="C893" s="10" t="s">
        <v>2185</v>
      </c>
      <c r="D893" s="10">
        <v>8</v>
      </c>
      <c r="E893" s="10">
        <v>892</v>
      </c>
    </row>
    <row r="894" spans="1:5">
      <c r="A894" s="10" t="s">
        <v>2826</v>
      </c>
      <c r="B894" s="10" t="s">
        <v>2083</v>
      </c>
      <c r="C894" s="10" t="s">
        <v>2185</v>
      </c>
      <c r="D894" s="10">
        <v>8</v>
      </c>
      <c r="E894" s="10">
        <v>893</v>
      </c>
    </row>
    <row r="895" spans="1:5">
      <c r="A895" s="10" t="s">
        <v>2827</v>
      </c>
      <c r="B895" s="10" t="s">
        <v>2083</v>
      </c>
      <c r="C895" s="10" t="s">
        <v>2185</v>
      </c>
      <c r="D895" s="10">
        <v>8</v>
      </c>
      <c r="E895" s="10">
        <v>894</v>
      </c>
    </row>
    <row r="896" spans="1:5">
      <c r="A896" s="10" t="s">
        <v>2828</v>
      </c>
      <c r="B896" s="10" t="s">
        <v>2083</v>
      </c>
      <c r="C896" s="10" t="s">
        <v>2185</v>
      </c>
      <c r="D896" s="10">
        <v>8</v>
      </c>
      <c r="E896" s="10">
        <v>895</v>
      </c>
    </row>
    <row r="897" spans="1:5">
      <c r="A897" s="10" t="s">
        <v>2829</v>
      </c>
      <c r="B897" s="10" t="s">
        <v>2083</v>
      </c>
      <c r="C897" s="10" t="s">
        <v>2185</v>
      </c>
      <c r="D897" s="10">
        <v>8</v>
      </c>
      <c r="E897" s="10">
        <v>896</v>
      </c>
    </row>
    <row r="898" spans="1:5">
      <c r="A898" s="10" t="s">
        <v>2830</v>
      </c>
      <c r="B898" s="10" t="s">
        <v>2083</v>
      </c>
      <c r="C898" s="10" t="s">
        <v>2185</v>
      </c>
      <c r="D898" s="10">
        <v>8</v>
      </c>
      <c r="E898" s="10">
        <v>897</v>
      </c>
    </row>
    <row r="899" spans="1:5">
      <c r="A899" s="10" t="s">
        <v>2831</v>
      </c>
      <c r="B899" s="10" t="s">
        <v>2083</v>
      </c>
      <c r="C899" s="10" t="s">
        <v>2185</v>
      </c>
      <c r="D899" s="10">
        <v>8</v>
      </c>
      <c r="E899" s="10">
        <v>898</v>
      </c>
    </row>
    <row r="900" spans="1:5">
      <c r="A900" s="10" t="s">
        <v>2832</v>
      </c>
      <c r="B900" s="10" t="s">
        <v>2083</v>
      </c>
      <c r="C900" s="10" t="s">
        <v>2185</v>
      </c>
      <c r="D900" s="10">
        <v>8</v>
      </c>
      <c r="E900" s="10">
        <v>899</v>
      </c>
    </row>
    <row r="901" spans="1:5">
      <c r="A901" s="10" t="s">
        <v>2833</v>
      </c>
      <c r="B901" s="10" t="s">
        <v>2083</v>
      </c>
      <c r="C901" s="10" t="s">
        <v>2185</v>
      </c>
      <c r="D901" s="10">
        <v>8</v>
      </c>
      <c r="E901" s="10">
        <v>900</v>
      </c>
    </row>
    <row r="902" spans="1:5">
      <c r="A902" s="10" t="s">
        <v>2834</v>
      </c>
      <c r="B902" s="10" t="s">
        <v>2083</v>
      </c>
      <c r="C902" s="10" t="s">
        <v>2185</v>
      </c>
      <c r="D902" s="10">
        <v>8</v>
      </c>
      <c r="E902" s="10">
        <v>901</v>
      </c>
    </row>
    <row r="903" spans="1:5">
      <c r="A903" s="10" t="s">
        <v>2835</v>
      </c>
      <c r="B903" s="10" t="s">
        <v>2083</v>
      </c>
      <c r="C903" s="10" t="s">
        <v>2185</v>
      </c>
      <c r="D903" s="10">
        <v>8</v>
      </c>
      <c r="E903" s="10">
        <v>902</v>
      </c>
    </row>
    <row r="904" spans="1:5">
      <c r="A904" s="10" t="s">
        <v>2836</v>
      </c>
      <c r="B904" s="10" t="s">
        <v>2083</v>
      </c>
      <c r="C904" s="10" t="s">
        <v>2185</v>
      </c>
      <c r="D904" s="10">
        <v>8</v>
      </c>
      <c r="E904" s="10">
        <v>903</v>
      </c>
    </row>
    <row r="905" spans="1:5">
      <c r="A905" s="10" t="s">
        <v>2837</v>
      </c>
      <c r="B905" s="10" t="s">
        <v>2083</v>
      </c>
      <c r="C905" s="10" t="s">
        <v>2185</v>
      </c>
      <c r="D905" s="10">
        <v>8</v>
      </c>
      <c r="E905" s="10">
        <v>904</v>
      </c>
    </row>
    <row r="906" spans="1:5">
      <c r="A906" s="10" t="s">
        <v>2838</v>
      </c>
      <c r="B906" s="10" t="s">
        <v>2083</v>
      </c>
      <c r="C906" s="10" t="s">
        <v>2185</v>
      </c>
      <c r="D906" s="10">
        <v>8</v>
      </c>
      <c r="E906" s="10">
        <v>905</v>
      </c>
    </row>
    <row r="907" spans="1:5">
      <c r="A907" s="10" t="s">
        <v>2839</v>
      </c>
      <c r="B907" s="10" t="s">
        <v>2083</v>
      </c>
      <c r="C907" s="10" t="s">
        <v>2185</v>
      </c>
      <c r="D907" s="10">
        <v>8</v>
      </c>
      <c r="E907" s="10">
        <v>906</v>
      </c>
    </row>
    <row r="908" spans="1:5">
      <c r="A908" s="10" t="s">
        <v>2840</v>
      </c>
      <c r="B908" s="10" t="s">
        <v>2083</v>
      </c>
      <c r="C908" s="10" t="s">
        <v>2185</v>
      </c>
      <c r="D908" s="10">
        <v>8</v>
      </c>
      <c r="E908" s="10">
        <v>907</v>
      </c>
    </row>
    <row r="909" spans="1:5">
      <c r="A909" s="10" t="s">
        <v>2841</v>
      </c>
      <c r="B909" s="10" t="s">
        <v>2083</v>
      </c>
      <c r="C909" s="10" t="s">
        <v>2185</v>
      </c>
      <c r="D909" s="10">
        <v>8</v>
      </c>
      <c r="E909" s="10">
        <v>908</v>
      </c>
    </row>
    <row r="910" spans="1:5">
      <c r="A910" s="10" t="s">
        <v>2842</v>
      </c>
      <c r="B910" s="10" t="s">
        <v>2083</v>
      </c>
      <c r="C910" s="10" t="s">
        <v>2185</v>
      </c>
      <c r="D910" s="10">
        <v>8</v>
      </c>
      <c r="E910" s="10">
        <v>909</v>
      </c>
    </row>
    <row r="911" spans="1:5">
      <c r="A911" s="10" t="s">
        <v>2843</v>
      </c>
      <c r="B911" s="10" t="s">
        <v>2083</v>
      </c>
      <c r="C911" s="10" t="s">
        <v>2185</v>
      </c>
      <c r="D911" s="10">
        <v>8</v>
      </c>
      <c r="E911" s="10">
        <v>910</v>
      </c>
    </row>
    <row r="912" spans="1:5">
      <c r="A912" s="10" t="s">
        <v>2844</v>
      </c>
      <c r="B912" s="10" t="s">
        <v>2083</v>
      </c>
      <c r="C912" s="10" t="s">
        <v>2185</v>
      </c>
      <c r="D912" s="10">
        <v>8</v>
      </c>
      <c r="E912" s="10">
        <v>911</v>
      </c>
    </row>
    <row r="913" spans="1:5">
      <c r="A913" s="10" t="s">
        <v>2845</v>
      </c>
      <c r="B913" s="10" t="s">
        <v>2083</v>
      </c>
      <c r="C913" s="10" t="s">
        <v>2185</v>
      </c>
      <c r="D913" s="10">
        <v>8</v>
      </c>
      <c r="E913" s="10">
        <v>912</v>
      </c>
    </row>
    <row r="914" spans="1:5">
      <c r="A914" s="10" t="s">
        <v>2846</v>
      </c>
      <c r="B914" s="10" t="s">
        <v>2083</v>
      </c>
      <c r="C914" s="10" t="s">
        <v>2185</v>
      </c>
      <c r="D914" s="10">
        <v>8</v>
      </c>
      <c r="E914" s="10">
        <v>913</v>
      </c>
    </row>
    <row r="915" spans="1:5">
      <c r="A915" s="10" t="s">
        <v>2847</v>
      </c>
      <c r="B915" s="10" t="s">
        <v>2083</v>
      </c>
      <c r="C915" s="10" t="s">
        <v>2185</v>
      </c>
      <c r="D915" s="10">
        <v>8</v>
      </c>
      <c r="E915" s="10">
        <v>914</v>
      </c>
    </row>
    <row r="916" spans="1:5">
      <c r="A916" s="10" t="s">
        <v>2848</v>
      </c>
      <c r="B916" s="10" t="s">
        <v>2083</v>
      </c>
      <c r="C916" s="10" t="s">
        <v>2185</v>
      </c>
      <c r="D916" s="10">
        <v>8</v>
      </c>
      <c r="E916" s="10">
        <v>915</v>
      </c>
    </row>
    <row r="917" spans="1:5">
      <c r="A917" s="10" t="s">
        <v>2849</v>
      </c>
      <c r="B917" s="10" t="s">
        <v>2083</v>
      </c>
      <c r="C917" s="10" t="s">
        <v>2185</v>
      </c>
      <c r="D917" s="10">
        <v>8</v>
      </c>
      <c r="E917" s="10">
        <v>916</v>
      </c>
    </row>
    <row r="918" spans="1:5">
      <c r="A918" s="10" t="s">
        <v>2850</v>
      </c>
      <c r="B918" s="10" t="s">
        <v>2083</v>
      </c>
      <c r="C918" s="10" t="s">
        <v>2185</v>
      </c>
      <c r="D918" s="10">
        <v>8</v>
      </c>
      <c r="E918" s="10">
        <v>917</v>
      </c>
    </row>
    <row r="919" spans="1:5">
      <c r="A919" s="10" t="s">
        <v>2851</v>
      </c>
      <c r="B919" s="10" t="s">
        <v>2083</v>
      </c>
      <c r="C919" s="10" t="s">
        <v>2185</v>
      </c>
      <c r="D919" s="10">
        <v>8</v>
      </c>
      <c r="E919" s="10">
        <v>918</v>
      </c>
    </row>
    <row r="920" spans="1:5">
      <c r="A920" s="10" t="s">
        <v>2852</v>
      </c>
      <c r="B920" s="10" t="s">
        <v>2083</v>
      </c>
      <c r="C920" s="10" t="s">
        <v>2185</v>
      </c>
      <c r="D920" s="10">
        <v>8</v>
      </c>
      <c r="E920" s="10">
        <v>919</v>
      </c>
    </row>
    <row r="921" spans="1:5">
      <c r="A921" s="10" t="s">
        <v>2853</v>
      </c>
      <c r="B921" s="10" t="s">
        <v>2083</v>
      </c>
      <c r="C921" s="10" t="s">
        <v>2185</v>
      </c>
      <c r="D921" s="10">
        <v>8</v>
      </c>
      <c r="E921" s="10">
        <v>920</v>
      </c>
    </row>
    <row r="922" spans="1:5">
      <c r="A922" s="10" t="s">
        <v>2854</v>
      </c>
      <c r="B922" s="10" t="s">
        <v>2083</v>
      </c>
      <c r="C922" s="10" t="s">
        <v>2185</v>
      </c>
      <c r="D922" s="10">
        <v>8</v>
      </c>
      <c r="E922" s="10">
        <v>921</v>
      </c>
    </row>
    <row r="923" spans="1:5">
      <c r="A923" s="10" t="s">
        <v>2855</v>
      </c>
      <c r="B923" s="10" t="s">
        <v>2083</v>
      </c>
      <c r="C923" s="10" t="s">
        <v>2185</v>
      </c>
      <c r="D923" s="10">
        <v>8</v>
      </c>
      <c r="E923" s="10">
        <v>922</v>
      </c>
    </row>
    <row r="924" spans="1:5">
      <c r="A924" s="10" t="s">
        <v>2856</v>
      </c>
      <c r="B924" s="10" t="s">
        <v>2083</v>
      </c>
      <c r="C924" s="10" t="s">
        <v>2185</v>
      </c>
      <c r="D924" s="10">
        <v>8</v>
      </c>
      <c r="E924" s="10">
        <v>923</v>
      </c>
    </row>
    <row r="925" spans="1:5">
      <c r="A925" s="10" t="s">
        <v>2857</v>
      </c>
      <c r="B925" s="10" t="s">
        <v>2083</v>
      </c>
      <c r="C925" s="10" t="s">
        <v>2185</v>
      </c>
      <c r="D925" s="10">
        <v>8</v>
      </c>
      <c r="E925" s="10">
        <v>924</v>
      </c>
    </row>
    <row r="926" spans="1:5">
      <c r="A926" s="10" t="s">
        <v>2858</v>
      </c>
      <c r="B926" s="10" t="s">
        <v>2083</v>
      </c>
      <c r="C926" s="10" t="s">
        <v>2185</v>
      </c>
      <c r="D926" s="10">
        <v>8</v>
      </c>
      <c r="E926" s="10">
        <v>925</v>
      </c>
    </row>
    <row r="927" spans="1:5">
      <c r="A927" s="10" t="s">
        <v>2859</v>
      </c>
      <c r="B927" s="10" t="s">
        <v>2083</v>
      </c>
      <c r="C927" s="10" t="s">
        <v>2185</v>
      </c>
      <c r="D927" s="10">
        <v>8</v>
      </c>
      <c r="E927" s="10">
        <v>926</v>
      </c>
    </row>
    <row r="928" spans="1:5">
      <c r="A928" s="10" t="s">
        <v>2860</v>
      </c>
      <c r="B928" s="10" t="s">
        <v>2083</v>
      </c>
      <c r="C928" s="10" t="s">
        <v>2185</v>
      </c>
      <c r="D928" s="10">
        <v>8</v>
      </c>
      <c r="E928" s="10">
        <v>927</v>
      </c>
    </row>
    <row r="929" spans="1:5">
      <c r="A929" s="10" t="s">
        <v>2861</v>
      </c>
      <c r="B929" s="10" t="s">
        <v>2083</v>
      </c>
      <c r="C929" s="10" t="s">
        <v>2185</v>
      </c>
      <c r="D929" s="10">
        <v>8</v>
      </c>
      <c r="E929" s="10">
        <v>928</v>
      </c>
    </row>
    <row r="930" spans="1:5">
      <c r="A930" s="10" t="s">
        <v>2862</v>
      </c>
      <c r="B930" s="10" t="s">
        <v>2083</v>
      </c>
      <c r="C930" s="10" t="s">
        <v>2185</v>
      </c>
      <c r="D930" s="10">
        <v>8</v>
      </c>
      <c r="E930" s="10">
        <v>929</v>
      </c>
    </row>
    <row r="931" spans="1:5">
      <c r="A931" s="10" t="s">
        <v>2863</v>
      </c>
      <c r="B931" s="10" t="s">
        <v>2083</v>
      </c>
      <c r="C931" s="10" t="s">
        <v>2185</v>
      </c>
      <c r="D931" s="10">
        <v>8</v>
      </c>
      <c r="E931" s="10">
        <v>930</v>
      </c>
    </row>
    <row r="932" spans="1:5">
      <c r="A932" s="10" t="s">
        <v>2864</v>
      </c>
      <c r="B932" s="10" t="s">
        <v>2083</v>
      </c>
      <c r="C932" s="10" t="s">
        <v>2185</v>
      </c>
      <c r="D932" s="10">
        <v>8</v>
      </c>
      <c r="E932" s="10">
        <v>931</v>
      </c>
    </row>
    <row r="933" spans="1:5">
      <c r="A933" s="10" t="s">
        <v>2865</v>
      </c>
      <c r="B933" s="10" t="s">
        <v>2083</v>
      </c>
      <c r="C933" s="10" t="s">
        <v>2185</v>
      </c>
      <c r="D933" s="10">
        <v>8</v>
      </c>
      <c r="E933" s="10">
        <v>932</v>
      </c>
    </row>
    <row r="934" spans="1:5">
      <c r="A934" s="10" t="s">
        <v>2866</v>
      </c>
      <c r="B934" s="10" t="s">
        <v>2083</v>
      </c>
      <c r="C934" s="10" t="s">
        <v>2185</v>
      </c>
      <c r="D934" s="10">
        <v>8</v>
      </c>
      <c r="E934" s="10">
        <v>933</v>
      </c>
    </row>
    <row r="935" spans="1:5">
      <c r="A935" s="10" t="s">
        <v>2867</v>
      </c>
      <c r="B935" s="10" t="s">
        <v>2083</v>
      </c>
      <c r="C935" s="10" t="s">
        <v>2185</v>
      </c>
      <c r="D935" s="10">
        <v>8</v>
      </c>
      <c r="E935" s="10">
        <v>934</v>
      </c>
    </row>
    <row r="936" spans="1:5">
      <c r="A936" s="10" t="s">
        <v>2868</v>
      </c>
      <c r="B936" s="10" t="s">
        <v>2083</v>
      </c>
      <c r="C936" s="10" t="s">
        <v>2185</v>
      </c>
      <c r="D936" s="10">
        <v>8</v>
      </c>
      <c r="E936" s="10">
        <v>935</v>
      </c>
    </row>
    <row r="937" spans="1:5">
      <c r="A937" s="10" t="s">
        <v>2869</v>
      </c>
      <c r="B937" s="10" t="s">
        <v>2083</v>
      </c>
      <c r="C937" s="10" t="s">
        <v>2185</v>
      </c>
      <c r="D937" s="10">
        <v>8</v>
      </c>
      <c r="E937" s="10">
        <v>936</v>
      </c>
    </row>
    <row r="938" spans="1:5">
      <c r="A938" s="10" t="s">
        <v>2870</v>
      </c>
      <c r="B938" s="10" t="s">
        <v>2083</v>
      </c>
      <c r="C938" s="10" t="s">
        <v>2185</v>
      </c>
      <c r="D938" s="10">
        <v>8</v>
      </c>
      <c r="E938" s="10">
        <v>937</v>
      </c>
    </row>
    <row r="939" spans="1:5">
      <c r="A939" s="10" t="s">
        <v>2871</v>
      </c>
      <c r="B939" s="10" t="s">
        <v>2083</v>
      </c>
      <c r="C939" s="10" t="s">
        <v>2202</v>
      </c>
      <c r="D939" s="10">
        <v>8</v>
      </c>
      <c r="E939" s="10">
        <v>938</v>
      </c>
    </row>
    <row r="940" spans="1:5">
      <c r="A940" s="10" t="s">
        <v>2872</v>
      </c>
      <c r="B940" s="10" t="s">
        <v>2083</v>
      </c>
      <c r="C940" s="10" t="s">
        <v>2202</v>
      </c>
      <c r="D940" s="10">
        <v>8</v>
      </c>
      <c r="E940" s="10">
        <v>939</v>
      </c>
    </row>
    <row r="941" spans="1:5">
      <c r="A941" s="10" t="s">
        <v>2873</v>
      </c>
      <c r="B941" s="10" t="s">
        <v>2083</v>
      </c>
      <c r="C941" s="10" t="s">
        <v>2202</v>
      </c>
      <c r="D941" s="10">
        <v>8</v>
      </c>
      <c r="E941" s="10">
        <v>940</v>
      </c>
    </row>
    <row r="942" spans="1:5">
      <c r="A942" s="10" t="s">
        <v>2874</v>
      </c>
      <c r="B942" s="10" t="s">
        <v>2083</v>
      </c>
      <c r="C942" s="10" t="s">
        <v>2202</v>
      </c>
      <c r="D942" s="10">
        <v>8</v>
      </c>
      <c r="E942" s="10">
        <v>941</v>
      </c>
    </row>
    <row r="943" spans="1:5">
      <c r="A943" s="10" t="s">
        <v>2875</v>
      </c>
      <c r="B943" s="10" t="s">
        <v>2083</v>
      </c>
      <c r="C943" s="10" t="s">
        <v>2202</v>
      </c>
      <c r="D943" s="10">
        <v>8</v>
      </c>
      <c r="E943" s="10">
        <v>942</v>
      </c>
    </row>
    <row r="944" spans="1:5">
      <c r="A944" s="10" t="s">
        <v>2876</v>
      </c>
      <c r="B944" s="10" t="s">
        <v>2083</v>
      </c>
      <c r="C944" s="10" t="s">
        <v>2202</v>
      </c>
      <c r="D944" s="10">
        <v>8</v>
      </c>
      <c r="E944" s="10">
        <v>943</v>
      </c>
    </row>
    <row r="945" spans="1:5">
      <c r="A945" s="10" t="s">
        <v>2877</v>
      </c>
      <c r="B945" s="10" t="s">
        <v>2083</v>
      </c>
      <c r="C945" s="10" t="s">
        <v>2202</v>
      </c>
      <c r="D945" s="10">
        <v>8</v>
      </c>
      <c r="E945" s="10">
        <v>944</v>
      </c>
    </row>
    <row r="946" spans="1:5">
      <c r="A946" s="10" t="s">
        <v>2878</v>
      </c>
      <c r="B946" s="10" t="s">
        <v>2083</v>
      </c>
      <c r="C946" s="10" t="s">
        <v>2202</v>
      </c>
      <c r="D946" s="10">
        <v>8</v>
      </c>
      <c r="E946" s="10">
        <v>945</v>
      </c>
    </row>
    <row r="947" spans="1:5">
      <c r="A947" s="10" t="s">
        <v>2879</v>
      </c>
      <c r="B947" s="10" t="s">
        <v>2083</v>
      </c>
      <c r="C947" s="10" t="s">
        <v>2202</v>
      </c>
      <c r="D947" s="10">
        <v>8</v>
      </c>
      <c r="E947" s="10">
        <v>946</v>
      </c>
    </row>
    <row r="948" spans="1:5">
      <c r="A948" s="10" t="s">
        <v>2880</v>
      </c>
      <c r="B948" s="10" t="s">
        <v>2083</v>
      </c>
      <c r="C948" s="10" t="s">
        <v>2202</v>
      </c>
      <c r="D948" s="10">
        <v>8</v>
      </c>
      <c r="E948" s="10">
        <v>947</v>
      </c>
    </row>
    <row r="949" spans="1:5">
      <c r="A949" s="10" t="s">
        <v>2881</v>
      </c>
      <c r="B949" s="10" t="s">
        <v>2083</v>
      </c>
      <c r="C949" s="10" t="s">
        <v>2202</v>
      </c>
      <c r="D949" s="10">
        <v>8</v>
      </c>
      <c r="E949" s="10">
        <v>948</v>
      </c>
    </row>
    <row r="950" spans="1:5">
      <c r="A950" s="10" t="s">
        <v>2882</v>
      </c>
      <c r="B950" s="10" t="s">
        <v>2083</v>
      </c>
      <c r="C950" s="10" t="s">
        <v>2202</v>
      </c>
      <c r="D950" s="10">
        <v>8</v>
      </c>
      <c r="E950" s="10">
        <v>949</v>
      </c>
    </row>
    <row r="951" spans="1:5">
      <c r="A951" s="10" t="s">
        <v>2883</v>
      </c>
      <c r="B951" s="10" t="s">
        <v>2083</v>
      </c>
      <c r="C951" s="10" t="s">
        <v>2202</v>
      </c>
      <c r="D951" s="10">
        <v>8</v>
      </c>
      <c r="E951" s="10">
        <v>950</v>
      </c>
    </row>
    <row r="952" spans="1:5">
      <c r="A952" s="10" t="s">
        <v>2884</v>
      </c>
      <c r="B952" s="10" t="s">
        <v>2083</v>
      </c>
      <c r="C952" s="10" t="s">
        <v>2202</v>
      </c>
      <c r="D952" s="10">
        <v>8</v>
      </c>
      <c r="E952" s="10">
        <v>951</v>
      </c>
    </row>
    <row r="953" spans="1:5">
      <c r="A953" s="10" t="s">
        <v>2885</v>
      </c>
      <c r="B953" s="10" t="s">
        <v>2083</v>
      </c>
      <c r="C953" s="10" t="s">
        <v>2202</v>
      </c>
      <c r="D953" s="10">
        <v>8</v>
      </c>
      <c r="E953" s="10">
        <v>952</v>
      </c>
    </row>
    <row r="954" spans="1:5">
      <c r="A954" s="10" t="s">
        <v>2886</v>
      </c>
      <c r="B954" s="10" t="s">
        <v>2083</v>
      </c>
      <c r="C954" s="10" t="s">
        <v>2202</v>
      </c>
      <c r="D954" s="10">
        <v>8</v>
      </c>
      <c r="E954" s="10">
        <v>953</v>
      </c>
    </row>
    <row r="955" spans="1:5">
      <c r="A955" s="10" t="s">
        <v>2887</v>
      </c>
      <c r="B955" s="10" t="s">
        <v>2083</v>
      </c>
      <c r="C955" s="10" t="s">
        <v>2202</v>
      </c>
      <c r="D955" s="10">
        <v>8</v>
      </c>
      <c r="E955" s="10">
        <v>954</v>
      </c>
    </row>
    <row r="956" spans="1:5">
      <c r="A956" s="10" t="s">
        <v>2888</v>
      </c>
      <c r="B956" s="10" t="s">
        <v>2083</v>
      </c>
      <c r="C956" s="10" t="s">
        <v>2202</v>
      </c>
      <c r="D956" s="10">
        <v>8</v>
      </c>
      <c r="E956" s="10">
        <v>955</v>
      </c>
    </row>
    <row r="957" spans="1:5">
      <c r="A957" s="10" t="s">
        <v>2889</v>
      </c>
      <c r="B957" s="10" t="s">
        <v>2083</v>
      </c>
      <c r="C957" s="10" t="s">
        <v>2202</v>
      </c>
      <c r="D957" s="10">
        <v>8</v>
      </c>
      <c r="E957" s="10">
        <v>956</v>
      </c>
    </row>
    <row r="958" spans="1:5">
      <c r="A958" s="10" t="s">
        <v>2890</v>
      </c>
      <c r="B958" s="10" t="s">
        <v>2083</v>
      </c>
      <c r="C958" s="10" t="s">
        <v>2202</v>
      </c>
      <c r="D958" s="10">
        <v>8</v>
      </c>
      <c r="E958" s="10">
        <v>957</v>
      </c>
    </row>
    <row r="959" spans="1:5">
      <c r="A959" s="10" t="s">
        <v>2891</v>
      </c>
      <c r="B959" s="10" t="s">
        <v>2083</v>
      </c>
      <c r="C959" s="10" t="s">
        <v>2202</v>
      </c>
      <c r="D959" s="10">
        <v>8</v>
      </c>
      <c r="E959" s="10">
        <v>958</v>
      </c>
    </row>
    <row r="960" spans="1:5">
      <c r="A960" s="10" t="s">
        <v>2892</v>
      </c>
      <c r="B960" s="10" t="s">
        <v>2083</v>
      </c>
      <c r="C960" s="10" t="s">
        <v>2202</v>
      </c>
      <c r="D960" s="10">
        <v>8</v>
      </c>
      <c r="E960" s="10">
        <v>959</v>
      </c>
    </row>
    <row r="961" spans="1:5">
      <c r="A961" s="10" t="s">
        <v>2893</v>
      </c>
      <c r="B961" s="10" t="s">
        <v>2083</v>
      </c>
      <c r="C961" s="10" t="s">
        <v>2202</v>
      </c>
      <c r="D961" s="10">
        <v>8</v>
      </c>
      <c r="E961" s="10">
        <v>960</v>
      </c>
    </row>
    <row r="962" spans="1:5">
      <c r="A962" s="10" t="s">
        <v>2894</v>
      </c>
      <c r="B962" s="10" t="s">
        <v>2083</v>
      </c>
      <c r="C962" s="10" t="s">
        <v>2202</v>
      </c>
      <c r="D962" s="10">
        <v>8</v>
      </c>
      <c r="E962" s="10">
        <v>961</v>
      </c>
    </row>
    <row r="963" spans="1:5">
      <c r="A963" s="10" t="s">
        <v>2895</v>
      </c>
      <c r="B963" s="10" t="s">
        <v>2083</v>
      </c>
      <c r="C963" s="10" t="s">
        <v>2202</v>
      </c>
      <c r="D963" s="10">
        <v>8</v>
      </c>
      <c r="E963" s="10">
        <v>962</v>
      </c>
    </row>
    <row r="964" spans="1:5">
      <c r="A964" s="10" t="s">
        <v>2896</v>
      </c>
      <c r="B964" s="10" t="s">
        <v>2083</v>
      </c>
      <c r="C964" s="10" t="s">
        <v>2202</v>
      </c>
      <c r="D964" s="10">
        <v>8</v>
      </c>
      <c r="E964" s="10">
        <v>963</v>
      </c>
    </row>
    <row r="965" spans="1:5">
      <c r="A965" s="10" t="s">
        <v>2897</v>
      </c>
      <c r="B965" s="10" t="s">
        <v>2083</v>
      </c>
      <c r="C965" s="10" t="s">
        <v>2202</v>
      </c>
      <c r="D965" s="10">
        <v>8</v>
      </c>
      <c r="E965" s="10">
        <v>964</v>
      </c>
    </row>
    <row r="966" spans="1:5">
      <c r="A966" s="10" t="s">
        <v>2898</v>
      </c>
      <c r="B966" s="10" t="s">
        <v>2083</v>
      </c>
      <c r="C966" s="10" t="s">
        <v>2202</v>
      </c>
      <c r="D966" s="10">
        <v>8</v>
      </c>
      <c r="E966" s="10">
        <v>965</v>
      </c>
    </row>
    <row r="967" spans="1:5">
      <c r="A967" s="10" t="s">
        <v>2899</v>
      </c>
      <c r="B967" s="10" t="s">
        <v>2083</v>
      </c>
      <c r="C967" s="10" t="s">
        <v>2202</v>
      </c>
      <c r="D967" s="10">
        <v>8</v>
      </c>
      <c r="E967" s="10">
        <v>966</v>
      </c>
    </row>
    <row r="968" spans="1:5">
      <c r="A968" s="10" t="s">
        <v>2900</v>
      </c>
      <c r="B968" s="10" t="s">
        <v>2083</v>
      </c>
      <c r="C968" s="10" t="s">
        <v>2202</v>
      </c>
      <c r="D968" s="10">
        <v>8</v>
      </c>
      <c r="E968" s="10">
        <v>967</v>
      </c>
    </row>
    <row r="969" spans="1:5">
      <c r="A969" s="10" t="s">
        <v>2901</v>
      </c>
      <c r="B969" s="10" t="s">
        <v>2083</v>
      </c>
      <c r="C969" s="10" t="s">
        <v>2202</v>
      </c>
      <c r="D969" s="10">
        <v>8</v>
      </c>
      <c r="E969" s="10">
        <v>968</v>
      </c>
    </row>
    <row r="970" spans="1:5">
      <c r="A970" s="10" t="s">
        <v>2902</v>
      </c>
      <c r="B970" s="10" t="s">
        <v>2083</v>
      </c>
      <c r="C970" s="10" t="s">
        <v>2202</v>
      </c>
      <c r="D970" s="10">
        <v>8</v>
      </c>
      <c r="E970" s="10">
        <v>969</v>
      </c>
    </row>
    <row r="971" spans="1:5">
      <c r="A971" s="10" t="s">
        <v>2903</v>
      </c>
      <c r="B971" s="10" t="s">
        <v>2083</v>
      </c>
      <c r="C971" s="10" t="s">
        <v>2202</v>
      </c>
      <c r="D971" s="10">
        <v>8</v>
      </c>
      <c r="E971" s="10">
        <v>970</v>
      </c>
    </row>
    <row r="972" spans="1:5">
      <c r="A972" s="10" t="s">
        <v>2904</v>
      </c>
      <c r="B972" s="10" t="s">
        <v>2083</v>
      </c>
      <c r="C972" s="10" t="s">
        <v>2202</v>
      </c>
      <c r="D972" s="10">
        <v>8</v>
      </c>
      <c r="E972" s="10">
        <v>971</v>
      </c>
    </row>
    <row r="973" spans="1:5">
      <c r="A973" s="10" t="s">
        <v>2905</v>
      </c>
      <c r="B973" s="10" t="s">
        <v>2083</v>
      </c>
      <c r="C973" s="10" t="s">
        <v>2202</v>
      </c>
      <c r="D973" s="10">
        <v>8</v>
      </c>
      <c r="E973" s="10">
        <v>972</v>
      </c>
    </row>
    <row r="974" spans="1:5">
      <c r="A974" s="10" t="s">
        <v>2906</v>
      </c>
      <c r="B974" s="10" t="s">
        <v>2083</v>
      </c>
      <c r="C974" s="10" t="s">
        <v>2202</v>
      </c>
      <c r="D974" s="10">
        <v>8</v>
      </c>
      <c r="E974" s="10">
        <v>973</v>
      </c>
    </row>
    <row r="975" spans="1:5">
      <c r="A975" s="10" t="s">
        <v>2907</v>
      </c>
      <c r="B975" s="10" t="s">
        <v>2083</v>
      </c>
      <c r="C975" s="10" t="s">
        <v>2202</v>
      </c>
      <c r="D975" s="10">
        <v>8</v>
      </c>
      <c r="E975" s="10">
        <v>974</v>
      </c>
    </row>
    <row r="976" spans="1:5">
      <c r="A976" s="10" t="s">
        <v>2908</v>
      </c>
      <c r="B976" s="10" t="s">
        <v>2083</v>
      </c>
      <c r="C976" s="10" t="s">
        <v>2202</v>
      </c>
      <c r="D976" s="10">
        <v>8</v>
      </c>
      <c r="E976" s="10">
        <v>975</v>
      </c>
    </row>
    <row r="977" spans="1:5">
      <c r="A977" s="10" t="s">
        <v>2909</v>
      </c>
      <c r="B977" s="10" t="s">
        <v>2083</v>
      </c>
      <c r="C977" s="10" t="s">
        <v>2202</v>
      </c>
      <c r="D977" s="10">
        <v>8</v>
      </c>
      <c r="E977" s="10">
        <v>976</v>
      </c>
    </row>
    <row r="978" spans="1:5">
      <c r="A978" s="10" t="s">
        <v>2910</v>
      </c>
      <c r="B978" s="10" t="s">
        <v>2083</v>
      </c>
      <c r="C978" s="10" t="s">
        <v>2202</v>
      </c>
      <c r="D978" s="10">
        <v>8</v>
      </c>
      <c r="E978" s="10">
        <v>977</v>
      </c>
    </row>
    <row r="979" spans="1:5">
      <c r="A979" s="10" t="s">
        <v>2911</v>
      </c>
      <c r="B979" s="10" t="s">
        <v>2083</v>
      </c>
      <c r="C979" s="10" t="s">
        <v>2202</v>
      </c>
      <c r="D979" s="10">
        <v>8</v>
      </c>
      <c r="E979" s="10">
        <v>978</v>
      </c>
    </row>
    <row r="980" spans="1:5">
      <c r="A980" s="10" t="s">
        <v>2912</v>
      </c>
      <c r="B980" s="10" t="s">
        <v>2083</v>
      </c>
      <c r="C980" s="10" t="s">
        <v>2202</v>
      </c>
      <c r="D980" s="10">
        <v>8</v>
      </c>
      <c r="E980" s="10">
        <v>979</v>
      </c>
    </row>
    <row r="981" spans="1:5">
      <c r="A981" s="10" t="s">
        <v>2913</v>
      </c>
      <c r="B981" s="10" t="s">
        <v>2083</v>
      </c>
      <c r="C981" s="10" t="s">
        <v>2202</v>
      </c>
      <c r="D981" s="10">
        <v>8</v>
      </c>
      <c r="E981" s="10">
        <v>980</v>
      </c>
    </row>
    <row r="982" spans="1:5">
      <c r="A982" s="10" t="s">
        <v>2914</v>
      </c>
      <c r="B982" s="10" t="s">
        <v>2083</v>
      </c>
      <c r="C982" s="10" t="s">
        <v>2202</v>
      </c>
      <c r="D982" s="10">
        <v>8</v>
      </c>
      <c r="E982" s="10">
        <v>981</v>
      </c>
    </row>
    <row r="983" spans="1:5">
      <c r="A983" s="10" t="s">
        <v>2915</v>
      </c>
      <c r="B983" s="10" t="s">
        <v>2083</v>
      </c>
      <c r="C983" s="10" t="s">
        <v>2202</v>
      </c>
      <c r="D983" s="10">
        <v>8</v>
      </c>
      <c r="E983" s="10">
        <v>982</v>
      </c>
    </row>
    <row r="984" spans="1:5">
      <c r="A984" s="10" t="s">
        <v>2916</v>
      </c>
      <c r="B984" s="10" t="s">
        <v>2083</v>
      </c>
      <c r="C984" s="10" t="s">
        <v>2202</v>
      </c>
      <c r="D984" s="10">
        <v>8</v>
      </c>
      <c r="E984" s="10">
        <v>983</v>
      </c>
    </row>
    <row r="985" spans="1:5">
      <c r="A985" s="10" t="s">
        <v>2917</v>
      </c>
      <c r="B985" s="10" t="s">
        <v>2083</v>
      </c>
      <c r="C985" s="10" t="s">
        <v>2202</v>
      </c>
      <c r="D985" s="10">
        <v>8</v>
      </c>
      <c r="E985" s="10">
        <v>984</v>
      </c>
    </row>
    <row r="986" spans="1:5">
      <c r="A986" s="10" t="s">
        <v>2918</v>
      </c>
      <c r="B986" s="10" t="s">
        <v>2083</v>
      </c>
      <c r="C986" s="10" t="s">
        <v>2202</v>
      </c>
      <c r="D986" s="10">
        <v>8</v>
      </c>
      <c r="E986" s="10">
        <v>985</v>
      </c>
    </row>
    <row r="987" spans="1:5">
      <c r="A987" s="10" t="s">
        <v>2919</v>
      </c>
      <c r="B987" s="10" t="s">
        <v>2083</v>
      </c>
      <c r="C987" s="10" t="s">
        <v>2202</v>
      </c>
      <c r="D987" s="10">
        <v>8</v>
      </c>
      <c r="E987" s="10">
        <v>986</v>
      </c>
    </row>
    <row r="988" spans="1:5">
      <c r="A988" s="10" t="s">
        <v>2920</v>
      </c>
      <c r="B988" s="10" t="s">
        <v>2083</v>
      </c>
      <c r="C988" s="10" t="s">
        <v>2202</v>
      </c>
      <c r="D988" s="10">
        <v>8</v>
      </c>
      <c r="E988" s="10">
        <v>987</v>
      </c>
    </row>
    <row r="989" spans="1:5">
      <c r="A989" s="10" t="s">
        <v>2921</v>
      </c>
      <c r="B989" s="10" t="s">
        <v>2083</v>
      </c>
      <c r="C989" s="10" t="s">
        <v>2202</v>
      </c>
      <c r="D989" s="10">
        <v>8</v>
      </c>
      <c r="E989" s="10">
        <v>988</v>
      </c>
    </row>
    <row r="990" spans="1:5">
      <c r="A990" s="10" t="s">
        <v>2922</v>
      </c>
      <c r="B990" s="10" t="s">
        <v>2083</v>
      </c>
      <c r="C990" s="10" t="s">
        <v>2202</v>
      </c>
      <c r="D990" s="10">
        <v>8</v>
      </c>
      <c r="E990" s="10">
        <v>989</v>
      </c>
    </row>
    <row r="991" spans="1:5">
      <c r="A991" s="10" t="s">
        <v>2923</v>
      </c>
      <c r="B991" s="10" t="s">
        <v>2083</v>
      </c>
      <c r="C991" s="10" t="s">
        <v>2202</v>
      </c>
      <c r="D991" s="10">
        <v>8</v>
      </c>
      <c r="E991" s="10">
        <v>990</v>
      </c>
    </row>
    <row r="992" spans="1:5">
      <c r="A992" s="10" t="s">
        <v>2924</v>
      </c>
      <c r="B992" s="10" t="s">
        <v>2083</v>
      </c>
      <c r="C992" s="10" t="s">
        <v>2202</v>
      </c>
      <c r="D992" s="10">
        <v>8</v>
      </c>
      <c r="E992" s="10">
        <v>991</v>
      </c>
    </row>
    <row r="993" spans="1:5">
      <c r="A993" s="10" t="s">
        <v>2925</v>
      </c>
      <c r="B993" s="10" t="s">
        <v>2083</v>
      </c>
      <c r="C993" s="10" t="s">
        <v>2202</v>
      </c>
      <c r="D993" s="10">
        <v>8</v>
      </c>
      <c r="E993" s="10">
        <v>992</v>
      </c>
    </row>
    <row r="994" spans="1:5">
      <c r="A994" s="10" t="s">
        <v>2926</v>
      </c>
      <c r="B994" s="10" t="s">
        <v>2083</v>
      </c>
      <c r="C994" s="10" t="s">
        <v>2202</v>
      </c>
      <c r="D994" s="10">
        <v>8</v>
      </c>
      <c r="E994" s="10">
        <v>993</v>
      </c>
    </row>
    <row r="995" spans="1:5">
      <c r="A995" s="10" t="s">
        <v>2927</v>
      </c>
      <c r="B995" s="10" t="s">
        <v>2083</v>
      </c>
      <c r="C995" s="10" t="s">
        <v>2202</v>
      </c>
      <c r="D995" s="10">
        <v>8</v>
      </c>
      <c r="E995" s="10">
        <v>994</v>
      </c>
    </row>
    <row r="996" spans="1:5">
      <c r="A996" s="10" t="s">
        <v>2928</v>
      </c>
      <c r="B996" s="10" t="s">
        <v>2083</v>
      </c>
      <c r="C996" s="10" t="s">
        <v>2202</v>
      </c>
      <c r="D996" s="10">
        <v>8</v>
      </c>
      <c r="E996" s="10">
        <v>995</v>
      </c>
    </row>
    <row r="997" spans="1:5">
      <c r="A997" s="10" t="s">
        <v>2929</v>
      </c>
      <c r="B997" s="10" t="s">
        <v>2083</v>
      </c>
      <c r="C997" s="10" t="s">
        <v>2202</v>
      </c>
      <c r="D997" s="10">
        <v>8</v>
      </c>
      <c r="E997" s="10">
        <v>996</v>
      </c>
    </row>
    <row r="998" spans="1:5">
      <c r="A998" s="10" t="s">
        <v>2930</v>
      </c>
      <c r="B998" s="10" t="s">
        <v>2083</v>
      </c>
      <c r="C998" s="10" t="s">
        <v>2202</v>
      </c>
      <c r="D998" s="10">
        <v>8</v>
      </c>
      <c r="E998" s="10">
        <v>997</v>
      </c>
    </row>
    <row r="999" spans="1:5">
      <c r="A999" s="10" t="s">
        <v>2931</v>
      </c>
      <c r="B999" s="10" t="s">
        <v>2083</v>
      </c>
      <c r="C999" s="10" t="s">
        <v>2202</v>
      </c>
      <c r="D999" s="10">
        <v>8</v>
      </c>
      <c r="E999" s="10">
        <v>998</v>
      </c>
    </row>
    <row r="1000" spans="1:5">
      <c r="A1000" s="10" t="s">
        <v>2932</v>
      </c>
      <c r="B1000" s="10" t="s">
        <v>2083</v>
      </c>
      <c r="C1000" s="10" t="s">
        <v>2202</v>
      </c>
      <c r="D1000" s="10">
        <v>8</v>
      </c>
      <c r="E1000" s="10">
        <v>999</v>
      </c>
    </row>
    <row r="1001" spans="1:5">
      <c r="A1001" s="10" t="s">
        <v>2933</v>
      </c>
      <c r="B1001" s="10" t="s">
        <v>2211</v>
      </c>
      <c r="C1001" s="10" t="s">
        <v>2211</v>
      </c>
      <c r="D1001" s="10">
        <v>8</v>
      </c>
      <c r="E1001" s="10">
        <v>1000</v>
      </c>
    </row>
    <row r="1002" spans="1:5">
      <c r="A1002" s="10" t="s">
        <v>2934</v>
      </c>
      <c r="B1002" s="10" t="s">
        <v>2211</v>
      </c>
      <c r="C1002" s="10" t="s">
        <v>2211</v>
      </c>
      <c r="D1002" s="10">
        <v>8</v>
      </c>
      <c r="E1002" s="10">
        <v>1001</v>
      </c>
    </row>
    <row r="1003" spans="1:5">
      <c r="A1003" s="10" t="s">
        <v>2935</v>
      </c>
      <c r="B1003" s="10" t="s">
        <v>2211</v>
      </c>
      <c r="C1003" s="10" t="s">
        <v>2211</v>
      </c>
      <c r="D1003" s="10">
        <v>8</v>
      </c>
      <c r="E1003" s="10">
        <v>1002</v>
      </c>
    </row>
    <row r="1004" spans="1:5">
      <c r="A1004" s="10" t="s">
        <v>2936</v>
      </c>
      <c r="B1004" s="10" t="s">
        <v>2211</v>
      </c>
      <c r="C1004" s="10" t="s">
        <v>2211</v>
      </c>
      <c r="D1004" s="10">
        <v>8</v>
      </c>
      <c r="E1004" s="10">
        <v>1003</v>
      </c>
    </row>
    <row r="1005" spans="1:5">
      <c r="A1005" s="10" t="s">
        <v>2937</v>
      </c>
      <c r="B1005" s="10" t="s">
        <v>2211</v>
      </c>
      <c r="C1005" s="10" t="s">
        <v>2211</v>
      </c>
      <c r="D1005" s="10">
        <v>8</v>
      </c>
      <c r="E1005" s="10">
        <v>1004</v>
      </c>
    </row>
    <row r="1006" spans="1:5">
      <c r="A1006" s="10" t="s">
        <v>2938</v>
      </c>
      <c r="B1006" s="10" t="s">
        <v>2211</v>
      </c>
      <c r="C1006" s="10" t="s">
        <v>2211</v>
      </c>
      <c r="D1006" s="10">
        <v>8</v>
      </c>
      <c r="E1006" s="10">
        <v>1005</v>
      </c>
    </row>
    <row r="1007" spans="1:5">
      <c r="A1007" s="10" t="s">
        <v>2939</v>
      </c>
      <c r="B1007" s="10" t="s">
        <v>2211</v>
      </c>
      <c r="C1007" s="10" t="s">
        <v>2211</v>
      </c>
      <c r="D1007" s="10">
        <v>8</v>
      </c>
      <c r="E1007" s="10">
        <v>1006</v>
      </c>
    </row>
    <row r="1008" spans="1:5">
      <c r="A1008" s="10" t="s">
        <v>2940</v>
      </c>
      <c r="B1008" s="10" t="s">
        <v>2211</v>
      </c>
      <c r="C1008" s="10" t="s">
        <v>2211</v>
      </c>
      <c r="D1008" s="10">
        <v>8</v>
      </c>
      <c r="E1008" s="10">
        <v>1007</v>
      </c>
    </row>
    <row r="1009" spans="1:5">
      <c r="A1009" s="10" t="s">
        <v>2941</v>
      </c>
      <c r="B1009" s="10" t="s">
        <v>2211</v>
      </c>
      <c r="C1009" s="10" t="s">
        <v>2211</v>
      </c>
      <c r="D1009" s="10">
        <v>8</v>
      </c>
      <c r="E1009" s="10">
        <v>1008</v>
      </c>
    </row>
    <row r="1010" spans="1:5">
      <c r="A1010" s="10" t="s">
        <v>2942</v>
      </c>
      <c r="B1010" s="10" t="s">
        <v>2211</v>
      </c>
      <c r="C1010" s="10" t="s">
        <v>2211</v>
      </c>
      <c r="D1010" s="10">
        <v>8</v>
      </c>
      <c r="E1010" s="10">
        <v>1009</v>
      </c>
    </row>
    <row r="1011" spans="1:5">
      <c r="A1011" s="10" t="s">
        <v>2943</v>
      </c>
      <c r="B1011" s="10" t="s">
        <v>2211</v>
      </c>
      <c r="C1011" s="10" t="s">
        <v>2211</v>
      </c>
      <c r="D1011" s="10">
        <v>8</v>
      </c>
      <c r="E1011" s="10">
        <v>1010</v>
      </c>
    </row>
    <row r="1012" spans="1:5">
      <c r="A1012" s="10" t="s">
        <v>2944</v>
      </c>
      <c r="B1012" s="10" t="s">
        <v>2211</v>
      </c>
      <c r="C1012" s="10" t="s">
        <v>2211</v>
      </c>
      <c r="D1012" s="10">
        <v>8</v>
      </c>
      <c r="E1012" s="10">
        <v>1011</v>
      </c>
    </row>
    <row r="1013" spans="1:5">
      <c r="A1013" s="10" t="s">
        <v>2945</v>
      </c>
      <c r="B1013" s="10" t="s">
        <v>2211</v>
      </c>
      <c r="C1013" s="10" t="s">
        <v>2211</v>
      </c>
      <c r="D1013" s="10">
        <v>8</v>
      </c>
      <c r="E1013" s="10">
        <v>1012</v>
      </c>
    </row>
    <row r="1014" spans="1:5">
      <c r="A1014" s="10" t="s">
        <v>2946</v>
      </c>
      <c r="B1014" s="10" t="s">
        <v>2211</v>
      </c>
      <c r="C1014" s="10" t="s">
        <v>2211</v>
      </c>
      <c r="D1014" s="10">
        <v>8</v>
      </c>
      <c r="E1014" s="10">
        <v>1013</v>
      </c>
    </row>
    <row r="1015" spans="1:5">
      <c r="A1015" s="10" t="s">
        <v>2947</v>
      </c>
      <c r="B1015" s="10" t="s">
        <v>2211</v>
      </c>
      <c r="C1015" s="10" t="s">
        <v>2211</v>
      </c>
      <c r="D1015" s="10">
        <v>8</v>
      </c>
      <c r="E1015" s="10">
        <v>1014</v>
      </c>
    </row>
    <row r="1016" spans="1:5">
      <c r="A1016" s="10" t="s">
        <v>2948</v>
      </c>
      <c r="B1016" s="10" t="s">
        <v>2211</v>
      </c>
      <c r="C1016" s="10" t="s">
        <v>2211</v>
      </c>
      <c r="D1016" s="10">
        <v>8</v>
      </c>
      <c r="E1016" s="10">
        <v>1015</v>
      </c>
    </row>
    <row r="1017" spans="1:5">
      <c r="A1017" s="10" t="s">
        <v>2949</v>
      </c>
      <c r="B1017" s="10" t="s">
        <v>2211</v>
      </c>
      <c r="C1017" s="10" t="s">
        <v>2211</v>
      </c>
      <c r="D1017" s="10">
        <v>8</v>
      </c>
      <c r="E1017" s="10">
        <v>1016</v>
      </c>
    </row>
    <row r="1018" spans="1:5">
      <c r="A1018" s="10" t="s">
        <v>2950</v>
      </c>
      <c r="B1018" s="10" t="s">
        <v>2211</v>
      </c>
      <c r="C1018" s="10" t="s">
        <v>2211</v>
      </c>
      <c r="D1018" s="10">
        <v>8</v>
      </c>
      <c r="E1018" s="10">
        <v>1017</v>
      </c>
    </row>
    <row r="1019" spans="1:5">
      <c r="A1019" s="10" t="s">
        <v>2951</v>
      </c>
      <c r="B1019" s="10" t="s">
        <v>2211</v>
      </c>
      <c r="C1019" s="10" t="s">
        <v>2211</v>
      </c>
      <c r="D1019" s="10">
        <v>8</v>
      </c>
      <c r="E1019" s="10">
        <v>1018</v>
      </c>
    </row>
    <row r="1020" spans="1:5">
      <c r="A1020" s="10" t="s">
        <v>2952</v>
      </c>
      <c r="B1020" s="10" t="s">
        <v>2211</v>
      </c>
      <c r="C1020" s="10" t="s">
        <v>2211</v>
      </c>
      <c r="D1020" s="10">
        <v>8</v>
      </c>
      <c r="E1020" s="10">
        <v>1019</v>
      </c>
    </row>
    <row r="1021" spans="1:5">
      <c r="A1021" s="10" t="s">
        <v>2953</v>
      </c>
      <c r="B1021" s="10" t="s">
        <v>2211</v>
      </c>
      <c r="C1021" s="10" t="s">
        <v>2211</v>
      </c>
      <c r="D1021" s="10">
        <v>8</v>
      </c>
      <c r="E1021" s="10">
        <v>1020</v>
      </c>
    </row>
    <row r="1022" spans="1:5">
      <c r="A1022" s="10" t="s">
        <v>2954</v>
      </c>
      <c r="B1022" s="10" t="s">
        <v>2211</v>
      </c>
      <c r="C1022" s="10" t="s">
        <v>2211</v>
      </c>
      <c r="D1022" s="10">
        <v>8</v>
      </c>
      <c r="E1022" s="10">
        <v>1021</v>
      </c>
    </row>
    <row r="1023" spans="1:5">
      <c r="A1023" s="10" t="s">
        <v>2955</v>
      </c>
      <c r="B1023" s="10" t="s">
        <v>2211</v>
      </c>
      <c r="C1023" s="10" t="s">
        <v>2211</v>
      </c>
      <c r="D1023" s="10">
        <v>8</v>
      </c>
      <c r="E1023" s="10">
        <v>1022</v>
      </c>
    </row>
    <row r="1024" spans="1:5">
      <c r="A1024" s="10" t="s">
        <v>2956</v>
      </c>
      <c r="B1024" s="10" t="s">
        <v>2211</v>
      </c>
      <c r="C1024" s="10" t="s">
        <v>2211</v>
      </c>
      <c r="D1024" s="10">
        <v>8</v>
      </c>
      <c r="E1024" s="10">
        <v>1023</v>
      </c>
    </row>
    <row r="1025" spans="1:5">
      <c r="A1025" s="10" t="s">
        <v>2957</v>
      </c>
      <c r="B1025" s="10" t="s">
        <v>2211</v>
      </c>
      <c r="C1025" s="10" t="s">
        <v>2211</v>
      </c>
      <c r="D1025" s="10">
        <v>8</v>
      </c>
      <c r="E1025" s="10">
        <v>1024</v>
      </c>
    </row>
    <row r="1026" spans="1:5">
      <c r="A1026" s="10" t="s">
        <v>2958</v>
      </c>
      <c r="B1026" s="10" t="s">
        <v>2211</v>
      </c>
      <c r="C1026" s="10" t="s">
        <v>2211</v>
      </c>
      <c r="D1026" s="10">
        <v>8</v>
      </c>
      <c r="E1026" s="10">
        <v>1025</v>
      </c>
    </row>
    <row r="1027" spans="1:5">
      <c r="A1027" s="10" t="s">
        <v>2959</v>
      </c>
      <c r="B1027" s="10" t="s">
        <v>2211</v>
      </c>
      <c r="C1027" s="10" t="s">
        <v>2211</v>
      </c>
      <c r="D1027" s="10">
        <v>8</v>
      </c>
      <c r="E1027" s="10">
        <v>1026</v>
      </c>
    </row>
    <row r="1028" spans="1:5">
      <c r="A1028" s="10" t="s">
        <v>2960</v>
      </c>
      <c r="B1028" s="10" t="s">
        <v>2083</v>
      </c>
      <c r="C1028" s="10" t="s">
        <v>2084</v>
      </c>
      <c r="D1028" s="10">
        <v>9</v>
      </c>
      <c r="E1028" s="10">
        <v>1027</v>
      </c>
    </row>
    <row r="1029" spans="1:5">
      <c r="A1029" s="10" t="s">
        <v>2961</v>
      </c>
      <c r="B1029" s="10" t="s">
        <v>2083</v>
      </c>
      <c r="C1029" s="10" t="s">
        <v>2084</v>
      </c>
      <c r="D1029" s="10">
        <v>9</v>
      </c>
      <c r="E1029" s="10">
        <v>1028</v>
      </c>
    </row>
    <row r="1030" spans="1:5">
      <c r="A1030" s="10" t="s">
        <v>2962</v>
      </c>
      <c r="B1030" s="10" t="s">
        <v>2083</v>
      </c>
      <c r="C1030" s="10" t="s">
        <v>2202</v>
      </c>
      <c r="D1030" s="10">
        <v>9</v>
      </c>
      <c r="E1030" s="10">
        <v>1029</v>
      </c>
    </row>
    <row r="1031" spans="1:5">
      <c r="A1031" s="10" t="s">
        <v>2963</v>
      </c>
      <c r="B1031" s="10" t="s">
        <v>2083</v>
      </c>
      <c r="C1031" s="10" t="s">
        <v>2202</v>
      </c>
      <c r="D1031" s="10">
        <v>9</v>
      </c>
      <c r="E1031" s="10">
        <v>1030</v>
      </c>
    </row>
    <row r="1032" spans="1:5">
      <c r="A1032" s="10" t="s">
        <v>2964</v>
      </c>
      <c r="B1032" s="10" t="s">
        <v>2083</v>
      </c>
      <c r="C1032" s="10" t="s">
        <v>2202</v>
      </c>
      <c r="D1032" s="10">
        <v>9</v>
      </c>
      <c r="E1032" s="10">
        <v>1031</v>
      </c>
    </row>
    <row r="1033" spans="1:5">
      <c r="A1033" s="10" t="s">
        <v>2965</v>
      </c>
      <c r="B1033" s="10" t="s">
        <v>2083</v>
      </c>
      <c r="C1033" s="10" t="s">
        <v>2202</v>
      </c>
      <c r="D1033" s="10">
        <v>9</v>
      </c>
      <c r="E1033" s="10">
        <v>1032</v>
      </c>
    </row>
    <row r="1034" spans="1:5">
      <c r="A1034" s="10" t="s">
        <v>2966</v>
      </c>
      <c r="B1034" s="10" t="s">
        <v>2083</v>
      </c>
      <c r="C1034" s="10" t="s">
        <v>2202</v>
      </c>
      <c r="D1034" s="10">
        <v>9</v>
      </c>
      <c r="E1034" s="10">
        <v>1033</v>
      </c>
    </row>
    <row r="1035" spans="1:5">
      <c r="A1035" s="10" t="s">
        <v>2967</v>
      </c>
      <c r="B1035" s="10" t="s">
        <v>2083</v>
      </c>
      <c r="C1035" s="10" t="s">
        <v>2202</v>
      </c>
      <c r="D1035" s="10">
        <v>9</v>
      </c>
      <c r="E1035" s="10">
        <v>1034</v>
      </c>
    </row>
    <row r="1036" spans="1:5">
      <c r="A1036" s="10" t="s">
        <v>2968</v>
      </c>
      <c r="B1036" s="10" t="s">
        <v>2083</v>
      </c>
      <c r="C1036" s="10" t="s">
        <v>2202</v>
      </c>
      <c r="D1036" s="10">
        <v>9</v>
      </c>
      <c r="E1036" s="10">
        <v>1035</v>
      </c>
    </row>
    <row r="1037" spans="1:5">
      <c r="A1037" s="10" t="s">
        <v>2969</v>
      </c>
      <c r="B1037" s="10" t="s">
        <v>2083</v>
      </c>
      <c r="C1037" s="10" t="s">
        <v>2202</v>
      </c>
      <c r="D1037" s="10">
        <v>9</v>
      </c>
      <c r="E1037" s="10">
        <v>1036</v>
      </c>
    </row>
    <row r="1038" spans="1:5">
      <c r="A1038" s="10" t="s">
        <v>2970</v>
      </c>
      <c r="B1038" s="10" t="s">
        <v>2083</v>
      </c>
      <c r="C1038" s="10" t="s">
        <v>2202</v>
      </c>
      <c r="D1038" s="10">
        <v>9</v>
      </c>
      <c r="E1038" s="10">
        <v>1037</v>
      </c>
    </row>
    <row r="1039" spans="1:5">
      <c r="A1039" s="10" t="s">
        <v>2971</v>
      </c>
      <c r="B1039" s="10" t="s">
        <v>2083</v>
      </c>
      <c r="C1039" s="10" t="s">
        <v>2202</v>
      </c>
      <c r="D1039" s="10">
        <v>9</v>
      </c>
      <c r="E1039" s="10">
        <v>1038</v>
      </c>
    </row>
    <row r="1040" spans="1:5">
      <c r="A1040" s="10" t="s">
        <v>2972</v>
      </c>
      <c r="B1040" s="10" t="s">
        <v>2083</v>
      </c>
      <c r="C1040" s="10" t="s">
        <v>2202</v>
      </c>
      <c r="D1040" s="10">
        <v>9</v>
      </c>
      <c r="E1040" s="10">
        <v>1039</v>
      </c>
    </row>
    <row r="1041" spans="1:5">
      <c r="A1041" s="10" t="s">
        <v>2973</v>
      </c>
      <c r="B1041" s="10" t="s">
        <v>2083</v>
      </c>
      <c r="C1041" s="10" t="s">
        <v>2202</v>
      </c>
      <c r="D1041" s="10">
        <v>9</v>
      </c>
      <c r="E1041" s="10">
        <v>1040</v>
      </c>
    </row>
    <row r="1042" spans="1:5">
      <c r="A1042" s="10" t="s">
        <v>2974</v>
      </c>
      <c r="B1042" s="10" t="s">
        <v>2083</v>
      </c>
      <c r="C1042" s="10" t="s">
        <v>2202</v>
      </c>
      <c r="D1042" s="10">
        <v>9</v>
      </c>
      <c r="E1042" s="10">
        <v>1041</v>
      </c>
    </row>
    <row r="1043" spans="1:5">
      <c r="A1043" s="10" t="s">
        <v>2975</v>
      </c>
      <c r="B1043" s="10" t="s">
        <v>2083</v>
      </c>
      <c r="C1043" s="10" t="s">
        <v>2202</v>
      </c>
      <c r="D1043" s="10">
        <v>9</v>
      </c>
      <c r="E1043" s="10">
        <v>1042</v>
      </c>
    </row>
    <row r="1044" spans="1:5">
      <c r="A1044" s="10" t="s">
        <v>2976</v>
      </c>
      <c r="B1044" s="10" t="s">
        <v>2006</v>
      </c>
      <c r="C1044" s="10" t="s">
        <v>2007</v>
      </c>
      <c r="D1044" s="10">
        <v>10</v>
      </c>
      <c r="E1044" s="10">
        <v>1043</v>
      </c>
    </row>
    <row r="1045" spans="1:5">
      <c r="A1045" s="10" t="s">
        <v>2977</v>
      </c>
      <c r="B1045" s="10" t="s">
        <v>2006</v>
      </c>
      <c r="C1045" s="10" t="s">
        <v>2007</v>
      </c>
      <c r="D1045" s="10">
        <v>10</v>
      </c>
      <c r="E1045" s="10">
        <v>1044</v>
      </c>
    </row>
    <row r="1046" spans="1:5">
      <c r="A1046" s="10" t="s">
        <v>2978</v>
      </c>
      <c r="B1046" s="10" t="s">
        <v>2006</v>
      </c>
      <c r="C1046" s="10" t="s">
        <v>2007</v>
      </c>
      <c r="D1046" s="10">
        <v>10</v>
      </c>
      <c r="E1046" s="10">
        <v>1045</v>
      </c>
    </row>
    <row r="1047" spans="1:5">
      <c r="A1047" s="10" t="s">
        <v>2979</v>
      </c>
      <c r="B1047" s="10" t="s">
        <v>2006</v>
      </c>
      <c r="C1047" s="10" t="s">
        <v>2007</v>
      </c>
      <c r="D1047" s="10">
        <v>10</v>
      </c>
      <c r="E1047" s="10">
        <v>1046</v>
      </c>
    </row>
    <row r="1048" spans="1:5">
      <c r="A1048" s="10" t="s">
        <v>2980</v>
      </c>
      <c r="B1048" s="10" t="s">
        <v>2006</v>
      </c>
      <c r="C1048" s="10" t="s">
        <v>2007</v>
      </c>
      <c r="D1048" s="10">
        <v>10</v>
      </c>
      <c r="E1048" s="10">
        <v>1047</v>
      </c>
    </row>
    <row r="1049" spans="1:5">
      <c r="A1049" s="10" t="s">
        <v>2981</v>
      </c>
      <c r="B1049" s="10" t="s">
        <v>2006</v>
      </c>
      <c r="C1049" s="10" t="s">
        <v>2007</v>
      </c>
      <c r="D1049" s="10">
        <v>10</v>
      </c>
      <c r="E1049" s="10">
        <v>1048</v>
      </c>
    </row>
    <row r="1050" spans="1:5">
      <c r="A1050" s="10" t="s">
        <v>2982</v>
      </c>
      <c r="B1050" s="10" t="s">
        <v>2006</v>
      </c>
      <c r="C1050" s="10" t="s">
        <v>2007</v>
      </c>
      <c r="D1050" s="10">
        <v>10</v>
      </c>
      <c r="E1050" s="10">
        <v>1049</v>
      </c>
    </row>
    <row r="1051" spans="1:5">
      <c r="A1051" s="10" t="s">
        <v>2983</v>
      </c>
      <c r="B1051" s="10" t="s">
        <v>2006</v>
      </c>
      <c r="C1051" s="10" t="s">
        <v>2007</v>
      </c>
      <c r="D1051" s="10">
        <v>10</v>
      </c>
      <c r="E1051" s="10">
        <v>1050</v>
      </c>
    </row>
    <row r="1052" spans="1:5">
      <c r="A1052" s="10" t="s">
        <v>2984</v>
      </c>
      <c r="B1052" s="10" t="s">
        <v>2006</v>
      </c>
      <c r="C1052" s="10" t="s">
        <v>2007</v>
      </c>
      <c r="D1052" s="10">
        <v>10</v>
      </c>
      <c r="E1052" s="10">
        <v>1051</v>
      </c>
    </row>
    <row r="1053" spans="1:5">
      <c r="A1053" s="10" t="s">
        <v>2985</v>
      </c>
      <c r="B1053" s="10" t="s">
        <v>2006</v>
      </c>
      <c r="C1053" s="10" t="s">
        <v>2007</v>
      </c>
      <c r="D1053" s="10">
        <v>10</v>
      </c>
      <c r="E1053" s="10">
        <v>1052</v>
      </c>
    </row>
    <row r="1054" spans="1:5">
      <c r="A1054" s="10" t="s">
        <v>2986</v>
      </c>
      <c r="B1054" s="10" t="s">
        <v>2006</v>
      </c>
      <c r="C1054" s="10" t="s">
        <v>2007</v>
      </c>
      <c r="D1054" s="10">
        <v>10</v>
      </c>
      <c r="E1054" s="10">
        <v>1053</v>
      </c>
    </row>
    <row r="1055" spans="1:5">
      <c r="A1055" s="10" t="s">
        <v>2987</v>
      </c>
      <c r="B1055" s="10" t="s">
        <v>2006</v>
      </c>
      <c r="C1055" s="10" t="s">
        <v>2007</v>
      </c>
      <c r="D1055" s="10">
        <v>10</v>
      </c>
      <c r="E1055" s="10">
        <v>1054</v>
      </c>
    </row>
    <row r="1056" spans="1:5">
      <c r="A1056" s="10" t="s">
        <v>2988</v>
      </c>
      <c r="B1056" s="10" t="s">
        <v>2053</v>
      </c>
      <c r="C1056" s="10" t="s">
        <v>91</v>
      </c>
      <c r="D1056" s="10">
        <v>10</v>
      </c>
      <c r="E1056" s="10">
        <v>1055</v>
      </c>
    </row>
    <row r="1057" spans="1:5">
      <c r="A1057" s="10" t="s">
        <v>2989</v>
      </c>
      <c r="B1057" s="10" t="s">
        <v>2053</v>
      </c>
      <c r="C1057" s="10" t="s">
        <v>91</v>
      </c>
      <c r="D1057" s="10">
        <v>10</v>
      </c>
      <c r="E1057" s="10">
        <v>1056</v>
      </c>
    </row>
    <row r="1058" spans="1:5">
      <c r="A1058" s="10" t="s">
        <v>2990</v>
      </c>
      <c r="B1058" s="10" t="s">
        <v>2053</v>
      </c>
      <c r="C1058" s="10" t="s">
        <v>91</v>
      </c>
      <c r="D1058" s="10">
        <v>10</v>
      </c>
      <c r="E1058" s="10">
        <v>1057</v>
      </c>
    </row>
    <row r="1059" spans="1:5">
      <c r="A1059" s="10" t="s">
        <v>2991</v>
      </c>
      <c r="B1059" s="10" t="s">
        <v>2053</v>
      </c>
      <c r="C1059" s="10" t="s">
        <v>91</v>
      </c>
      <c r="D1059" s="10">
        <v>10</v>
      </c>
      <c r="E1059" s="10">
        <v>1058</v>
      </c>
    </row>
    <row r="1060" spans="1:5">
      <c r="A1060" s="10" t="s">
        <v>2992</v>
      </c>
      <c r="B1060" s="10" t="s">
        <v>2053</v>
      </c>
      <c r="C1060" s="10" t="s">
        <v>91</v>
      </c>
      <c r="D1060" s="10">
        <v>10</v>
      </c>
      <c r="E1060" s="10">
        <v>1059</v>
      </c>
    </row>
    <row r="1061" spans="1:5">
      <c r="A1061" s="10" t="s">
        <v>2993</v>
      </c>
      <c r="B1061" s="10" t="s">
        <v>2053</v>
      </c>
      <c r="C1061" s="10" t="s">
        <v>91</v>
      </c>
      <c r="D1061" s="10">
        <v>10</v>
      </c>
      <c r="E1061" s="10">
        <v>1060</v>
      </c>
    </row>
    <row r="1062" spans="1:5">
      <c r="A1062" s="10" t="s">
        <v>2994</v>
      </c>
      <c r="B1062" s="10" t="s">
        <v>2053</v>
      </c>
      <c r="C1062" s="10" t="s">
        <v>91</v>
      </c>
      <c r="D1062" s="10">
        <v>10</v>
      </c>
      <c r="E1062" s="10">
        <v>1061</v>
      </c>
    </row>
    <row r="1063" spans="1:5">
      <c r="A1063" s="10" t="s">
        <v>2995</v>
      </c>
      <c r="B1063" s="10" t="s">
        <v>2053</v>
      </c>
      <c r="C1063" s="10" t="s">
        <v>91</v>
      </c>
      <c r="D1063" s="10">
        <v>10</v>
      </c>
      <c r="E1063" s="10">
        <v>1062</v>
      </c>
    </row>
    <row r="1064" spans="1:5">
      <c r="A1064" s="10" t="s">
        <v>2996</v>
      </c>
      <c r="B1064" s="10" t="s">
        <v>2053</v>
      </c>
      <c r="C1064" s="10" t="s">
        <v>91</v>
      </c>
      <c r="D1064" s="10">
        <v>10</v>
      </c>
      <c r="E1064" s="10">
        <v>1063</v>
      </c>
    </row>
    <row r="1065" spans="1:5">
      <c r="A1065" s="10" t="s">
        <v>2997</v>
      </c>
      <c r="B1065" s="10" t="s">
        <v>2053</v>
      </c>
      <c r="C1065" s="10" t="s">
        <v>91</v>
      </c>
      <c r="D1065" s="10">
        <v>10</v>
      </c>
      <c r="E1065" s="10">
        <v>1064</v>
      </c>
    </row>
    <row r="1066" spans="1:5">
      <c r="A1066" s="10" t="s">
        <v>2998</v>
      </c>
      <c r="B1066" s="10" t="s">
        <v>2053</v>
      </c>
      <c r="C1066" s="10" t="s">
        <v>91</v>
      </c>
      <c r="D1066" s="10">
        <v>10</v>
      </c>
      <c r="E1066" s="10">
        <v>1065</v>
      </c>
    </row>
    <row r="1067" spans="1:5">
      <c r="A1067" s="10" t="s">
        <v>2999</v>
      </c>
      <c r="B1067" s="10" t="s">
        <v>2053</v>
      </c>
      <c r="C1067" s="10" t="s">
        <v>91</v>
      </c>
      <c r="D1067" s="10">
        <v>10</v>
      </c>
      <c r="E1067" s="10">
        <v>1066</v>
      </c>
    </row>
    <row r="1068" spans="1:5">
      <c r="A1068" s="10" t="s">
        <v>3000</v>
      </c>
      <c r="B1068" s="10" t="s">
        <v>2053</v>
      </c>
      <c r="C1068" s="10" t="s">
        <v>91</v>
      </c>
      <c r="D1068" s="10">
        <v>10</v>
      </c>
      <c r="E1068" s="10">
        <v>1067</v>
      </c>
    </row>
    <row r="1069" spans="1:5">
      <c r="A1069" s="10" t="s">
        <v>3001</v>
      </c>
      <c r="B1069" s="10" t="s">
        <v>2053</v>
      </c>
      <c r="C1069" s="10" t="s">
        <v>91</v>
      </c>
      <c r="D1069" s="10">
        <v>10</v>
      </c>
      <c r="E1069" s="10">
        <v>1068</v>
      </c>
    </row>
    <row r="1070" spans="1:5">
      <c r="A1070" s="10" t="s">
        <v>3002</v>
      </c>
      <c r="B1070" s="10" t="s">
        <v>2053</v>
      </c>
      <c r="C1070" s="10" t="s">
        <v>91</v>
      </c>
      <c r="D1070" s="10">
        <v>10</v>
      </c>
      <c r="E1070" s="10">
        <v>1069</v>
      </c>
    </row>
    <row r="1071" spans="1:5">
      <c r="A1071" s="10" t="s">
        <v>3003</v>
      </c>
      <c r="B1071" s="10" t="s">
        <v>2053</v>
      </c>
      <c r="C1071" s="10" t="s">
        <v>91</v>
      </c>
      <c r="D1071" s="10">
        <v>10</v>
      </c>
      <c r="E1071" s="10">
        <v>1070</v>
      </c>
    </row>
    <row r="1072" spans="1:5">
      <c r="A1072" s="10" t="s">
        <v>3004</v>
      </c>
      <c r="B1072" s="10" t="s">
        <v>2053</v>
      </c>
      <c r="C1072" s="10" t="s">
        <v>91</v>
      </c>
      <c r="D1072" s="10">
        <v>10</v>
      </c>
      <c r="E1072" s="10">
        <v>1071</v>
      </c>
    </row>
    <row r="1073" spans="1:5">
      <c r="A1073" s="10" t="s">
        <v>3005</v>
      </c>
      <c r="B1073" s="10" t="s">
        <v>2053</v>
      </c>
      <c r="C1073" s="10" t="s">
        <v>91</v>
      </c>
      <c r="D1073" s="10">
        <v>10</v>
      </c>
      <c r="E1073" s="10">
        <v>1072</v>
      </c>
    </row>
    <row r="1074" spans="1:5">
      <c r="A1074" s="10" t="s">
        <v>3006</v>
      </c>
      <c r="B1074" s="10" t="s">
        <v>2053</v>
      </c>
      <c r="C1074" s="10" t="s">
        <v>91</v>
      </c>
      <c r="D1074" s="10">
        <v>10</v>
      </c>
      <c r="E1074" s="10">
        <v>1073</v>
      </c>
    </row>
    <row r="1075" spans="1:5">
      <c r="A1075" s="10" t="s">
        <v>3007</v>
      </c>
      <c r="B1075" s="10" t="s">
        <v>2053</v>
      </c>
      <c r="C1075" s="10" t="s">
        <v>91</v>
      </c>
      <c r="D1075" s="10">
        <v>10</v>
      </c>
      <c r="E1075" s="10">
        <v>1074</v>
      </c>
    </row>
    <row r="1076" spans="1:5">
      <c r="A1076" s="10" t="s">
        <v>3008</v>
      </c>
      <c r="B1076" s="10" t="s">
        <v>2053</v>
      </c>
      <c r="C1076" s="10" t="s">
        <v>91</v>
      </c>
      <c r="D1076" s="10">
        <v>10</v>
      </c>
      <c r="E1076" s="10">
        <v>1075</v>
      </c>
    </row>
    <row r="1077" spans="1:5">
      <c r="A1077" s="10" t="s">
        <v>3009</v>
      </c>
      <c r="B1077" s="10" t="s">
        <v>2053</v>
      </c>
      <c r="C1077" s="10" t="s">
        <v>91</v>
      </c>
      <c r="D1077" s="10">
        <v>10</v>
      </c>
      <c r="E1077" s="10">
        <v>1076</v>
      </c>
    </row>
    <row r="1078" spans="1:5">
      <c r="A1078" s="10" t="s">
        <v>3010</v>
      </c>
      <c r="B1078" s="10" t="s">
        <v>2053</v>
      </c>
      <c r="C1078" s="10" t="s">
        <v>91</v>
      </c>
      <c r="D1078" s="10">
        <v>10</v>
      </c>
      <c r="E1078" s="10">
        <v>1077</v>
      </c>
    </row>
    <row r="1079" spans="1:5">
      <c r="A1079" s="10" t="s">
        <v>3011</v>
      </c>
      <c r="B1079" s="10" t="s">
        <v>2053</v>
      </c>
      <c r="C1079" s="10" t="s">
        <v>91</v>
      </c>
      <c r="D1079" s="10">
        <v>10</v>
      </c>
      <c r="E1079" s="10">
        <v>1078</v>
      </c>
    </row>
    <row r="1080" spans="1:5">
      <c r="A1080" s="10" t="s">
        <v>3012</v>
      </c>
      <c r="B1080" s="10" t="s">
        <v>2053</v>
      </c>
      <c r="C1080" s="10" t="s">
        <v>91</v>
      </c>
      <c r="D1080" s="10">
        <v>10</v>
      </c>
      <c r="E1080" s="10">
        <v>1079</v>
      </c>
    </row>
    <row r="1081" spans="1:5">
      <c r="A1081" s="10" t="s">
        <v>3013</v>
      </c>
      <c r="B1081" s="10" t="s">
        <v>2053</v>
      </c>
      <c r="C1081" s="10" t="s">
        <v>91</v>
      </c>
      <c r="D1081" s="10">
        <v>10</v>
      </c>
      <c r="E1081" s="10">
        <v>1080</v>
      </c>
    </row>
    <row r="1082" spans="1:5">
      <c r="A1082" s="10" t="s">
        <v>3014</v>
      </c>
      <c r="B1082" s="10" t="s">
        <v>2053</v>
      </c>
      <c r="C1082" s="10" t="s">
        <v>91</v>
      </c>
      <c r="D1082" s="10">
        <v>10</v>
      </c>
      <c r="E1082" s="10">
        <v>1081</v>
      </c>
    </row>
    <row r="1083" spans="1:5">
      <c r="A1083" s="10" t="s">
        <v>3015</v>
      </c>
      <c r="B1083" s="10" t="s">
        <v>2053</v>
      </c>
      <c r="C1083" s="10" t="s">
        <v>91</v>
      </c>
      <c r="D1083" s="10">
        <v>10</v>
      </c>
      <c r="E1083" s="10">
        <v>1082</v>
      </c>
    </row>
    <row r="1084" spans="1:5">
      <c r="A1084" s="10" t="s">
        <v>3016</v>
      </c>
      <c r="B1084" s="10" t="s">
        <v>2053</v>
      </c>
      <c r="C1084" s="10" t="s">
        <v>91</v>
      </c>
      <c r="D1084" s="10">
        <v>10</v>
      </c>
      <c r="E1084" s="10">
        <v>1083</v>
      </c>
    </row>
    <row r="1085" spans="1:5">
      <c r="A1085" s="10" t="s">
        <v>3017</v>
      </c>
      <c r="B1085" s="10" t="s">
        <v>2053</v>
      </c>
      <c r="C1085" s="10" t="s">
        <v>91</v>
      </c>
      <c r="D1085" s="10">
        <v>10</v>
      </c>
      <c r="E1085" s="10">
        <v>1084</v>
      </c>
    </row>
    <row r="1086" spans="1:5">
      <c r="A1086" s="10" t="s">
        <v>3018</v>
      </c>
      <c r="B1086" s="10" t="s">
        <v>2053</v>
      </c>
      <c r="C1086" s="10" t="s">
        <v>91</v>
      </c>
      <c r="D1086" s="10">
        <v>10</v>
      </c>
      <c r="E1086" s="10">
        <v>1085</v>
      </c>
    </row>
    <row r="1087" spans="1:5">
      <c r="A1087" s="10" t="s">
        <v>3019</v>
      </c>
      <c r="B1087" s="10" t="s">
        <v>2053</v>
      </c>
      <c r="C1087" s="10" t="s">
        <v>91</v>
      </c>
      <c r="D1087" s="10">
        <v>10</v>
      </c>
      <c r="E1087" s="10">
        <v>1086</v>
      </c>
    </row>
    <row r="1088" spans="1:5">
      <c r="A1088" s="10" t="s">
        <v>3020</v>
      </c>
      <c r="B1088" s="10" t="s">
        <v>2053</v>
      </c>
      <c r="C1088" s="10" t="s">
        <v>91</v>
      </c>
      <c r="D1088" s="10">
        <v>10</v>
      </c>
      <c r="E1088" s="10">
        <v>1087</v>
      </c>
    </row>
    <row r="1089" spans="1:5">
      <c r="A1089" s="10" t="s">
        <v>3021</v>
      </c>
      <c r="B1089" s="10" t="s">
        <v>2053</v>
      </c>
      <c r="C1089" s="10" t="s">
        <v>91</v>
      </c>
      <c r="D1089" s="10">
        <v>10</v>
      </c>
      <c r="E1089" s="10">
        <v>1088</v>
      </c>
    </row>
    <row r="1090" spans="1:5">
      <c r="A1090" s="10" t="s">
        <v>3022</v>
      </c>
      <c r="B1090" s="10" t="s">
        <v>2053</v>
      </c>
      <c r="C1090" s="10" t="s">
        <v>91</v>
      </c>
      <c r="D1090" s="10">
        <v>10</v>
      </c>
      <c r="E1090" s="10">
        <v>1089</v>
      </c>
    </row>
    <row r="1091" spans="1:5">
      <c r="A1091" s="10" t="s">
        <v>3023</v>
      </c>
      <c r="B1091" s="10" t="s">
        <v>2053</v>
      </c>
      <c r="C1091" s="10" t="s">
        <v>91</v>
      </c>
      <c r="D1091" s="10">
        <v>10</v>
      </c>
      <c r="E1091" s="10">
        <v>1090</v>
      </c>
    </row>
    <row r="1092" spans="1:5">
      <c r="A1092" s="10" t="s">
        <v>3024</v>
      </c>
      <c r="B1092" s="10" t="s">
        <v>2053</v>
      </c>
      <c r="C1092" s="10" t="s">
        <v>91</v>
      </c>
      <c r="D1092" s="10">
        <v>10</v>
      </c>
      <c r="E1092" s="10">
        <v>1091</v>
      </c>
    </row>
    <row r="1093" spans="1:5">
      <c r="A1093" s="10" t="s">
        <v>3025</v>
      </c>
      <c r="B1093" s="10" t="s">
        <v>2053</v>
      </c>
      <c r="C1093" s="10" t="s">
        <v>91</v>
      </c>
      <c r="D1093" s="10">
        <v>10</v>
      </c>
      <c r="E1093" s="10">
        <v>1092</v>
      </c>
    </row>
    <row r="1094" spans="1:5">
      <c r="A1094" s="10" t="s">
        <v>3026</v>
      </c>
      <c r="B1094" s="10" t="s">
        <v>2053</v>
      </c>
      <c r="C1094" s="10" t="s">
        <v>91</v>
      </c>
      <c r="D1094" s="10">
        <v>10</v>
      </c>
      <c r="E1094" s="10">
        <v>1093</v>
      </c>
    </row>
    <row r="1095" spans="1:5">
      <c r="A1095" s="10" t="s">
        <v>3027</v>
      </c>
      <c r="B1095" s="10" t="s">
        <v>2053</v>
      </c>
      <c r="C1095" s="10" t="s">
        <v>91</v>
      </c>
      <c r="D1095" s="10">
        <v>10</v>
      </c>
      <c r="E1095" s="10">
        <v>1094</v>
      </c>
    </row>
    <row r="1096" spans="1:5">
      <c r="A1096" s="10" t="s">
        <v>3028</v>
      </c>
      <c r="B1096" s="10" t="s">
        <v>2053</v>
      </c>
      <c r="C1096" s="10" t="s">
        <v>91</v>
      </c>
      <c r="D1096" s="10">
        <v>10</v>
      </c>
      <c r="E1096" s="10">
        <v>1095</v>
      </c>
    </row>
    <row r="1097" spans="1:5">
      <c r="A1097" s="10" t="s">
        <v>3029</v>
      </c>
      <c r="B1097" s="10" t="s">
        <v>2053</v>
      </c>
      <c r="C1097" s="10" t="s">
        <v>91</v>
      </c>
      <c r="D1097" s="10">
        <v>10</v>
      </c>
      <c r="E1097" s="10">
        <v>1096</v>
      </c>
    </row>
    <row r="1098" spans="1:5">
      <c r="A1098" s="10" t="s">
        <v>3030</v>
      </c>
      <c r="B1098" s="10" t="s">
        <v>2053</v>
      </c>
      <c r="C1098" s="10" t="s">
        <v>91</v>
      </c>
      <c r="D1098" s="10">
        <v>10</v>
      </c>
      <c r="E1098" s="10">
        <v>1097</v>
      </c>
    </row>
    <row r="1099" spans="1:5">
      <c r="A1099" s="10" t="s">
        <v>3031</v>
      </c>
      <c r="B1099" s="10" t="s">
        <v>2053</v>
      </c>
      <c r="C1099" s="10" t="s">
        <v>91</v>
      </c>
      <c r="D1099" s="10">
        <v>10</v>
      </c>
      <c r="E1099" s="10">
        <v>1098</v>
      </c>
    </row>
    <row r="1100" spans="1:5">
      <c r="A1100" s="10" t="s">
        <v>3032</v>
      </c>
      <c r="B1100" s="10" t="s">
        <v>2053</v>
      </c>
      <c r="C1100" s="10" t="s">
        <v>91</v>
      </c>
      <c r="D1100" s="10">
        <v>10</v>
      </c>
      <c r="E1100" s="10">
        <v>1099</v>
      </c>
    </row>
    <row r="1101" spans="1:5">
      <c r="A1101" s="10" t="s">
        <v>3033</v>
      </c>
      <c r="B1101" s="10" t="s">
        <v>2053</v>
      </c>
      <c r="C1101" s="10" t="s">
        <v>91</v>
      </c>
      <c r="D1101" s="10">
        <v>10</v>
      </c>
      <c r="E1101" s="10">
        <v>1100</v>
      </c>
    </row>
    <row r="1102" spans="1:5">
      <c r="A1102" s="10" t="s">
        <v>3034</v>
      </c>
      <c r="B1102" s="10" t="s">
        <v>2053</v>
      </c>
      <c r="C1102" s="10" t="s">
        <v>91</v>
      </c>
      <c r="D1102" s="10">
        <v>10</v>
      </c>
      <c r="E1102" s="10">
        <v>1101</v>
      </c>
    </row>
    <row r="1103" spans="1:5">
      <c r="A1103" s="10" t="s">
        <v>3035</v>
      </c>
      <c r="B1103" s="10" t="s">
        <v>2053</v>
      </c>
      <c r="C1103" s="10" t="s">
        <v>91</v>
      </c>
      <c r="D1103" s="10">
        <v>10</v>
      </c>
      <c r="E1103" s="10">
        <v>1102</v>
      </c>
    </row>
    <row r="1104" spans="1:5">
      <c r="A1104" s="10" t="s">
        <v>3036</v>
      </c>
      <c r="B1104" s="10" t="s">
        <v>2053</v>
      </c>
      <c r="C1104" s="10" t="s">
        <v>91</v>
      </c>
      <c r="D1104" s="10">
        <v>10</v>
      </c>
      <c r="E1104" s="10">
        <v>1103</v>
      </c>
    </row>
    <row r="1105" spans="1:5">
      <c r="A1105" s="10" t="s">
        <v>3037</v>
      </c>
      <c r="B1105" s="10" t="s">
        <v>2053</v>
      </c>
      <c r="C1105" s="10" t="s">
        <v>91</v>
      </c>
      <c r="D1105" s="10">
        <v>10</v>
      </c>
      <c r="E1105" s="10">
        <v>1104</v>
      </c>
    </row>
    <row r="1106" spans="1:5">
      <c r="A1106" s="10" t="s">
        <v>3038</v>
      </c>
      <c r="B1106" s="10" t="s">
        <v>2053</v>
      </c>
      <c r="C1106" s="10" t="s">
        <v>91</v>
      </c>
      <c r="D1106" s="10">
        <v>10</v>
      </c>
      <c r="E1106" s="10">
        <v>1105</v>
      </c>
    </row>
    <row r="1107" spans="1:5">
      <c r="A1107" s="10" t="s">
        <v>3039</v>
      </c>
      <c r="B1107" s="10" t="s">
        <v>2053</v>
      </c>
      <c r="C1107" s="10" t="s">
        <v>91</v>
      </c>
      <c r="D1107" s="10">
        <v>10</v>
      </c>
      <c r="E1107" s="10">
        <v>1106</v>
      </c>
    </row>
    <row r="1108" spans="1:5">
      <c r="A1108" s="10" t="s">
        <v>3040</v>
      </c>
      <c r="B1108" s="10" t="s">
        <v>2053</v>
      </c>
      <c r="C1108" s="10" t="s">
        <v>91</v>
      </c>
      <c r="D1108" s="10">
        <v>10</v>
      </c>
      <c r="E1108" s="10">
        <v>1107</v>
      </c>
    </row>
    <row r="1109" spans="1:5">
      <c r="A1109" s="10" t="s">
        <v>3041</v>
      </c>
      <c r="B1109" s="10" t="s">
        <v>2053</v>
      </c>
      <c r="C1109" s="10" t="s">
        <v>91</v>
      </c>
      <c r="D1109" s="10">
        <v>10</v>
      </c>
      <c r="E1109" s="10">
        <v>1108</v>
      </c>
    </row>
    <row r="1110" spans="1:5">
      <c r="A1110" s="10" t="s">
        <v>3042</v>
      </c>
      <c r="B1110" s="10" t="s">
        <v>2053</v>
      </c>
      <c r="C1110" s="10" t="s">
        <v>91</v>
      </c>
      <c r="D1110" s="10">
        <v>10</v>
      </c>
      <c r="E1110" s="10">
        <v>1109</v>
      </c>
    </row>
    <row r="1111" spans="1:5">
      <c r="A1111" s="10" t="s">
        <v>3043</v>
      </c>
      <c r="B1111" s="10" t="s">
        <v>2053</v>
      </c>
      <c r="C1111" s="10" t="s">
        <v>91</v>
      </c>
      <c r="D1111" s="10">
        <v>10</v>
      </c>
      <c r="E1111" s="10">
        <v>1110</v>
      </c>
    </row>
    <row r="1112" spans="1:5">
      <c r="A1112" s="10" t="s">
        <v>3044</v>
      </c>
      <c r="B1112" s="10" t="s">
        <v>2053</v>
      </c>
      <c r="C1112" s="10" t="s">
        <v>91</v>
      </c>
      <c r="D1112" s="10">
        <v>10</v>
      </c>
      <c r="E1112" s="10">
        <v>1111</v>
      </c>
    </row>
    <row r="1113" spans="1:5">
      <c r="A1113" s="10" t="s">
        <v>3045</v>
      </c>
      <c r="B1113" s="10" t="s">
        <v>2053</v>
      </c>
      <c r="C1113" s="10" t="s">
        <v>91</v>
      </c>
      <c r="D1113" s="10">
        <v>10</v>
      </c>
      <c r="E1113" s="10">
        <v>1112</v>
      </c>
    </row>
    <row r="1114" spans="1:5">
      <c r="A1114" s="10" t="s">
        <v>3046</v>
      </c>
      <c r="B1114" s="10" t="s">
        <v>2053</v>
      </c>
      <c r="C1114" s="10" t="s">
        <v>2076</v>
      </c>
      <c r="D1114" s="10">
        <v>10</v>
      </c>
      <c r="E1114" s="10">
        <v>1113</v>
      </c>
    </row>
    <row r="1115" spans="1:5">
      <c r="A1115" s="10" t="s">
        <v>3047</v>
      </c>
      <c r="B1115" s="10" t="s">
        <v>2053</v>
      </c>
      <c r="C1115" s="10" t="s">
        <v>2076</v>
      </c>
      <c r="D1115" s="10">
        <v>10</v>
      </c>
      <c r="E1115" s="10">
        <v>1114</v>
      </c>
    </row>
    <row r="1116" spans="1:5">
      <c r="A1116" s="10" t="s">
        <v>3048</v>
      </c>
      <c r="B1116" s="10" t="s">
        <v>2053</v>
      </c>
      <c r="C1116" s="10" t="s">
        <v>2076</v>
      </c>
      <c r="D1116" s="10">
        <v>10</v>
      </c>
      <c r="E1116" s="10">
        <v>1115</v>
      </c>
    </row>
    <row r="1117" spans="1:5">
      <c r="A1117" s="10" t="s">
        <v>3049</v>
      </c>
      <c r="B1117" s="10" t="s">
        <v>2053</v>
      </c>
      <c r="C1117" s="10" t="s">
        <v>2076</v>
      </c>
      <c r="D1117" s="10">
        <v>10</v>
      </c>
      <c r="E1117" s="10">
        <v>1116</v>
      </c>
    </row>
    <row r="1118" spans="1:5">
      <c r="A1118" s="10" t="s">
        <v>3050</v>
      </c>
      <c r="B1118" s="10" t="s">
        <v>2053</v>
      </c>
      <c r="C1118" s="10" t="s">
        <v>2076</v>
      </c>
      <c r="D1118" s="10">
        <v>10</v>
      </c>
      <c r="E1118" s="10">
        <v>1117</v>
      </c>
    </row>
    <row r="1119" spans="1:5">
      <c r="A1119" s="10" t="s">
        <v>3051</v>
      </c>
      <c r="B1119" s="10" t="s">
        <v>2053</v>
      </c>
      <c r="C1119" s="10" t="s">
        <v>2076</v>
      </c>
      <c r="D1119" s="10">
        <v>10</v>
      </c>
      <c r="E1119" s="10">
        <v>1118</v>
      </c>
    </row>
    <row r="1120" spans="1:5">
      <c r="A1120" s="10" t="s">
        <v>3052</v>
      </c>
      <c r="B1120" s="10" t="s">
        <v>2053</v>
      </c>
      <c r="C1120" s="10" t="s">
        <v>2076</v>
      </c>
      <c r="D1120" s="10">
        <v>10</v>
      </c>
      <c r="E1120" s="10">
        <v>1119</v>
      </c>
    </row>
    <row r="1121" spans="1:5">
      <c r="A1121" s="10" t="s">
        <v>3053</v>
      </c>
      <c r="B1121" s="10" t="s">
        <v>2053</v>
      </c>
      <c r="C1121" s="10" t="s">
        <v>2076</v>
      </c>
      <c r="D1121" s="10">
        <v>10</v>
      </c>
      <c r="E1121" s="10">
        <v>1120</v>
      </c>
    </row>
    <row r="1122" spans="1:5">
      <c r="A1122" s="10" t="s">
        <v>3054</v>
      </c>
      <c r="B1122" s="10" t="s">
        <v>2053</v>
      </c>
      <c r="C1122" s="10" t="s">
        <v>2076</v>
      </c>
      <c r="D1122" s="10">
        <v>10</v>
      </c>
      <c r="E1122" s="10">
        <v>1121</v>
      </c>
    </row>
    <row r="1123" spans="1:5">
      <c r="A1123" s="10" t="s">
        <v>3055</v>
      </c>
      <c r="B1123" s="10" t="s">
        <v>2053</v>
      </c>
      <c r="C1123" s="10" t="s">
        <v>2076</v>
      </c>
      <c r="D1123" s="10">
        <v>10</v>
      </c>
      <c r="E1123" s="10">
        <v>1122</v>
      </c>
    </row>
    <row r="1124" spans="1:5">
      <c r="A1124" s="10" t="s">
        <v>3056</v>
      </c>
      <c r="B1124" s="10" t="s">
        <v>2053</v>
      </c>
      <c r="C1124" s="10" t="s">
        <v>2076</v>
      </c>
      <c r="D1124" s="10">
        <v>10</v>
      </c>
      <c r="E1124" s="10">
        <v>1123</v>
      </c>
    </row>
    <row r="1125" spans="1:5">
      <c r="A1125" s="10" t="s">
        <v>3057</v>
      </c>
      <c r="B1125" s="10" t="s">
        <v>2083</v>
      </c>
      <c r="C1125" s="10" t="s">
        <v>2084</v>
      </c>
      <c r="D1125" s="10">
        <v>10</v>
      </c>
      <c r="E1125" s="10">
        <v>1124</v>
      </c>
    </row>
    <row r="1126" spans="1:5">
      <c r="A1126" s="10" t="s">
        <v>3058</v>
      </c>
      <c r="B1126" s="10" t="s">
        <v>2083</v>
      </c>
      <c r="C1126" s="10" t="s">
        <v>2084</v>
      </c>
      <c r="D1126" s="10">
        <v>10</v>
      </c>
      <c r="E1126" s="10">
        <v>1125</v>
      </c>
    </row>
    <row r="1127" spans="1:5">
      <c r="A1127" s="10" t="s">
        <v>3059</v>
      </c>
      <c r="B1127" s="10" t="s">
        <v>2083</v>
      </c>
      <c r="C1127" s="10" t="s">
        <v>2084</v>
      </c>
      <c r="D1127" s="10">
        <v>10</v>
      </c>
      <c r="E1127" s="10">
        <v>1126</v>
      </c>
    </row>
    <row r="1128" spans="1:5">
      <c r="A1128" s="10" t="s">
        <v>3060</v>
      </c>
      <c r="B1128" s="10" t="s">
        <v>2083</v>
      </c>
      <c r="C1128" s="10" t="s">
        <v>2084</v>
      </c>
      <c r="D1128" s="10">
        <v>10</v>
      </c>
      <c r="E1128" s="10">
        <v>1127</v>
      </c>
    </row>
    <row r="1129" spans="1:5">
      <c r="A1129" s="10" t="s">
        <v>3061</v>
      </c>
      <c r="B1129" s="10" t="s">
        <v>2083</v>
      </c>
      <c r="C1129" s="10" t="s">
        <v>2084</v>
      </c>
      <c r="D1129" s="10">
        <v>10</v>
      </c>
      <c r="E1129" s="10">
        <v>1128</v>
      </c>
    </row>
    <row r="1130" spans="1:5">
      <c r="A1130" s="10" t="s">
        <v>3062</v>
      </c>
      <c r="B1130" s="10" t="s">
        <v>2083</v>
      </c>
      <c r="C1130" s="10" t="s">
        <v>2084</v>
      </c>
      <c r="D1130" s="10">
        <v>10</v>
      </c>
      <c r="E1130" s="10">
        <v>1129</v>
      </c>
    </row>
    <row r="1131" spans="1:5">
      <c r="A1131" s="10" t="s">
        <v>3063</v>
      </c>
      <c r="B1131" s="10" t="s">
        <v>2083</v>
      </c>
      <c r="C1131" s="10" t="s">
        <v>2084</v>
      </c>
      <c r="D1131" s="10">
        <v>10</v>
      </c>
      <c r="E1131" s="10">
        <v>1130</v>
      </c>
    </row>
    <row r="1132" spans="1:5">
      <c r="A1132" s="10" t="s">
        <v>3064</v>
      </c>
      <c r="B1132" s="10" t="s">
        <v>2083</v>
      </c>
      <c r="C1132" s="10" t="s">
        <v>2084</v>
      </c>
      <c r="D1132" s="10">
        <v>10</v>
      </c>
      <c r="E1132" s="10">
        <v>1131</v>
      </c>
    </row>
    <row r="1133" spans="1:5">
      <c r="A1133" s="10" t="s">
        <v>3065</v>
      </c>
      <c r="B1133" s="10" t="s">
        <v>2083</v>
      </c>
      <c r="C1133" s="10" t="s">
        <v>2084</v>
      </c>
      <c r="D1133" s="10">
        <v>10</v>
      </c>
      <c r="E1133" s="10">
        <v>1132</v>
      </c>
    </row>
    <row r="1134" spans="1:5">
      <c r="A1134" s="10" t="s">
        <v>3066</v>
      </c>
      <c r="B1134" s="10" t="s">
        <v>2083</v>
      </c>
      <c r="C1134" s="10" t="s">
        <v>2084</v>
      </c>
      <c r="D1134" s="10">
        <v>10</v>
      </c>
      <c r="E1134" s="10">
        <v>1133</v>
      </c>
    </row>
    <row r="1135" spans="1:5">
      <c r="A1135" s="10" t="s">
        <v>3067</v>
      </c>
      <c r="B1135" s="10" t="s">
        <v>2083</v>
      </c>
      <c r="C1135" s="10" t="s">
        <v>2084</v>
      </c>
      <c r="D1135" s="10">
        <v>10</v>
      </c>
      <c r="E1135" s="10">
        <v>1134</v>
      </c>
    </row>
    <row r="1136" spans="1:5">
      <c r="A1136" s="10" t="s">
        <v>3068</v>
      </c>
      <c r="B1136" s="10" t="s">
        <v>2083</v>
      </c>
      <c r="C1136" s="10" t="s">
        <v>2084</v>
      </c>
      <c r="D1136" s="10">
        <v>10</v>
      </c>
      <c r="E1136" s="10">
        <v>1135</v>
      </c>
    </row>
    <row r="1137" spans="1:5">
      <c r="A1137" s="10" t="s">
        <v>3069</v>
      </c>
      <c r="B1137" s="10" t="s">
        <v>2083</v>
      </c>
      <c r="C1137" s="10" t="s">
        <v>2084</v>
      </c>
      <c r="D1137" s="10">
        <v>10</v>
      </c>
      <c r="E1137" s="10">
        <v>1136</v>
      </c>
    </row>
    <row r="1138" spans="1:5">
      <c r="A1138" s="10" t="s">
        <v>3070</v>
      </c>
      <c r="B1138" s="10" t="s">
        <v>2083</v>
      </c>
      <c r="C1138" s="10" t="s">
        <v>2084</v>
      </c>
      <c r="D1138" s="10">
        <v>10</v>
      </c>
      <c r="E1138" s="10">
        <v>1137</v>
      </c>
    </row>
    <row r="1139" spans="1:5">
      <c r="A1139" s="10" t="s">
        <v>3071</v>
      </c>
      <c r="B1139" s="10" t="s">
        <v>2083</v>
      </c>
      <c r="C1139" s="10" t="s">
        <v>2084</v>
      </c>
      <c r="D1139" s="10">
        <v>10</v>
      </c>
      <c r="E1139" s="10">
        <v>1138</v>
      </c>
    </row>
    <row r="1140" spans="1:5">
      <c r="A1140" s="10" t="s">
        <v>3072</v>
      </c>
      <c r="B1140" s="10" t="s">
        <v>2083</v>
      </c>
      <c r="C1140" s="10" t="s">
        <v>2084</v>
      </c>
      <c r="D1140" s="10">
        <v>10</v>
      </c>
      <c r="E1140" s="10">
        <v>1139</v>
      </c>
    </row>
    <row r="1141" spans="1:5">
      <c r="A1141" s="10" t="s">
        <v>3073</v>
      </c>
      <c r="B1141" s="10" t="s">
        <v>2083</v>
      </c>
      <c r="C1141" s="10" t="s">
        <v>2084</v>
      </c>
      <c r="D1141" s="10">
        <v>10</v>
      </c>
      <c r="E1141" s="10">
        <v>1140</v>
      </c>
    </row>
    <row r="1142" spans="1:5">
      <c r="A1142" s="10" t="s">
        <v>3074</v>
      </c>
      <c r="B1142" s="10" t="s">
        <v>2083</v>
      </c>
      <c r="C1142" s="10" t="s">
        <v>2084</v>
      </c>
      <c r="D1142" s="10">
        <v>10</v>
      </c>
      <c r="E1142" s="10">
        <v>1141</v>
      </c>
    </row>
    <row r="1143" spans="1:5">
      <c r="A1143" s="10" t="s">
        <v>3075</v>
      </c>
      <c r="B1143" s="10" t="s">
        <v>2083</v>
      </c>
      <c r="C1143" s="10" t="s">
        <v>2084</v>
      </c>
      <c r="D1143" s="10">
        <v>10</v>
      </c>
      <c r="E1143" s="10">
        <v>1142</v>
      </c>
    </row>
    <row r="1144" spans="1:5">
      <c r="A1144" s="10" t="s">
        <v>3076</v>
      </c>
      <c r="B1144" s="10" t="s">
        <v>2083</v>
      </c>
      <c r="C1144" s="10" t="s">
        <v>2084</v>
      </c>
      <c r="D1144" s="10">
        <v>10</v>
      </c>
      <c r="E1144" s="10">
        <v>1143</v>
      </c>
    </row>
    <row r="1145" spans="1:5">
      <c r="A1145" s="10" t="s">
        <v>3077</v>
      </c>
      <c r="B1145" s="10" t="s">
        <v>2083</v>
      </c>
      <c r="C1145" s="10" t="s">
        <v>2141</v>
      </c>
      <c r="D1145" s="10">
        <v>10</v>
      </c>
      <c r="E1145" s="10">
        <v>1144</v>
      </c>
    </row>
    <row r="1146" spans="1:5">
      <c r="A1146" s="10" t="s">
        <v>3078</v>
      </c>
      <c r="B1146" s="10" t="s">
        <v>2083</v>
      </c>
      <c r="C1146" s="10" t="s">
        <v>2141</v>
      </c>
      <c r="D1146" s="10">
        <v>10</v>
      </c>
      <c r="E1146" s="10">
        <v>1145</v>
      </c>
    </row>
    <row r="1147" spans="1:5">
      <c r="A1147" s="10" t="s">
        <v>3079</v>
      </c>
      <c r="B1147" s="10" t="s">
        <v>2083</v>
      </c>
      <c r="C1147" s="10" t="s">
        <v>2141</v>
      </c>
      <c r="D1147" s="10">
        <v>10</v>
      </c>
      <c r="E1147" s="10">
        <v>1146</v>
      </c>
    </row>
    <row r="1148" spans="1:5">
      <c r="A1148" s="10" t="s">
        <v>3080</v>
      </c>
      <c r="B1148" s="10" t="s">
        <v>2083</v>
      </c>
      <c r="C1148" s="10" t="s">
        <v>2141</v>
      </c>
      <c r="D1148" s="10">
        <v>10</v>
      </c>
      <c r="E1148" s="10">
        <v>1147</v>
      </c>
    </row>
    <row r="1149" spans="1:5">
      <c r="A1149" s="10" t="s">
        <v>3081</v>
      </c>
      <c r="B1149" s="10" t="s">
        <v>2083</v>
      </c>
      <c r="C1149" s="10" t="s">
        <v>2141</v>
      </c>
      <c r="D1149" s="10">
        <v>10</v>
      </c>
      <c r="E1149" s="10">
        <v>1148</v>
      </c>
    </row>
    <row r="1150" spans="1:5">
      <c r="A1150" s="10" t="s">
        <v>3082</v>
      </c>
      <c r="B1150" s="10" t="s">
        <v>2083</v>
      </c>
      <c r="C1150" s="10" t="s">
        <v>2141</v>
      </c>
      <c r="D1150" s="10">
        <v>10</v>
      </c>
      <c r="E1150" s="10">
        <v>1149</v>
      </c>
    </row>
    <row r="1151" spans="1:5">
      <c r="A1151" s="10" t="s">
        <v>3083</v>
      </c>
      <c r="B1151" s="10" t="s">
        <v>2083</v>
      </c>
      <c r="C1151" s="10" t="s">
        <v>2141</v>
      </c>
      <c r="D1151" s="10">
        <v>10</v>
      </c>
      <c r="E1151" s="10">
        <v>1150</v>
      </c>
    </row>
    <row r="1152" spans="1:5">
      <c r="A1152" s="10" t="s">
        <v>3084</v>
      </c>
      <c r="B1152" s="10" t="s">
        <v>2083</v>
      </c>
      <c r="C1152" s="10" t="s">
        <v>2141</v>
      </c>
      <c r="D1152" s="10">
        <v>10</v>
      </c>
      <c r="E1152" s="10">
        <v>1151</v>
      </c>
    </row>
    <row r="1153" spans="1:5">
      <c r="A1153" s="10" t="s">
        <v>3085</v>
      </c>
      <c r="B1153" s="10" t="s">
        <v>2083</v>
      </c>
      <c r="C1153" s="10" t="s">
        <v>2141</v>
      </c>
      <c r="D1153" s="10">
        <v>10</v>
      </c>
      <c r="E1153" s="10">
        <v>1152</v>
      </c>
    </row>
    <row r="1154" spans="1:5">
      <c r="A1154" s="10" t="s">
        <v>3086</v>
      </c>
      <c r="B1154" s="10" t="s">
        <v>2083</v>
      </c>
      <c r="C1154" s="10" t="s">
        <v>2141</v>
      </c>
      <c r="D1154" s="10">
        <v>10</v>
      </c>
      <c r="E1154" s="10">
        <v>1153</v>
      </c>
    </row>
    <row r="1155" spans="1:5">
      <c r="A1155" s="10" t="s">
        <v>3087</v>
      </c>
      <c r="B1155" s="10" t="s">
        <v>2083</v>
      </c>
      <c r="C1155" s="10" t="s">
        <v>2141</v>
      </c>
      <c r="D1155" s="10">
        <v>10</v>
      </c>
      <c r="E1155" s="10">
        <v>1154</v>
      </c>
    </row>
    <row r="1156" spans="1:5">
      <c r="A1156" s="10" t="s">
        <v>3088</v>
      </c>
      <c r="B1156" s="10" t="s">
        <v>2083</v>
      </c>
      <c r="C1156" s="10" t="s">
        <v>2141</v>
      </c>
      <c r="D1156" s="10">
        <v>10</v>
      </c>
      <c r="E1156" s="10">
        <v>1155</v>
      </c>
    </row>
    <row r="1157" spans="1:5">
      <c r="A1157" s="10" t="s">
        <v>3089</v>
      </c>
      <c r="B1157" s="10" t="s">
        <v>2083</v>
      </c>
      <c r="C1157" s="10" t="s">
        <v>2141</v>
      </c>
      <c r="D1157" s="10">
        <v>10</v>
      </c>
      <c r="E1157" s="10">
        <v>1156</v>
      </c>
    </row>
    <row r="1158" spans="1:5">
      <c r="A1158" s="10" t="s">
        <v>3090</v>
      </c>
      <c r="B1158" s="10" t="s">
        <v>2083</v>
      </c>
      <c r="C1158" s="10" t="s">
        <v>2141</v>
      </c>
      <c r="D1158" s="10">
        <v>10</v>
      </c>
      <c r="E1158" s="10">
        <v>1157</v>
      </c>
    </row>
    <row r="1159" spans="1:5">
      <c r="A1159" s="10" t="s">
        <v>3091</v>
      </c>
      <c r="B1159" s="10" t="s">
        <v>2083</v>
      </c>
      <c r="C1159" s="10" t="s">
        <v>2141</v>
      </c>
      <c r="D1159" s="10">
        <v>10</v>
      </c>
      <c r="E1159" s="10">
        <v>1158</v>
      </c>
    </row>
    <row r="1160" spans="1:5">
      <c r="A1160" s="10" t="s">
        <v>3092</v>
      </c>
      <c r="B1160" s="10" t="s">
        <v>2083</v>
      </c>
      <c r="C1160" s="10" t="s">
        <v>2141</v>
      </c>
      <c r="D1160" s="10">
        <v>10</v>
      </c>
      <c r="E1160" s="10">
        <v>1159</v>
      </c>
    </row>
    <row r="1161" spans="1:5">
      <c r="A1161" s="10" t="s">
        <v>3093</v>
      </c>
      <c r="B1161" s="10" t="s">
        <v>2083</v>
      </c>
      <c r="C1161" s="10" t="s">
        <v>2141</v>
      </c>
      <c r="D1161" s="10">
        <v>10</v>
      </c>
      <c r="E1161" s="10">
        <v>1160</v>
      </c>
    </row>
    <row r="1162" spans="1:5">
      <c r="A1162" s="10" t="s">
        <v>3094</v>
      </c>
      <c r="B1162" s="10" t="s">
        <v>2083</v>
      </c>
      <c r="C1162" s="10" t="s">
        <v>2141</v>
      </c>
      <c r="D1162" s="10">
        <v>10</v>
      </c>
      <c r="E1162" s="10">
        <v>1161</v>
      </c>
    </row>
    <row r="1163" spans="1:5">
      <c r="A1163" s="10" t="s">
        <v>3095</v>
      </c>
      <c r="B1163" s="10" t="s">
        <v>2083</v>
      </c>
      <c r="C1163" s="10" t="s">
        <v>2141</v>
      </c>
      <c r="D1163" s="10">
        <v>10</v>
      </c>
      <c r="E1163" s="10">
        <v>1162</v>
      </c>
    </row>
    <row r="1164" spans="1:5">
      <c r="A1164" s="10" t="s">
        <v>3096</v>
      </c>
      <c r="B1164" s="10" t="s">
        <v>2083</v>
      </c>
      <c r="C1164" s="10" t="s">
        <v>2141</v>
      </c>
      <c r="D1164" s="10">
        <v>10</v>
      </c>
      <c r="E1164" s="10">
        <v>1163</v>
      </c>
    </row>
    <row r="1165" spans="1:5">
      <c r="A1165" s="10" t="s">
        <v>3097</v>
      </c>
      <c r="B1165" s="10" t="s">
        <v>2083</v>
      </c>
      <c r="C1165" s="10" t="s">
        <v>2141</v>
      </c>
      <c r="D1165" s="10">
        <v>10</v>
      </c>
      <c r="E1165" s="10">
        <v>1164</v>
      </c>
    </row>
    <row r="1166" spans="1:5">
      <c r="A1166" s="10" t="s">
        <v>3098</v>
      </c>
      <c r="B1166" s="10" t="s">
        <v>2083</v>
      </c>
      <c r="C1166" s="10" t="s">
        <v>2185</v>
      </c>
      <c r="D1166" s="10">
        <v>10</v>
      </c>
      <c r="E1166" s="10">
        <v>1165</v>
      </c>
    </row>
    <row r="1167" spans="1:5">
      <c r="A1167" s="10" t="s">
        <v>3099</v>
      </c>
      <c r="B1167" s="10" t="s">
        <v>2083</v>
      </c>
      <c r="C1167" s="10" t="s">
        <v>2185</v>
      </c>
      <c r="D1167" s="10">
        <v>10</v>
      </c>
      <c r="E1167" s="10">
        <v>1166</v>
      </c>
    </row>
    <row r="1168" spans="1:5">
      <c r="A1168" s="10" t="s">
        <v>3100</v>
      </c>
      <c r="B1168" s="10" t="s">
        <v>2083</v>
      </c>
      <c r="C1168" s="10" t="s">
        <v>2185</v>
      </c>
      <c r="D1168" s="10">
        <v>10</v>
      </c>
      <c r="E1168" s="10">
        <v>1167</v>
      </c>
    </row>
    <row r="1169" spans="1:5">
      <c r="A1169" s="10" t="s">
        <v>3101</v>
      </c>
      <c r="B1169" s="10" t="s">
        <v>2083</v>
      </c>
      <c r="C1169" s="10" t="s">
        <v>2185</v>
      </c>
      <c r="D1169" s="10">
        <v>10</v>
      </c>
      <c r="E1169" s="10">
        <v>1168</v>
      </c>
    </row>
    <row r="1170" spans="1:5">
      <c r="A1170" s="10" t="s">
        <v>3102</v>
      </c>
      <c r="B1170" s="10" t="s">
        <v>2083</v>
      </c>
      <c r="C1170" s="10" t="s">
        <v>2185</v>
      </c>
      <c r="D1170" s="10">
        <v>10</v>
      </c>
      <c r="E1170" s="10">
        <v>1169</v>
      </c>
    </row>
    <row r="1171" spans="1:5">
      <c r="A1171" s="10" t="s">
        <v>3103</v>
      </c>
      <c r="B1171" s="10" t="s">
        <v>2083</v>
      </c>
      <c r="C1171" s="10" t="s">
        <v>2185</v>
      </c>
      <c r="D1171" s="10">
        <v>10</v>
      </c>
      <c r="E1171" s="10">
        <v>1170</v>
      </c>
    </row>
    <row r="1172" spans="1:5">
      <c r="A1172" s="10" t="s">
        <v>3104</v>
      </c>
      <c r="B1172" s="10" t="s">
        <v>2083</v>
      </c>
      <c r="C1172" s="10" t="s">
        <v>2185</v>
      </c>
      <c r="D1172" s="10">
        <v>10</v>
      </c>
      <c r="E1172" s="10">
        <v>1171</v>
      </c>
    </row>
    <row r="1173" spans="1:5">
      <c r="A1173" s="10" t="s">
        <v>3105</v>
      </c>
      <c r="B1173" s="10" t="s">
        <v>2083</v>
      </c>
      <c r="C1173" s="10" t="s">
        <v>2185</v>
      </c>
      <c r="D1173" s="10">
        <v>10</v>
      </c>
      <c r="E1173" s="10">
        <v>1172</v>
      </c>
    </row>
    <row r="1174" spans="1:5">
      <c r="A1174" s="10" t="s">
        <v>3106</v>
      </c>
      <c r="B1174" s="10" t="s">
        <v>2083</v>
      </c>
      <c r="C1174" s="10" t="s">
        <v>2185</v>
      </c>
      <c r="D1174" s="10">
        <v>10</v>
      </c>
      <c r="E1174" s="10">
        <v>1173</v>
      </c>
    </row>
    <row r="1175" spans="1:5">
      <c r="A1175" s="10" t="s">
        <v>3107</v>
      </c>
      <c r="B1175" s="10" t="s">
        <v>2083</v>
      </c>
      <c r="C1175" s="10" t="s">
        <v>2185</v>
      </c>
      <c r="D1175" s="10">
        <v>10</v>
      </c>
      <c r="E1175" s="10">
        <v>1174</v>
      </c>
    </row>
    <row r="1176" spans="1:5">
      <c r="A1176" s="10" t="s">
        <v>3108</v>
      </c>
      <c r="B1176" s="10" t="s">
        <v>2083</v>
      </c>
      <c r="C1176" s="10" t="s">
        <v>2185</v>
      </c>
      <c r="D1176" s="10">
        <v>10</v>
      </c>
      <c r="E1176" s="10">
        <v>1175</v>
      </c>
    </row>
    <row r="1177" spans="1:5">
      <c r="A1177" s="10" t="s">
        <v>3109</v>
      </c>
      <c r="B1177" s="10" t="s">
        <v>2083</v>
      </c>
      <c r="C1177" s="10" t="s">
        <v>2185</v>
      </c>
      <c r="D1177" s="10">
        <v>10</v>
      </c>
      <c r="E1177" s="10">
        <v>1176</v>
      </c>
    </row>
    <row r="1178" spans="1:5">
      <c r="A1178" s="10" t="s">
        <v>3110</v>
      </c>
      <c r="B1178" s="10" t="s">
        <v>2083</v>
      </c>
      <c r="C1178" s="10" t="s">
        <v>2185</v>
      </c>
      <c r="D1178" s="10">
        <v>10</v>
      </c>
      <c r="E1178" s="10">
        <v>1177</v>
      </c>
    </row>
    <row r="1179" spans="1:5">
      <c r="A1179" s="10" t="s">
        <v>3111</v>
      </c>
      <c r="B1179" s="10" t="s">
        <v>2083</v>
      </c>
      <c r="C1179" s="10" t="s">
        <v>2185</v>
      </c>
      <c r="D1179" s="10">
        <v>10</v>
      </c>
      <c r="E1179" s="10">
        <v>1178</v>
      </c>
    </row>
    <row r="1180" spans="1:5">
      <c r="A1180" s="10" t="s">
        <v>3112</v>
      </c>
      <c r="B1180" s="10" t="s">
        <v>2083</v>
      </c>
      <c r="C1180" s="10" t="s">
        <v>2185</v>
      </c>
      <c r="D1180" s="10">
        <v>10</v>
      </c>
      <c r="E1180" s="10">
        <v>1179</v>
      </c>
    </row>
    <row r="1181" spans="1:5">
      <c r="A1181" s="10" t="s">
        <v>3113</v>
      </c>
      <c r="B1181" s="10" t="s">
        <v>2083</v>
      </c>
      <c r="C1181" s="10" t="s">
        <v>2185</v>
      </c>
      <c r="D1181" s="10">
        <v>10</v>
      </c>
      <c r="E1181" s="10">
        <v>1180</v>
      </c>
    </row>
    <row r="1182" spans="1:5">
      <c r="A1182" s="10" t="s">
        <v>3114</v>
      </c>
      <c r="B1182" s="10" t="s">
        <v>2083</v>
      </c>
      <c r="C1182" s="10" t="s">
        <v>2185</v>
      </c>
      <c r="D1182" s="10">
        <v>10</v>
      </c>
      <c r="E1182" s="10">
        <v>1181</v>
      </c>
    </row>
    <row r="1183" spans="1:5">
      <c r="A1183" s="10" t="s">
        <v>3115</v>
      </c>
      <c r="B1183" s="10" t="s">
        <v>2083</v>
      </c>
      <c r="C1183" s="10" t="s">
        <v>2185</v>
      </c>
      <c r="D1183" s="10">
        <v>10</v>
      </c>
      <c r="E1183" s="10">
        <v>1182</v>
      </c>
    </row>
    <row r="1184" spans="1:5">
      <c r="A1184" s="10" t="s">
        <v>3116</v>
      </c>
      <c r="B1184" s="10" t="s">
        <v>2083</v>
      </c>
      <c r="C1184" s="10" t="s">
        <v>2185</v>
      </c>
      <c r="D1184" s="10">
        <v>10</v>
      </c>
      <c r="E1184" s="10">
        <v>1183</v>
      </c>
    </row>
    <row r="1185" spans="1:5">
      <c r="A1185" s="10" t="s">
        <v>3117</v>
      </c>
      <c r="B1185" s="10" t="s">
        <v>2083</v>
      </c>
      <c r="C1185" s="10" t="s">
        <v>2185</v>
      </c>
      <c r="D1185" s="10">
        <v>10</v>
      </c>
      <c r="E1185" s="10">
        <v>1184</v>
      </c>
    </row>
    <row r="1186" spans="1:5">
      <c r="A1186" s="10" t="s">
        <v>3118</v>
      </c>
      <c r="B1186" s="10" t="s">
        <v>2083</v>
      </c>
      <c r="C1186" s="10" t="s">
        <v>2185</v>
      </c>
      <c r="D1186" s="10">
        <v>10</v>
      </c>
      <c r="E1186" s="10">
        <v>1185</v>
      </c>
    </row>
    <row r="1187" spans="1:5">
      <c r="A1187" s="10" t="s">
        <v>3119</v>
      </c>
      <c r="B1187" s="10" t="s">
        <v>2083</v>
      </c>
      <c r="C1187" s="10" t="s">
        <v>2185</v>
      </c>
      <c r="D1187" s="10">
        <v>10</v>
      </c>
      <c r="E1187" s="10">
        <v>1186</v>
      </c>
    </row>
    <row r="1188" spans="1:5">
      <c r="A1188" s="10" t="s">
        <v>3120</v>
      </c>
      <c r="B1188" s="10" t="s">
        <v>2083</v>
      </c>
      <c r="C1188" s="10" t="s">
        <v>2185</v>
      </c>
      <c r="D1188" s="10">
        <v>10</v>
      </c>
      <c r="E1188" s="10">
        <v>1187</v>
      </c>
    </row>
    <row r="1189" spans="1:5">
      <c r="A1189" s="10" t="s">
        <v>3121</v>
      </c>
      <c r="B1189" s="10" t="s">
        <v>2083</v>
      </c>
      <c r="C1189" s="10" t="s">
        <v>2185</v>
      </c>
      <c r="D1189" s="10">
        <v>10</v>
      </c>
      <c r="E1189" s="10">
        <v>1188</v>
      </c>
    </row>
    <row r="1190" spans="1:5">
      <c r="A1190" s="10" t="s">
        <v>3122</v>
      </c>
      <c r="B1190" s="10" t="s">
        <v>2083</v>
      </c>
      <c r="C1190" s="10" t="s">
        <v>2185</v>
      </c>
      <c r="D1190" s="10">
        <v>10</v>
      </c>
      <c r="E1190" s="10">
        <v>1189</v>
      </c>
    </row>
    <row r="1191" spans="1:5">
      <c r="A1191" s="10" t="s">
        <v>3123</v>
      </c>
      <c r="B1191" s="10" t="s">
        <v>2083</v>
      </c>
      <c r="C1191" s="10" t="s">
        <v>2185</v>
      </c>
      <c r="D1191" s="10">
        <v>10</v>
      </c>
      <c r="E1191" s="10">
        <v>1190</v>
      </c>
    </row>
    <row r="1192" spans="1:5">
      <c r="A1192" s="10" t="s">
        <v>3124</v>
      </c>
      <c r="B1192" s="10" t="s">
        <v>2083</v>
      </c>
      <c r="C1192" s="10" t="s">
        <v>2185</v>
      </c>
      <c r="D1192" s="10">
        <v>10</v>
      </c>
      <c r="E1192" s="10">
        <v>1191</v>
      </c>
    </row>
    <row r="1193" spans="1:5">
      <c r="A1193" s="10" t="s">
        <v>3125</v>
      </c>
      <c r="B1193" s="10" t="s">
        <v>2083</v>
      </c>
      <c r="C1193" s="10" t="s">
        <v>2185</v>
      </c>
      <c r="D1193" s="10">
        <v>10</v>
      </c>
      <c r="E1193" s="10">
        <v>1192</v>
      </c>
    </row>
    <row r="1194" spans="1:5">
      <c r="A1194" s="10" t="s">
        <v>3126</v>
      </c>
      <c r="B1194" s="10" t="s">
        <v>2083</v>
      </c>
      <c r="C1194" s="10" t="s">
        <v>2185</v>
      </c>
      <c r="D1194" s="10">
        <v>10</v>
      </c>
      <c r="E1194" s="10">
        <v>1193</v>
      </c>
    </row>
    <row r="1195" spans="1:5">
      <c r="A1195" s="10" t="s">
        <v>3127</v>
      </c>
      <c r="B1195" s="10" t="s">
        <v>2083</v>
      </c>
      <c r="C1195" s="10" t="s">
        <v>2185</v>
      </c>
      <c r="D1195" s="10">
        <v>10</v>
      </c>
      <c r="E1195" s="10">
        <v>1194</v>
      </c>
    </row>
    <row r="1196" spans="1:5">
      <c r="A1196" s="10" t="s">
        <v>3128</v>
      </c>
      <c r="B1196" s="10" t="s">
        <v>2083</v>
      </c>
      <c r="C1196" s="10" t="s">
        <v>2185</v>
      </c>
      <c r="D1196" s="10">
        <v>10</v>
      </c>
      <c r="E1196" s="10">
        <v>1195</v>
      </c>
    </row>
    <row r="1197" spans="1:5">
      <c r="A1197" s="10" t="s">
        <v>3129</v>
      </c>
      <c r="B1197" s="10" t="s">
        <v>2083</v>
      </c>
      <c r="C1197" s="10" t="s">
        <v>2185</v>
      </c>
      <c r="D1197" s="10">
        <v>10</v>
      </c>
      <c r="E1197" s="10">
        <v>1196</v>
      </c>
    </row>
    <row r="1198" spans="1:5">
      <c r="A1198" s="10" t="s">
        <v>3130</v>
      </c>
      <c r="B1198" s="10" t="s">
        <v>2083</v>
      </c>
      <c r="C1198" s="10" t="s">
        <v>2185</v>
      </c>
      <c r="D1198" s="10">
        <v>10</v>
      </c>
      <c r="E1198" s="10">
        <v>1197</v>
      </c>
    </row>
    <row r="1199" spans="1:5">
      <c r="A1199" s="10" t="s">
        <v>3131</v>
      </c>
      <c r="B1199" s="10" t="s">
        <v>2083</v>
      </c>
      <c r="C1199" s="10" t="s">
        <v>2185</v>
      </c>
      <c r="D1199" s="10">
        <v>10</v>
      </c>
      <c r="E1199" s="10">
        <v>1198</v>
      </c>
    </row>
    <row r="1200" spans="1:5">
      <c r="A1200" s="10" t="s">
        <v>3132</v>
      </c>
      <c r="B1200" s="10" t="s">
        <v>2083</v>
      </c>
      <c r="C1200" s="10" t="s">
        <v>2202</v>
      </c>
      <c r="D1200" s="10">
        <v>10</v>
      </c>
      <c r="E1200" s="10">
        <v>1199</v>
      </c>
    </row>
    <row r="1201" spans="1:5">
      <c r="A1201" s="10" t="s">
        <v>3133</v>
      </c>
      <c r="B1201" s="10" t="s">
        <v>2083</v>
      </c>
      <c r="C1201" s="10" t="s">
        <v>2202</v>
      </c>
      <c r="D1201" s="10">
        <v>10</v>
      </c>
      <c r="E1201" s="10">
        <v>1200</v>
      </c>
    </row>
    <row r="1202" spans="1:5">
      <c r="A1202" s="10" t="s">
        <v>3134</v>
      </c>
      <c r="B1202" s="10" t="s">
        <v>2083</v>
      </c>
      <c r="C1202" s="10" t="s">
        <v>2202</v>
      </c>
      <c r="D1202" s="10">
        <v>10</v>
      </c>
      <c r="E1202" s="10">
        <v>1201</v>
      </c>
    </row>
    <row r="1203" spans="1:5">
      <c r="A1203" s="10" t="s">
        <v>3135</v>
      </c>
      <c r="B1203" s="10" t="s">
        <v>2083</v>
      </c>
      <c r="C1203" s="10" t="s">
        <v>2202</v>
      </c>
      <c r="D1203" s="10">
        <v>10</v>
      </c>
      <c r="E1203" s="10">
        <v>1202</v>
      </c>
    </row>
    <row r="1204" spans="1:5">
      <c r="A1204" s="10" t="s">
        <v>3136</v>
      </c>
      <c r="B1204" s="10" t="s">
        <v>2083</v>
      </c>
      <c r="C1204" s="10" t="s">
        <v>2202</v>
      </c>
      <c r="D1204" s="10">
        <v>10</v>
      </c>
      <c r="E1204" s="10">
        <v>1203</v>
      </c>
    </row>
    <row r="1205" spans="1:5">
      <c r="A1205" s="10" t="s">
        <v>3137</v>
      </c>
      <c r="B1205" s="10" t="s">
        <v>2083</v>
      </c>
      <c r="C1205" s="10" t="s">
        <v>2202</v>
      </c>
      <c r="D1205" s="10">
        <v>10</v>
      </c>
      <c r="E1205" s="10">
        <v>1204</v>
      </c>
    </row>
    <row r="1206" spans="1:5">
      <c r="A1206" s="10" t="s">
        <v>3138</v>
      </c>
      <c r="B1206" s="10" t="s">
        <v>2083</v>
      </c>
      <c r="C1206" s="10" t="s">
        <v>2202</v>
      </c>
      <c r="D1206" s="10">
        <v>10</v>
      </c>
      <c r="E1206" s="10">
        <v>1205</v>
      </c>
    </row>
    <row r="1207" spans="1:5">
      <c r="A1207" s="10" t="s">
        <v>3139</v>
      </c>
      <c r="B1207" s="10" t="s">
        <v>2083</v>
      </c>
      <c r="C1207" s="10" t="s">
        <v>2202</v>
      </c>
      <c r="D1207" s="10">
        <v>10</v>
      </c>
      <c r="E1207" s="10">
        <v>1206</v>
      </c>
    </row>
    <row r="1208" spans="1:5">
      <c r="A1208" s="10" t="s">
        <v>3140</v>
      </c>
      <c r="B1208" s="10" t="s">
        <v>2083</v>
      </c>
      <c r="C1208" s="10" t="s">
        <v>2202</v>
      </c>
      <c r="D1208" s="10">
        <v>10</v>
      </c>
      <c r="E1208" s="10">
        <v>1207</v>
      </c>
    </row>
    <row r="1209" spans="1:5">
      <c r="A1209" s="10" t="s">
        <v>3141</v>
      </c>
      <c r="B1209" s="10" t="s">
        <v>2083</v>
      </c>
      <c r="C1209" s="10" t="s">
        <v>2202</v>
      </c>
      <c r="D1209" s="10">
        <v>10</v>
      </c>
      <c r="E1209" s="10">
        <v>1208</v>
      </c>
    </row>
    <row r="1210" spans="1:5">
      <c r="A1210" s="10" t="s">
        <v>3142</v>
      </c>
      <c r="B1210" s="10" t="s">
        <v>2083</v>
      </c>
      <c r="C1210" s="10" t="s">
        <v>2202</v>
      </c>
      <c r="D1210" s="10">
        <v>10</v>
      </c>
      <c r="E1210" s="10">
        <v>1209</v>
      </c>
    </row>
    <row r="1211" spans="1:5">
      <c r="A1211" s="10" t="s">
        <v>3143</v>
      </c>
      <c r="B1211" s="10" t="s">
        <v>2083</v>
      </c>
      <c r="C1211" s="10" t="s">
        <v>2202</v>
      </c>
      <c r="D1211" s="10">
        <v>10</v>
      </c>
      <c r="E1211" s="10">
        <v>1210</v>
      </c>
    </row>
    <row r="1212" spans="1:5">
      <c r="A1212" s="10" t="s">
        <v>3144</v>
      </c>
      <c r="B1212" s="10" t="s">
        <v>2083</v>
      </c>
      <c r="C1212" s="10" t="s">
        <v>2202</v>
      </c>
      <c r="D1212" s="10">
        <v>10</v>
      </c>
      <c r="E1212" s="10">
        <v>1211</v>
      </c>
    </row>
    <row r="1213" spans="1:5">
      <c r="A1213" s="10" t="s">
        <v>3145</v>
      </c>
      <c r="B1213" s="10" t="s">
        <v>2083</v>
      </c>
      <c r="C1213" s="10" t="s">
        <v>2202</v>
      </c>
      <c r="D1213" s="10">
        <v>10</v>
      </c>
      <c r="E1213" s="10">
        <v>1212</v>
      </c>
    </row>
    <row r="1214" spans="1:5">
      <c r="A1214" s="10" t="s">
        <v>3146</v>
      </c>
      <c r="B1214" s="10" t="s">
        <v>2083</v>
      </c>
      <c r="C1214" s="10" t="s">
        <v>2202</v>
      </c>
      <c r="D1214" s="10">
        <v>10</v>
      </c>
      <c r="E1214" s="10">
        <v>1213</v>
      </c>
    </row>
    <row r="1215" spans="1:5">
      <c r="A1215" s="10" t="s">
        <v>3147</v>
      </c>
      <c r="B1215" s="10" t="s">
        <v>2083</v>
      </c>
      <c r="C1215" s="10" t="s">
        <v>2202</v>
      </c>
      <c r="D1215" s="10">
        <v>10</v>
      </c>
      <c r="E1215" s="10">
        <v>1214</v>
      </c>
    </row>
    <row r="1216" spans="1:5">
      <c r="A1216" s="10" t="s">
        <v>3148</v>
      </c>
      <c r="B1216" s="10" t="s">
        <v>2083</v>
      </c>
      <c r="C1216" s="10" t="s">
        <v>2202</v>
      </c>
      <c r="D1216" s="10">
        <v>10</v>
      </c>
      <c r="E1216" s="10">
        <v>1215</v>
      </c>
    </row>
    <row r="1217" spans="1:5">
      <c r="A1217" s="10" t="s">
        <v>3149</v>
      </c>
      <c r="B1217" s="10" t="s">
        <v>2083</v>
      </c>
      <c r="C1217" s="10" t="s">
        <v>2202</v>
      </c>
      <c r="D1217" s="10">
        <v>10</v>
      </c>
      <c r="E1217" s="10">
        <v>1216</v>
      </c>
    </row>
    <row r="1218" spans="1:5">
      <c r="A1218" s="10" t="s">
        <v>3150</v>
      </c>
      <c r="B1218" s="10" t="s">
        <v>2083</v>
      </c>
      <c r="C1218" s="10" t="s">
        <v>2202</v>
      </c>
      <c r="D1218" s="10">
        <v>10</v>
      </c>
      <c r="E1218" s="10">
        <v>1217</v>
      </c>
    </row>
    <row r="1219" spans="1:5">
      <c r="A1219" s="10" t="s">
        <v>3151</v>
      </c>
      <c r="B1219" s="10" t="s">
        <v>2083</v>
      </c>
      <c r="C1219" s="10" t="s">
        <v>2202</v>
      </c>
      <c r="D1219" s="10">
        <v>10</v>
      </c>
      <c r="E1219" s="10">
        <v>1218</v>
      </c>
    </row>
    <row r="1220" spans="1:5">
      <c r="A1220" s="10" t="s">
        <v>3152</v>
      </c>
      <c r="B1220" s="10" t="s">
        <v>2083</v>
      </c>
      <c r="C1220" s="10" t="s">
        <v>2202</v>
      </c>
      <c r="D1220" s="10">
        <v>10</v>
      </c>
      <c r="E1220" s="10">
        <v>1219</v>
      </c>
    </row>
    <row r="1221" spans="1:5">
      <c r="A1221" s="10" t="s">
        <v>3153</v>
      </c>
      <c r="B1221" s="10" t="s">
        <v>2083</v>
      </c>
      <c r="C1221" s="10" t="s">
        <v>2202</v>
      </c>
      <c r="D1221" s="10">
        <v>10</v>
      </c>
      <c r="E1221" s="10">
        <v>1220</v>
      </c>
    </row>
    <row r="1222" spans="1:5">
      <c r="A1222" s="10" t="s">
        <v>3154</v>
      </c>
      <c r="B1222" s="10" t="s">
        <v>2083</v>
      </c>
      <c r="C1222" s="10" t="s">
        <v>2202</v>
      </c>
      <c r="D1222" s="10">
        <v>10</v>
      </c>
      <c r="E1222" s="10">
        <v>1221</v>
      </c>
    </row>
    <row r="1223" spans="1:5">
      <c r="A1223" s="10" t="s">
        <v>3155</v>
      </c>
      <c r="B1223" s="10" t="s">
        <v>2083</v>
      </c>
      <c r="C1223" s="10" t="s">
        <v>2202</v>
      </c>
      <c r="D1223" s="10">
        <v>10</v>
      </c>
      <c r="E1223" s="10">
        <v>1222</v>
      </c>
    </row>
    <row r="1224" spans="1:5">
      <c r="A1224" s="10" t="s">
        <v>3156</v>
      </c>
      <c r="B1224" s="10" t="s">
        <v>2083</v>
      </c>
      <c r="C1224" s="10" t="s">
        <v>2202</v>
      </c>
      <c r="D1224" s="10">
        <v>10</v>
      </c>
      <c r="E1224" s="10">
        <v>1223</v>
      </c>
    </row>
    <row r="1225" spans="1:5">
      <c r="A1225" s="10" t="s">
        <v>3157</v>
      </c>
      <c r="B1225" s="10" t="s">
        <v>2083</v>
      </c>
      <c r="C1225" s="10" t="s">
        <v>2202</v>
      </c>
      <c r="D1225" s="10">
        <v>10</v>
      </c>
      <c r="E1225" s="10">
        <v>1224</v>
      </c>
    </row>
    <row r="1226" spans="1:5">
      <c r="A1226" s="10" t="s">
        <v>3158</v>
      </c>
      <c r="B1226" s="10" t="s">
        <v>2083</v>
      </c>
      <c r="C1226" s="10" t="s">
        <v>2202</v>
      </c>
      <c r="D1226" s="10">
        <v>10</v>
      </c>
      <c r="E1226" s="10">
        <v>1225</v>
      </c>
    </row>
    <row r="1227" spans="1:5">
      <c r="A1227" s="10" t="s">
        <v>3159</v>
      </c>
      <c r="B1227" s="10" t="s">
        <v>2083</v>
      </c>
      <c r="C1227" s="10" t="s">
        <v>2202</v>
      </c>
      <c r="D1227" s="10">
        <v>10</v>
      </c>
      <c r="E1227" s="10">
        <v>1226</v>
      </c>
    </row>
    <row r="1228" spans="1:5">
      <c r="A1228" s="10" t="s">
        <v>3160</v>
      </c>
      <c r="B1228" s="10" t="s">
        <v>2083</v>
      </c>
      <c r="C1228" s="10" t="s">
        <v>2202</v>
      </c>
      <c r="D1228" s="10">
        <v>10</v>
      </c>
      <c r="E1228" s="10">
        <v>1227</v>
      </c>
    </row>
    <row r="1229" spans="1:5">
      <c r="A1229" s="10" t="s">
        <v>3161</v>
      </c>
      <c r="B1229" s="10" t="s">
        <v>2083</v>
      </c>
      <c r="C1229" s="10" t="s">
        <v>2202</v>
      </c>
      <c r="D1229" s="10">
        <v>10</v>
      </c>
      <c r="E1229" s="10">
        <v>1228</v>
      </c>
    </row>
    <row r="1230" spans="1:5">
      <c r="A1230" s="10" t="s">
        <v>3162</v>
      </c>
      <c r="B1230" s="10" t="s">
        <v>2083</v>
      </c>
      <c r="C1230" s="10" t="s">
        <v>2202</v>
      </c>
      <c r="D1230" s="10">
        <v>10</v>
      </c>
      <c r="E1230" s="10">
        <v>1229</v>
      </c>
    </row>
    <row r="1231" spans="1:5">
      <c r="A1231" s="10" t="s">
        <v>3163</v>
      </c>
      <c r="B1231" s="10" t="s">
        <v>2083</v>
      </c>
      <c r="C1231" s="10" t="s">
        <v>2202</v>
      </c>
      <c r="D1231" s="10">
        <v>10</v>
      </c>
      <c r="E1231" s="10">
        <v>1230</v>
      </c>
    </row>
    <row r="1232" spans="1:5">
      <c r="A1232" s="10" t="s">
        <v>3164</v>
      </c>
      <c r="B1232" s="10" t="s">
        <v>2083</v>
      </c>
      <c r="C1232" s="10" t="s">
        <v>2202</v>
      </c>
      <c r="D1232" s="10">
        <v>10</v>
      </c>
      <c r="E1232" s="10">
        <v>1231</v>
      </c>
    </row>
    <row r="1233" spans="1:5">
      <c r="A1233" s="10" t="s">
        <v>3165</v>
      </c>
      <c r="B1233" s="10" t="s">
        <v>2083</v>
      </c>
      <c r="C1233" s="10" t="s">
        <v>2202</v>
      </c>
      <c r="D1233" s="10">
        <v>10</v>
      </c>
      <c r="E1233" s="10">
        <v>1232</v>
      </c>
    </row>
    <row r="1234" spans="1:5">
      <c r="A1234" s="10" t="s">
        <v>3166</v>
      </c>
      <c r="B1234" s="10" t="s">
        <v>2006</v>
      </c>
      <c r="C1234" s="10" t="s">
        <v>91</v>
      </c>
      <c r="D1234" s="10">
        <v>12</v>
      </c>
      <c r="E1234" s="10">
        <v>1233</v>
      </c>
    </row>
    <row r="1235" spans="1:5">
      <c r="A1235" s="10" t="s">
        <v>3167</v>
      </c>
      <c r="B1235" s="10" t="s">
        <v>2006</v>
      </c>
      <c r="C1235" s="10" t="s">
        <v>91</v>
      </c>
      <c r="D1235" s="10">
        <v>12</v>
      </c>
      <c r="E1235" s="10">
        <v>1234</v>
      </c>
    </row>
    <row r="1236" spans="1:5">
      <c r="A1236" s="10" t="s">
        <v>3168</v>
      </c>
      <c r="B1236" s="10" t="s">
        <v>2006</v>
      </c>
      <c r="C1236" s="10" t="s">
        <v>91</v>
      </c>
      <c r="D1236" s="10">
        <v>12</v>
      </c>
      <c r="E1236" s="10">
        <v>1235</v>
      </c>
    </row>
    <row r="1237" spans="1:5">
      <c r="A1237" s="10" t="s">
        <v>3169</v>
      </c>
      <c r="B1237" s="10" t="s">
        <v>2006</v>
      </c>
      <c r="C1237" s="10" t="s">
        <v>91</v>
      </c>
      <c r="D1237" s="10">
        <v>12</v>
      </c>
      <c r="E1237" s="10">
        <v>1236</v>
      </c>
    </row>
    <row r="1238" spans="1:5">
      <c r="A1238" s="10" t="s">
        <v>3170</v>
      </c>
      <c r="B1238" s="10" t="s">
        <v>2006</v>
      </c>
      <c r="C1238" s="10" t="s">
        <v>91</v>
      </c>
      <c r="D1238" s="10">
        <v>12</v>
      </c>
      <c r="E1238" s="10">
        <v>1237</v>
      </c>
    </row>
    <row r="1239" spans="1:5">
      <c r="A1239" s="10" t="s">
        <v>3171</v>
      </c>
      <c r="B1239" s="10" t="s">
        <v>2006</v>
      </c>
      <c r="C1239" s="10" t="s">
        <v>91</v>
      </c>
      <c r="D1239" s="10">
        <v>12</v>
      </c>
      <c r="E1239" s="10">
        <v>1238</v>
      </c>
    </row>
    <row r="1240" spans="1:5">
      <c r="A1240" s="10" t="s">
        <v>3172</v>
      </c>
      <c r="B1240" s="10" t="s">
        <v>2006</v>
      </c>
      <c r="C1240" s="10" t="s">
        <v>91</v>
      </c>
      <c r="D1240" s="10">
        <v>12</v>
      </c>
      <c r="E1240" s="10">
        <v>1239</v>
      </c>
    </row>
    <row r="1241" spans="1:5">
      <c r="A1241" s="10" t="s">
        <v>3173</v>
      </c>
      <c r="B1241" s="10" t="s">
        <v>2006</v>
      </c>
      <c r="C1241" s="10" t="s">
        <v>91</v>
      </c>
      <c r="D1241" s="10">
        <v>12</v>
      </c>
      <c r="E1241" s="10">
        <v>1240</v>
      </c>
    </row>
    <row r="1242" spans="1:5">
      <c r="A1242" s="10" t="s">
        <v>3174</v>
      </c>
      <c r="B1242" s="10" t="s">
        <v>2006</v>
      </c>
      <c r="C1242" s="10" t="s">
        <v>91</v>
      </c>
      <c r="D1242" s="10">
        <v>12</v>
      </c>
      <c r="E1242" s="10">
        <v>1241</v>
      </c>
    </row>
    <row r="1243" spans="1:5">
      <c r="A1243" s="10" t="s">
        <v>3175</v>
      </c>
      <c r="B1243" s="10" t="s">
        <v>2006</v>
      </c>
      <c r="C1243" s="10" t="s">
        <v>91</v>
      </c>
      <c r="D1243" s="10">
        <v>12</v>
      </c>
      <c r="E1243" s="10">
        <v>1242</v>
      </c>
    </row>
    <row r="1244" spans="1:5">
      <c r="A1244" s="10" t="s">
        <v>3176</v>
      </c>
      <c r="B1244" s="10" t="s">
        <v>2006</v>
      </c>
      <c r="C1244" s="10" t="s">
        <v>91</v>
      </c>
      <c r="D1244" s="10">
        <v>12</v>
      </c>
      <c r="E1244" s="10">
        <v>1243</v>
      </c>
    </row>
    <row r="1245" spans="1:5">
      <c r="A1245" s="10" t="s">
        <v>3177</v>
      </c>
      <c r="B1245" s="10" t="s">
        <v>2006</v>
      </c>
      <c r="C1245" s="10" t="s">
        <v>91</v>
      </c>
      <c r="D1245" s="10">
        <v>12</v>
      </c>
      <c r="E1245" s="10">
        <v>1244</v>
      </c>
    </row>
    <row r="1246" spans="1:5">
      <c r="A1246" s="10" t="s">
        <v>3178</v>
      </c>
      <c r="B1246" s="10" t="s">
        <v>2006</v>
      </c>
      <c r="C1246" s="10" t="s">
        <v>91</v>
      </c>
      <c r="D1246" s="10">
        <v>12</v>
      </c>
      <c r="E1246" s="10">
        <v>1245</v>
      </c>
    </row>
    <row r="1247" spans="1:5">
      <c r="A1247" s="10" t="s">
        <v>3179</v>
      </c>
      <c r="B1247" s="10" t="s">
        <v>2006</v>
      </c>
      <c r="C1247" s="10" t="s">
        <v>91</v>
      </c>
      <c r="D1247" s="10">
        <v>12</v>
      </c>
      <c r="E1247" s="10">
        <v>1246</v>
      </c>
    </row>
    <row r="1248" spans="1:5">
      <c r="A1248" s="10" t="s">
        <v>3180</v>
      </c>
      <c r="B1248" s="10" t="s">
        <v>2006</v>
      </c>
      <c r="C1248" s="10" t="s">
        <v>91</v>
      </c>
      <c r="D1248" s="10">
        <v>12</v>
      </c>
      <c r="E1248" s="10">
        <v>1247</v>
      </c>
    </row>
    <row r="1249" spans="1:5">
      <c r="A1249" s="10" t="s">
        <v>3181</v>
      </c>
      <c r="B1249" s="10" t="s">
        <v>2006</v>
      </c>
      <c r="C1249" s="10" t="s">
        <v>91</v>
      </c>
      <c r="D1249" s="10">
        <v>12</v>
      </c>
      <c r="E1249" s="10">
        <v>1248</v>
      </c>
    </row>
    <row r="1250" spans="1:5">
      <c r="A1250" s="10" t="s">
        <v>3182</v>
      </c>
      <c r="B1250" s="10" t="s">
        <v>2006</v>
      </c>
      <c r="C1250" s="10" t="s">
        <v>91</v>
      </c>
      <c r="D1250" s="10">
        <v>12</v>
      </c>
      <c r="E1250" s="10">
        <v>1249</v>
      </c>
    </row>
    <row r="1251" spans="1:5">
      <c r="A1251" s="10" t="s">
        <v>3183</v>
      </c>
      <c r="B1251" s="10" t="s">
        <v>2006</v>
      </c>
      <c r="C1251" s="10" t="s">
        <v>91</v>
      </c>
      <c r="D1251" s="10">
        <v>12</v>
      </c>
      <c r="E1251" s="10">
        <v>1250</v>
      </c>
    </row>
    <row r="1252" spans="1:5">
      <c r="A1252" s="10" t="s">
        <v>3184</v>
      </c>
      <c r="B1252" s="10" t="s">
        <v>2006</v>
      </c>
      <c r="C1252" s="10" t="s">
        <v>91</v>
      </c>
      <c r="D1252" s="10">
        <v>12</v>
      </c>
      <c r="E1252" s="10">
        <v>1251</v>
      </c>
    </row>
    <row r="1253" spans="1:5">
      <c r="A1253" s="10" t="s">
        <v>3185</v>
      </c>
      <c r="B1253" s="10" t="s">
        <v>2006</v>
      </c>
      <c r="C1253" s="10" t="s">
        <v>91</v>
      </c>
      <c r="D1253" s="10">
        <v>12</v>
      </c>
      <c r="E1253" s="10">
        <v>1252</v>
      </c>
    </row>
    <row r="1254" spans="1:5">
      <c r="A1254" s="10" t="s">
        <v>3186</v>
      </c>
      <c r="B1254" s="10" t="s">
        <v>2006</v>
      </c>
      <c r="C1254" s="10" t="s">
        <v>91</v>
      </c>
      <c r="D1254" s="10">
        <v>12</v>
      </c>
      <c r="E1254" s="10">
        <v>1253</v>
      </c>
    </row>
    <row r="1255" spans="1:5">
      <c r="A1255" s="10" t="s">
        <v>3187</v>
      </c>
      <c r="B1255" s="10" t="s">
        <v>2006</v>
      </c>
      <c r="C1255" s="10" t="s">
        <v>91</v>
      </c>
      <c r="D1255" s="10">
        <v>12</v>
      </c>
      <c r="E1255" s="10">
        <v>1254</v>
      </c>
    </row>
    <row r="1256" spans="1:5">
      <c r="A1256" s="10" t="s">
        <v>3188</v>
      </c>
      <c r="B1256" s="10" t="s">
        <v>2006</v>
      </c>
      <c r="C1256" s="10" t="s">
        <v>91</v>
      </c>
      <c r="D1256" s="10">
        <v>12</v>
      </c>
      <c r="E1256" s="10">
        <v>1255</v>
      </c>
    </row>
    <row r="1257" spans="1:5">
      <c r="A1257" s="10" t="s">
        <v>3189</v>
      </c>
      <c r="B1257" s="10" t="s">
        <v>2006</v>
      </c>
      <c r="C1257" s="10" t="s">
        <v>91</v>
      </c>
      <c r="D1257" s="10">
        <v>12</v>
      </c>
      <c r="E1257" s="10">
        <v>1256</v>
      </c>
    </row>
    <row r="1258" spans="1:5">
      <c r="A1258" s="10" t="s">
        <v>3190</v>
      </c>
      <c r="B1258" s="10" t="s">
        <v>2006</v>
      </c>
      <c r="C1258" s="10" t="s">
        <v>91</v>
      </c>
      <c r="D1258" s="10">
        <v>12</v>
      </c>
      <c r="E1258" s="10">
        <v>1257</v>
      </c>
    </row>
    <row r="1259" spans="1:5">
      <c r="A1259" s="10" t="s">
        <v>3191</v>
      </c>
      <c r="B1259" s="10" t="s">
        <v>2006</v>
      </c>
      <c r="C1259" s="10" t="s">
        <v>91</v>
      </c>
      <c r="D1259" s="10">
        <v>12</v>
      </c>
      <c r="E1259" s="10">
        <v>1258</v>
      </c>
    </row>
    <row r="1260" spans="1:5">
      <c r="A1260" s="10" t="s">
        <v>3192</v>
      </c>
      <c r="B1260" s="10" t="s">
        <v>2006</v>
      </c>
      <c r="C1260" s="10" t="s">
        <v>91</v>
      </c>
      <c r="D1260" s="10">
        <v>12</v>
      </c>
      <c r="E1260" s="10">
        <v>1259</v>
      </c>
    </row>
    <row r="1261" spans="1:5">
      <c r="A1261" s="10" t="s">
        <v>3193</v>
      </c>
      <c r="B1261" s="10" t="s">
        <v>2006</v>
      </c>
      <c r="C1261" s="10" t="s">
        <v>91</v>
      </c>
      <c r="D1261" s="10">
        <v>12</v>
      </c>
      <c r="E1261" s="10">
        <v>1260</v>
      </c>
    </row>
    <row r="1262" spans="1:5">
      <c r="A1262" s="10" t="s">
        <v>3194</v>
      </c>
      <c r="B1262" s="10" t="s">
        <v>2006</v>
      </c>
      <c r="C1262" s="10" t="s">
        <v>91</v>
      </c>
      <c r="D1262" s="10">
        <v>12</v>
      </c>
      <c r="E1262" s="10">
        <v>1261</v>
      </c>
    </row>
    <row r="1263" spans="1:5">
      <c r="A1263" s="10" t="s">
        <v>3195</v>
      </c>
      <c r="B1263" s="10" t="s">
        <v>2006</v>
      </c>
      <c r="C1263" s="10" t="s">
        <v>91</v>
      </c>
      <c r="D1263" s="10">
        <v>12</v>
      </c>
      <c r="E1263" s="10">
        <v>1262</v>
      </c>
    </row>
    <row r="1264" spans="1:5">
      <c r="A1264" s="10" t="s">
        <v>3196</v>
      </c>
      <c r="B1264" s="10" t="s">
        <v>2006</v>
      </c>
      <c r="C1264" s="10" t="s">
        <v>91</v>
      </c>
      <c r="D1264" s="10">
        <v>12</v>
      </c>
      <c r="E1264" s="10">
        <v>1263</v>
      </c>
    </row>
    <row r="1265" spans="1:5">
      <c r="A1265" s="10" t="s">
        <v>3197</v>
      </c>
      <c r="B1265" s="10" t="s">
        <v>2006</v>
      </c>
      <c r="C1265" s="10" t="s">
        <v>91</v>
      </c>
      <c r="D1265" s="10">
        <v>12</v>
      </c>
      <c r="E1265" s="10">
        <v>1264</v>
      </c>
    </row>
    <row r="1266" spans="1:5">
      <c r="A1266" s="10" t="s">
        <v>3198</v>
      </c>
      <c r="B1266" s="10" t="s">
        <v>2006</v>
      </c>
      <c r="C1266" s="10" t="s">
        <v>2007</v>
      </c>
      <c r="D1266" s="10">
        <v>12</v>
      </c>
      <c r="E1266" s="10">
        <v>1265</v>
      </c>
    </row>
    <row r="1267" spans="1:5">
      <c r="A1267" s="10" t="s">
        <v>3199</v>
      </c>
      <c r="B1267" s="10" t="s">
        <v>2006</v>
      </c>
      <c r="C1267" s="10" t="s">
        <v>2007</v>
      </c>
      <c r="D1267" s="10">
        <v>12</v>
      </c>
      <c r="E1267" s="10">
        <v>1266</v>
      </c>
    </row>
    <row r="1268" spans="1:5">
      <c r="A1268" s="10" t="s">
        <v>3200</v>
      </c>
      <c r="B1268" s="10" t="s">
        <v>2006</v>
      </c>
      <c r="C1268" s="10" t="s">
        <v>2007</v>
      </c>
      <c r="D1268" s="10">
        <v>12</v>
      </c>
      <c r="E1268" s="10">
        <v>1267</v>
      </c>
    </row>
    <row r="1269" spans="1:5">
      <c r="A1269" s="10" t="s">
        <v>3201</v>
      </c>
      <c r="B1269" s="10" t="s">
        <v>2006</v>
      </c>
      <c r="C1269" s="10" t="s">
        <v>2007</v>
      </c>
      <c r="D1269" s="10">
        <v>12</v>
      </c>
      <c r="E1269" s="10">
        <v>1268</v>
      </c>
    </row>
    <row r="1270" spans="1:5">
      <c r="A1270" s="10" t="s">
        <v>3202</v>
      </c>
      <c r="B1270" s="10" t="s">
        <v>2006</v>
      </c>
      <c r="C1270" s="10" t="s">
        <v>2007</v>
      </c>
      <c r="D1270" s="10">
        <v>12</v>
      </c>
      <c r="E1270" s="10">
        <v>1269</v>
      </c>
    </row>
    <row r="1271" spans="1:5">
      <c r="A1271" s="10" t="s">
        <v>3203</v>
      </c>
      <c r="B1271" s="10" t="s">
        <v>2006</v>
      </c>
      <c r="C1271" s="10" t="s">
        <v>2007</v>
      </c>
      <c r="D1271" s="10">
        <v>12</v>
      </c>
      <c r="E1271" s="10">
        <v>1270</v>
      </c>
    </row>
    <row r="1272" spans="1:5">
      <c r="A1272" s="10" t="s">
        <v>3204</v>
      </c>
      <c r="B1272" s="10" t="s">
        <v>2006</v>
      </c>
      <c r="C1272" s="10" t="s">
        <v>2007</v>
      </c>
      <c r="D1272" s="10">
        <v>12</v>
      </c>
      <c r="E1272" s="10">
        <v>1271</v>
      </c>
    </row>
    <row r="1273" spans="1:5">
      <c r="A1273" s="10" t="s">
        <v>3205</v>
      </c>
      <c r="B1273" s="10" t="s">
        <v>2006</v>
      </c>
      <c r="C1273" s="10" t="s">
        <v>2007</v>
      </c>
      <c r="D1273" s="10">
        <v>12</v>
      </c>
      <c r="E1273" s="10">
        <v>1272</v>
      </c>
    </row>
    <row r="1274" spans="1:5">
      <c r="A1274" s="10" t="s">
        <v>3206</v>
      </c>
      <c r="B1274" s="10" t="s">
        <v>2006</v>
      </c>
      <c r="C1274" s="10" t="s">
        <v>2007</v>
      </c>
      <c r="D1274" s="10">
        <v>12</v>
      </c>
      <c r="E1274" s="10">
        <v>1273</v>
      </c>
    </row>
    <row r="1275" spans="1:5">
      <c r="A1275" s="10" t="s">
        <v>3207</v>
      </c>
      <c r="B1275" s="10" t="s">
        <v>2006</v>
      </c>
      <c r="C1275" s="10" t="s">
        <v>2007</v>
      </c>
      <c r="D1275" s="10">
        <v>12</v>
      </c>
      <c r="E1275" s="10">
        <v>1274</v>
      </c>
    </row>
    <row r="1276" spans="1:5">
      <c r="A1276" s="10" t="s">
        <v>3208</v>
      </c>
      <c r="B1276" s="10" t="s">
        <v>2006</v>
      </c>
      <c r="C1276" s="10" t="s">
        <v>2007</v>
      </c>
      <c r="D1276" s="10">
        <v>12</v>
      </c>
      <c r="E1276" s="10">
        <v>1275</v>
      </c>
    </row>
    <row r="1277" spans="1:5">
      <c r="A1277" s="10" t="s">
        <v>3209</v>
      </c>
      <c r="B1277" s="10" t="s">
        <v>2006</v>
      </c>
      <c r="C1277" s="10" t="s">
        <v>2007</v>
      </c>
      <c r="D1277" s="10">
        <v>12</v>
      </c>
      <c r="E1277" s="10">
        <v>1276</v>
      </c>
    </row>
    <row r="1278" spans="1:5">
      <c r="A1278" s="10" t="s">
        <v>3210</v>
      </c>
      <c r="B1278" s="10" t="s">
        <v>2006</v>
      </c>
      <c r="C1278" s="10" t="s">
        <v>2007</v>
      </c>
      <c r="D1278" s="10">
        <v>12</v>
      </c>
      <c r="E1278" s="10">
        <v>1277</v>
      </c>
    </row>
    <row r="1279" spans="1:5">
      <c r="A1279" s="10" t="s">
        <v>3211</v>
      </c>
      <c r="B1279" s="10" t="s">
        <v>2006</v>
      </c>
      <c r="C1279" s="10" t="s">
        <v>2007</v>
      </c>
      <c r="D1279" s="10">
        <v>12</v>
      </c>
      <c r="E1279" s="10">
        <v>1278</v>
      </c>
    </row>
    <row r="1280" spans="1:5">
      <c r="A1280" s="10" t="s">
        <v>3212</v>
      </c>
      <c r="B1280" s="10" t="s">
        <v>2006</v>
      </c>
      <c r="C1280" s="10" t="s">
        <v>2007</v>
      </c>
      <c r="D1280" s="10">
        <v>12</v>
      </c>
      <c r="E1280" s="10">
        <v>1279</v>
      </c>
    </row>
    <row r="1281" spans="1:5">
      <c r="A1281" s="10" t="s">
        <v>3213</v>
      </c>
      <c r="B1281" s="10" t="s">
        <v>2006</v>
      </c>
      <c r="C1281" s="10" t="s">
        <v>2007</v>
      </c>
      <c r="D1281" s="10">
        <v>12</v>
      </c>
      <c r="E1281" s="10">
        <v>1280</v>
      </c>
    </row>
    <row r="1282" spans="1:5">
      <c r="A1282" s="10" t="s">
        <v>3214</v>
      </c>
      <c r="B1282" s="10" t="s">
        <v>2006</v>
      </c>
      <c r="C1282" s="10" t="s">
        <v>2007</v>
      </c>
      <c r="D1282" s="10">
        <v>12</v>
      </c>
      <c r="E1282" s="10">
        <v>1281</v>
      </c>
    </row>
    <row r="1283" spans="1:5">
      <c r="A1283" s="10" t="s">
        <v>3215</v>
      </c>
      <c r="B1283" s="10" t="s">
        <v>2006</v>
      </c>
      <c r="C1283" s="10" t="s">
        <v>2007</v>
      </c>
      <c r="D1283" s="10">
        <v>12</v>
      </c>
      <c r="E1283" s="10">
        <v>1282</v>
      </c>
    </row>
    <row r="1284" spans="1:5">
      <c r="A1284" s="10" t="s">
        <v>3216</v>
      </c>
      <c r="B1284" s="10" t="s">
        <v>2006</v>
      </c>
      <c r="C1284" s="10" t="s">
        <v>2007</v>
      </c>
      <c r="D1284" s="10">
        <v>12</v>
      </c>
      <c r="E1284" s="10">
        <v>1283</v>
      </c>
    </row>
    <row r="1285" spans="1:5">
      <c r="A1285" s="10" t="s">
        <v>3217</v>
      </c>
      <c r="B1285" s="10" t="s">
        <v>2006</v>
      </c>
      <c r="C1285" s="10" t="s">
        <v>2007</v>
      </c>
      <c r="D1285" s="10">
        <v>12</v>
      </c>
      <c r="E1285" s="10">
        <v>1284</v>
      </c>
    </row>
    <row r="1286" spans="1:5">
      <c r="A1286" s="10" t="s">
        <v>3218</v>
      </c>
      <c r="B1286" s="10" t="s">
        <v>2006</v>
      </c>
      <c r="C1286" s="10" t="s">
        <v>2007</v>
      </c>
      <c r="D1286" s="10">
        <v>12</v>
      </c>
      <c r="E1286" s="10">
        <v>1285</v>
      </c>
    </row>
    <row r="1287" spans="1:5">
      <c r="A1287" s="10" t="s">
        <v>3219</v>
      </c>
      <c r="B1287" s="10" t="s">
        <v>2006</v>
      </c>
      <c r="C1287" s="10" t="s">
        <v>2007</v>
      </c>
      <c r="D1287" s="10">
        <v>12</v>
      </c>
      <c r="E1287" s="10">
        <v>1286</v>
      </c>
    </row>
    <row r="1288" spans="1:5">
      <c r="A1288" s="10" t="s">
        <v>3220</v>
      </c>
      <c r="B1288" s="10" t="s">
        <v>2006</v>
      </c>
      <c r="C1288" s="10" t="s">
        <v>2007</v>
      </c>
      <c r="D1288" s="10">
        <v>12</v>
      </c>
      <c r="E1288" s="10">
        <v>1287</v>
      </c>
    </row>
    <row r="1289" spans="1:5">
      <c r="A1289" s="10" t="s">
        <v>3221</v>
      </c>
      <c r="B1289" s="10" t="s">
        <v>2006</v>
      </c>
      <c r="C1289" s="10" t="s">
        <v>2007</v>
      </c>
      <c r="D1289" s="10">
        <v>12</v>
      </c>
      <c r="E1289" s="10">
        <v>1288</v>
      </c>
    </row>
    <row r="1290" spans="1:5">
      <c r="A1290" s="10" t="s">
        <v>3222</v>
      </c>
      <c r="B1290" s="10" t="s">
        <v>2006</v>
      </c>
      <c r="C1290" s="10" t="s">
        <v>2007</v>
      </c>
      <c r="D1290" s="10">
        <v>12</v>
      </c>
      <c r="E1290" s="10">
        <v>1289</v>
      </c>
    </row>
    <row r="1291" spans="1:5">
      <c r="A1291" s="10" t="s">
        <v>3223</v>
      </c>
      <c r="B1291" s="10" t="s">
        <v>2006</v>
      </c>
      <c r="C1291" s="10" t="s">
        <v>2007</v>
      </c>
      <c r="D1291" s="10">
        <v>12</v>
      </c>
      <c r="E1291" s="10">
        <v>1290</v>
      </c>
    </row>
    <row r="1292" spans="1:5">
      <c r="A1292" s="10" t="s">
        <v>3224</v>
      </c>
      <c r="B1292" s="10" t="s">
        <v>2006</v>
      </c>
      <c r="C1292" s="10" t="s">
        <v>2007</v>
      </c>
      <c r="D1292" s="10">
        <v>12</v>
      </c>
      <c r="E1292" s="10">
        <v>1291</v>
      </c>
    </row>
    <row r="1293" spans="1:5">
      <c r="A1293" s="10" t="s">
        <v>3225</v>
      </c>
      <c r="B1293" s="10" t="s">
        <v>2006</v>
      </c>
      <c r="C1293" s="10" t="s">
        <v>2007</v>
      </c>
      <c r="D1293" s="10">
        <v>12</v>
      </c>
      <c r="E1293" s="10">
        <v>1292</v>
      </c>
    </row>
    <row r="1294" spans="1:5">
      <c r="A1294" s="10" t="s">
        <v>3226</v>
      </c>
      <c r="B1294" s="10" t="s">
        <v>2006</v>
      </c>
      <c r="C1294" s="10" t="s">
        <v>2007</v>
      </c>
      <c r="D1294" s="10">
        <v>12</v>
      </c>
      <c r="E1294" s="10">
        <v>1293</v>
      </c>
    </row>
    <row r="1295" spans="1:5">
      <c r="A1295" s="10" t="s">
        <v>3227</v>
      </c>
      <c r="B1295" s="10" t="s">
        <v>2006</v>
      </c>
      <c r="C1295" s="10" t="s">
        <v>2007</v>
      </c>
      <c r="D1295" s="10">
        <v>12</v>
      </c>
      <c r="E1295" s="10">
        <v>1294</v>
      </c>
    </row>
    <row r="1296" spans="1:5">
      <c r="A1296" s="10" t="s">
        <v>3228</v>
      </c>
      <c r="B1296" s="10" t="s">
        <v>2006</v>
      </c>
      <c r="C1296" s="10" t="s">
        <v>2007</v>
      </c>
      <c r="D1296" s="10">
        <v>12</v>
      </c>
      <c r="E1296" s="10">
        <v>1295</v>
      </c>
    </row>
    <row r="1297" spans="1:5">
      <c r="A1297" s="10" t="s">
        <v>3229</v>
      </c>
      <c r="B1297" s="10" t="s">
        <v>2006</v>
      </c>
      <c r="C1297" s="10" t="s">
        <v>2007</v>
      </c>
      <c r="D1297" s="10">
        <v>12</v>
      </c>
      <c r="E1297" s="10">
        <v>1296</v>
      </c>
    </row>
    <row r="1298" spans="1:5">
      <c r="A1298" s="10" t="s">
        <v>3230</v>
      </c>
      <c r="B1298" s="10" t="s">
        <v>2006</v>
      </c>
      <c r="C1298" s="10" t="s">
        <v>2007</v>
      </c>
      <c r="D1298" s="10">
        <v>12</v>
      </c>
      <c r="E1298" s="10">
        <v>1297</v>
      </c>
    </row>
    <row r="1299" spans="1:5">
      <c r="A1299" s="10" t="s">
        <v>3231</v>
      </c>
      <c r="B1299" s="10" t="s">
        <v>2006</v>
      </c>
      <c r="C1299" s="10" t="s">
        <v>2007</v>
      </c>
      <c r="D1299" s="10">
        <v>12</v>
      </c>
      <c r="E1299" s="10">
        <v>1298</v>
      </c>
    </row>
    <row r="1300" spans="1:5">
      <c r="A1300" s="10" t="s">
        <v>3232</v>
      </c>
      <c r="B1300" s="10" t="s">
        <v>2006</v>
      </c>
      <c r="C1300" s="10" t="s">
        <v>2007</v>
      </c>
      <c r="D1300" s="10">
        <v>12</v>
      </c>
      <c r="E1300" s="10">
        <v>1299</v>
      </c>
    </row>
    <row r="1301" spans="1:5">
      <c r="A1301" s="10" t="s">
        <v>3233</v>
      </c>
      <c r="B1301" s="10" t="s">
        <v>2006</v>
      </c>
      <c r="C1301" s="10" t="s">
        <v>2007</v>
      </c>
      <c r="D1301" s="10">
        <v>12</v>
      </c>
      <c r="E1301" s="10">
        <v>1300</v>
      </c>
    </row>
    <row r="1302" spans="1:5">
      <c r="A1302" s="10" t="s">
        <v>3234</v>
      </c>
      <c r="B1302" s="10" t="s">
        <v>2006</v>
      </c>
      <c r="C1302" s="10" t="s">
        <v>2007</v>
      </c>
      <c r="D1302" s="10">
        <v>12</v>
      </c>
      <c r="E1302" s="10">
        <v>1301</v>
      </c>
    </row>
    <row r="1303" spans="1:5">
      <c r="A1303" s="10" t="s">
        <v>3235</v>
      </c>
      <c r="B1303" s="10" t="s">
        <v>2006</v>
      </c>
      <c r="C1303" s="10" t="s">
        <v>2007</v>
      </c>
      <c r="D1303" s="10">
        <v>12</v>
      </c>
      <c r="E1303" s="10">
        <v>1302</v>
      </c>
    </row>
    <row r="1304" spans="1:5">
      <c r="A1304" s="10" t="s">
        <v>3236</v>
      </c>
      <c r="B1304" s="10" t="s">
        <v>2006</v>
      </c>
      <c r="C1304" s="10" t="s">
        <v>2007</v>
      </c>
      <c r="D1304" s="10">
        <v>12</v>
      </c>
      <c r="E1304" s="10">
        <v>1303</v>
      </c>
    </row>
    <row r="1305" spans="1:5">
      <c r="A1305" s="10" t="s">
        <v>3237</v>
      </c>
      <c r="B1305" s="10" t="s">
        <v>2006</v>
      </c>
      <c r="C1305" s="10" t="s">
        <v>2007</v>
      </c>
      <c r="D1305" s="10">
        <v>12</v>
      </c>
      <c r="E1305" s="10">
        <v>1304</v>
      </c>
    </row>
    <row r="1306" spans="1:5">
      <c r="A1306" s="10" t="s">
        <v>3238</v>
      </c>
      <c r="B1306" s="10" t="s">
        <v>2006</v>
      </c>
      <c r="C1306" s="10" t="s">
        <v>2007</v>
      </c>
      <c r="D1306" s="10">
        <v>12</v>
      </c>
      <c r="E1306" s="10">
        <v>1305</v>
      </c>
    </row>
    <row r="1307" spans="1:5">
      <c r="A1307" s="10" t="s">
        <v>3239</v>
      </c>
      <c r="B1307" s="10" t="s">
        <v>2006</v>
      </c>
      <c r="C1307" s="10" t="s">
        <v>2007</v>
      </c>
      <c r="D1307" s="10">
        <v>12</v>
      </c>
      <c r="E1307" s="10">
        <v>1306</v>
      </c>
    </row>
    <row r="1308" spans="1:5">
      <c r="A1308" s="10" t="s">
        <v>3240</v>
      </c>
      <c r="B1308" s="10" t="s">
        <v>2006</v>
      </c>
      <c r="C1308" s="10" t="s">
        <v>2007</v>
      </c>
      <c r="D1308" s="10">
        <v>12</v>
      </c>
      <c r="E1308" s="10">
        <v>1307</v>
      </c>
    </row>
    <row r="1309" spans="1:5">
      <c r="A1309" s="10" t="s">
        <v>3241</v>
      </c>
      <c r="B1309" s="10" t="s">
        <v>2006</v>
      </c>
      <c r="C1309" s="10" t="s">
        <v>2007</v>
      </c>
      <c r="D1309" s="10">
        <v>12</v>
      </c>
      <c r="E1309" s="10">
        <v>1308</v>
      </c>
    </row>
    <row r="1310" spans="1:5">
      <c r="A1310" s="10" t="s">
        <v>3242</v>
      </c>
      <c r="B1310" s="10" t="s">
        <v>2053</v>
      </c>
      <c r="C1310" s="10" t="s">
        <v>91</v>
      </c>
      <c r="D1310" s="10">
        <v>12</v>
      </c>
      <c r="E1310" s="10">
        <v>1309</v>
      </c>
    </row>
    <row r="1311" spans="1:5">
      <c r="A1311" s="10" t="s">
        <v>3243</v>
      </c>
      <c r="B1311" s="10" t="s">
        <v>2053</v>
      </c>
      <c r="C1311" s="10" t="s">
        <v>91</v>
      </c>
      <c r="D1311" s="10">
        <v>12</v>
      </c>
      <c r="E1311" s="10">
        <v>1310</v>
      </c>
    </row>
    <row r="1312" spans="1:5">
      <c r="A1312" s="10" t="s">
        <v>3244</v>
      </c>
      <c r="B1312" s="10" t="s">
        <v>2053</v>
      </c>
      <c r="C1312" s="10" t="s">
        <v>91</v>
      </c>
      <c r="D1312" s="10">
        <v>12</v>
      </c>
      <c r="E1312" s="10">
        <v>1311</v>
      </c>
    </row>
    <row r="1313" spans="1:5">
      <c r="A1313" s="10" t="s">
        <v>3245</v>
      </c>
      <c r="B1313" s="10" t="s">
        <v>2053</v>
      </c>
      <c r="C1313" s="10" t="s">
        <v>91</v>
      </c>
      <c r="D1313" s="10">
        <v>12</v>
      </c>
      <c r="E1313" s="10">
        <v>1312</v>
      </c>
    </row>
    <row r="1314" spans="1:5">
      <c r="A1314" s="10" t="s">
        <v>3246</v>
      </c>
      <c r="B1314" s="10" t="s">
        <v>2053</v>
      </c>
      <c r="C1314" s="10" t="s">
        <v>91</v>
      </c>
      <c r="D1314" s="10">
        <v>12</v>
      </c>
      <c r="E1314" s="10">
        <v>1313</v>
      </c>
    </row>
    <row r="1315" spans="1:5">
      <c r="A1315" s="10" t="s">
        <v>3247</v>
      </c>
      <c r="B1315" s="10" t="s">
        <v>2053</v>
      </c>
      <c r="C1315" s="10" t="s">
        <v>91</v>
      </c>
      <c r="D1315" s="10">
        <v>12</v>
      </c>
      <c r="E1315" s="10">
        <v>1314</v>
      </c>
    </row>
    <row r="1316" spans="1:5">
      <c r="A1316" s="10" t="s">
        <v>3248</v>
      </c>
      <c r="B1316" s="10" t="s">
        <v>2053</v>
      </c>
      <c r="C1316" s="10" t="s">
        <v>91</v>
      </c>
      <c r="D1316" s="10">
        <v>12</v>
      </c>
      <c r="E1316" s="10">
        <v>1315</v>
      </c>
    </row>
    <row r="1317" spans="1:5">
      <c r="A1317" s="10" t="s">
        <v>3249</v>
      </c>
      <c r="B1317" s="10" t="s">
        <v>2053</v>
      </c>
      <c r="C1317" s="10" t="s">
        <v>91</v>
      </c>
      <c r="D1317" s="10">
        <v>12</v>
      </c>
      <c r="E1317" s="10">
        <v>1316</v>
      </c>
    </row>
    <row r="1318" spans="1:5">
      <c r="A1318" s="10" t="s">
        <v>3250</v>
      </c>
      <c r="B1318" s="10" t="s">
        <v>2053</v>
      </c>
      <c r="C1318" s="10" t="s">
        <v>91</v>
      </c>
      <c r="D1318" s="10">
        <v>12</v>
      </c>
      <c r="E1318" s="10">
        <v>1317</v>
      </c>
    </row>
    <row r="1319" spans="1:5">
      <c r="A1319" s="10" t="s">
        <v>3251</v>
      </c>
      <c r="B1319" s="10" t="s">
        <v>2053</v>
      </c>
      <c r="C1319" s="10" t="s">
        <v>91</v>
      </c>
      <c r="D1319" s="10">
        <v>12</v>
      </c>
      <c r="E1319" s="10">
        <v>1318</v>
      </c>
    </row>
    <row r="1320" spans="1:5">
      <c r="A1320" s="10" t="s">
        <v>3252</v>
      </c>
      <c r="B1320" s="10" t="s">
        <v>2053</v>
      </c>
      <c r="C1320" s="10" t="s">
        <v>91</v>
      </c>
      <c r="D1320" s="10">
        <v>12</v>
      </c>
      <c r="E1320" s="10">
        <v>1319</v>
      </c>
    </row>
    <row r="1321" spans="1:5">
      <c r="A1321" s="10" t="s">
        <v>3253</v>
      </c>
      <c r="B1321" s="10" t="s">
        <v>2053</v>
      </c>
      <c r="C1321" s="10" t="s">
        <v>91</v>
      </c>
      <c r="D1321" s="10">
        <v>12</v>
      </c>
      <c r="E1321" s="10">
        <v>1320</v>
      </c>
    </row>
    <row r="1322" spans="1:5">
      <c r="A1322" s="10" t="s">
        <v>3254</v>
      </c>
      <c r="B1322" s="10" t="s">
        <v>2053</v>
      </c>
      <c r="C1322" s="10" t="s">
        <v>91</v>
      </c>
      <c r="D1322" s="10">
        <v>12</v>
      </c>
      <c r="E1322" s="10">
        <v>1321</v>
      </c>
    </row>
    <row r="1323" spans="1:5">
      <c r="A1323" s="10" t="s">
        <v>3255</v>
      </c>
      <c r="B1323" s="10" t="s">
        <v>2053</v>
      </c>
      <c r="C1323" s="10" t="s">
        <v>91</v>
      </c>
      <c r="D1323" s="10">
        <v>12</v>
      </c>
      <c r="E1323" s="10">
        <v>1322</v>
      </c>
    </row>
    <row r="1324" spans="1:5">
      <c r="A1324" s="10" t="s">
        <v>3256</v>
      </c>
      <c r="B1324" s="10" t="s">
        <v>2053</v>
      </c>
      <c r="C1324" s="10" t="s">
        <v>91</v>
      </c>
      <c r="D1324" s="10">
        <v>12</v>
      </c>
      <c r="E1324" s="10">
        <v>1323</v>
      </c>
    </row>
    <row r="1325" spans="1:5">
      <c r="A1325" s="10" t="s">
        <v>3257</v>
      </c>
      <c r="B1325" s="10" t="s">
        <v>2053</v>
      </c>
      <c r="C1325" s="10" t="s">
        <v>91</v>
      </c>
      <c r="D1325" s="10">
        <v>12</v>
      </c>
      <c r="E1325" s="10">
        <v>1324</v>
      </c>
    </row>
    <row r="1326" spans="1:5">
      <c r="A1326" s="10" t="s">
        <v>3258</v>
      </c>
      <c r="B1326" s="10" t="s">
        <v>2053</v>
      </c>
      <c r="C1326" s="10" t="s">
        <v>91</v>
      </c>
      <c r="D1326" s="10">
        <v>12</v>
      </c>
      <c r="E1326" s="10">
        <v>1325</v>
      </c>
    </row>
    <row r="1327" spans="1:5">
      <c r="A1327" s="10" t="s">
        <v>3259</v>
      </c>
      <c r="B1327" s="10" t="s">
        <v>2053</v>
      </c>
      <c r="C1327" s="10" t="s">
        <v>91</v>
      </c>
      <c r="D1327" s="10">
        <v>12</v>
      </c>
      <c r="E1327" s="10">
        <v>1326</v>
      </c>
    </row>
    <row r="1328" spans="1:5">
      <c r="A1328" s="10" t="s">
        <v>3260</v>
      </c>
      <c r="B1328" s="10" t="s">
        <v>2053</v>
      </c>
      <c r="C1328" s="10" t="s">
        <v>91</v>
      </c>
      <c r="D1328" s="10">
        <v>12</v>
      </c>
      <c r="E1328" s="10">
        <v>1327</v>
      </c>
    </row>
    <row r="1329" spans="1:5">
      <c r="A1329" s="10" t="s">
        <v>3261</v>
      </c>
      <c r="B1329" s="10" t="s">
        <v>2053</v>
      </c>
      <c r="C1329" s="10" t="s">
        <v>91</v>
      </c>
      <c r="D1329" s="10">
        <v>12</v>
      </c>
      <c r="E1329" s="10">
        <v>1328</v>
      </c>
    </row>
    <row r="1330" spans="1:5">
      <c r="A1330" s="10" t="s">
        <v>3262</v>
      </c>
      <c r="B1330" s="10" t="s">
        <v>2053</v>
      </c>
      <c r="C1330" s="10" t="s">
        <v>91</v>
      </c>
      <c r="D1330" s="10">
        <v>12</v>
      </c>
      <c r="E1330" s="10">
        <v>1329</v>
      </c>
    </row>
    <row r="1331" spans="1:5">
      <c r="A1331" s="10" t="s">
        <v>3263</v>
      </c>
      <c r="B1331" s="10" t="s">
        <v>2053</v>
      </c>
      <c r="C1331" s="10" t="s">
        <v>91</v>
      </c>
      <c r="D1331" s="10">
        <v>12</v>
      </c>
      <c r="E1331" s="10">
        <v>1330</v>
      </c>
    </row>
    <row r="1332" spans="1:5">
      <c r="A1332" s="10" t="s">
        <v>3264</v>
      </c>
      <c r="B1332" s="10" t="s">
        <v>2053</v>
      </c>
      <c r="C1332" s="10" t="s">
        <v>91</v>
      </c>
      <c r="D1332" s="10">
        <v>12</v>
      </c>
      <c r="E1332" s="10">
        <v>1331</v>
      </c>
    </row>
    <row r="1333" spans="1:5">
      <c r="A1333" s="10" t="s">
        <v>3265</v>
      </c>
      <c r="B1333" s="10" t="s">
        <v>2053</v>
      </c>
      <c r="C1333" s="10" t="s">
        <v>91</v>
      </c>
      <c r="D1333" s="10">
        <v>12</v>
      </c>
      <c r="E1333" s="10">
        <v>1332</v>
      </c>
    </row>
    <row r="1334" spans="1:5">
      <c r="A1334" s="10" t="s">
        <v>3266</v>
      </c>
      <c r="B1334" s="10" t="s">
        <v>2053</v>
      </c>
      <c r="C1334" s="10" t="s">
        <v>91</v>
      </c>
      <c r="D1334" s="10">
        <v>12</v>
      </c>
      <c r="E1334" s="10">
        <v>1333</v>
      </c>
    </row>
    <row r="1335" spans="1:5">
      <c r="A1335" s="10" t="s">
        <v>3267</v>
      </c>
      <c r="B1335" s="10" t="s">
        <v>2053</v>
      </c>
      <c r="C1335" s="10" t="s">
        <v>91</v>
      </c>
      <c r="D1335" s="10">
        <v>12</v>
      </c>
      <c r="E1335" s="10">
        <v>1334</v>
      </c>
    </row>
    <row r="1336" spans="1:5">
      <c r="A1336" s="10" t="s">
        <v>3268</v>
      </c>
      <c r="B1336" s="10" t="s">
        <v>2053</v>
      </c>
      <c r="C1336" s="10" t="s">
        <v>91</v>
      </c>
      <c r="D1336" s="10">
        <v>12</v>
      </c>
      <c r="E1336" s="10">
        <v>1335</v>
      </c>
    </row>
    <row r="1337" spans="1:5">
      <c r="A1337" s="10" t="s">
        <v>3269</v>
      </c>
      <c r="B1337" s="10" t="s">
        <v>2053</v>
      </c>
      <c r="C1337" s="10" t="s">
        <v>91</v>
      </c>
      <c r="D1337" s="10">
        <v>12</v>
      </c>
      <c r="E1337" s="10">
        <v>1336</v>
      </c>
    </row>
    <row r="1338" spans="1:5">
      <c r="A1338" s="10" t="s">
        <v>3270</v>
      </c>
      <c r="B1338" s="10" t="s">
        <v>2053</v>
      </c>
      <c r="C1338" s="10" t="s">
        <v>91</v>
      </c>
      <c r="D1338" s="10">
        <v>12</v>
      </c>
      <c r="E1338" s="10">
        <v>1337</v>
      </c>
    </row>
    <row r="1339" spans="1:5">
      <c r="A1339" s="10" t="s">
        <v>3271</v>
      </c>
      <c r="B1339" s="10" t="s">
        <v>2053</v>
      </c>
      <c r="C1339" s="10" t="s">
        <v>91</v>
      </c>
      <c r="D1339" s="10">
        <v>12</v>
      </c>
      <c r="E1339" s="10">
        <v>1338</v>
      </c>
    </row>
    <row r="1340" spans="1:5">
      <c r="A1340" s="10" t="s">
        <v>3272</v>
      </c>
      <c r="B1340" s="10" t="s">
        <v>2053</v>
      </c>
      <c r="C1340" s="10" t="s">
        <v>91</v>
      </c>
      <c r="D1340" s="10">
        <v>12</v>
      </c>
      <c r="E1340" s="10">
        <v>1339</v>
      </c>
    </row>
    <row r="1341" spans="1:5">
      <c r="A1341" s="10" t="s">
        <v>3273</v>
      </c>
      <c r="B1341" s="10" t="s">
        <v>2053</v>
      </c>
      <c r="C1341" s="10" t="s">
        <v>91</v>
      </c>
      <c r="D1341" s="10">
        <v>12</v>
      </c>
      <c r="E1341" s="10">
        <v>1340</v>
      </c>
    </row>
    <row r="1342" spans="1:5">
      <c r="A1342" s="10" t="s">
        <v>3274</v>
      </c>
      <c r="B1342" s="10" t="s">
        <v>2053</v>
      </c>
      <c r="C1342" s="10" t="s">
        <v>91</v>
      </c>
      <c r="D1342" s="10">
        <v>12</v>
      </c>
      <c r="E1342" s="10">
        <v>1341</v>
      </c>
    </row>
    <row r="1343" spans="1:5">
      <c r="A1343" s="10" t="s">
        <v>3275</v>
      </c>
      <c r="B1343" s="10" t="s">
        <v>2053</v>
      </c>
      <c r="C1343" s="10" t="s">
        <v>91</v>
      </c>
      <c r="D1343" s="10">
        <v>12</v>
      </c>
      <c r="E1343" s="10">
        <v>1342</v>
      </c>
    </row>
    <row r="1344" spans="1:5">
      <c r="A1344" s="10" t="s">
        <v>3276</v>
      </c>
      <c r="B1344" s="10" t="s">
        <v>2053</v>
      </c>
      <c r="C1344" s="10" t="s">
        <v>91</v>
      </c>
      <c r="D1344" s="10">
        <v>12</v>
      </c>
      <c r="E1344" s="10">
        <v>1343</v>
      </c>
    </row>
    <row r="1345" spans="1:5">
      <c r="A1345" s="10" t="s">
        <v>3277</v>
      </c>
      <c r="B1345" s="10" t="s">
        <v>2053</v>
      </c>
      <c r="C1345" s="10" t="s">
        <v>91</v>
      </c>
      <c r="D1345" s="10">
        <v>12</v>
      </c>
      <c r="E1345" s="10">
        <v>1344</v>
      </c>
    </row>
    <row r="1346" spans="1:5">
      <c r="A1346" s="10" t="s">
        <v>3278</v>
      </c>
      <c r="B1346" s="10" t="s">
        <v>2053</v>
      </c>
      <c r="C1346" s="10" t="s">
        <v>91</v>
      </c>
      <c r="D1346" s="10">
        <v>12</v>
      </c>
      <c r="E1346" s="10">
        <v>1345</v>
      </c>
    </row>
    <row r="1347" spans="1:5">
      <c r="A1347" s="10" t="s">
        <v>3279</v>
      </c>
      <c r="B1347" s="10" t="s">
        <v>2053</v>
      </c>
      <c r="C1347" s="10" t="s">
        <v>91</v>
      </c>
      <c r="D1347" s="10">
        <v>12</v>
      </c>
      <c r="E1347" s="10">
        <v>1346</v>
      </c>
    </row>
    <row r="1348" spans="1:5">
      <c r="A1348" s="10" t="s">
        <v>3280</v>
      </c>
      <c r="B1348" s="10" t="s">
        <v>2053</v>
      </c>
      <c r="C1348" s="10" t="s">
        <v>91</v>
      </c>
      <c r="D1348" s="10">
        <v>12</v>
      </c>
      <c r="E1348" s="10">
        <v>1347</v>
      </c>
    </row>
    <row r="1349" spans="1:5">
      <c r="A1349" s="10" t="s">
        <v>3281</v>
      </c>
      <c r="B1349" s="10" t="s">
        <v>2053</v>
      </c>
      <c r="C1349" s="10" t="s">
        <v>91</v>
      </c>
      <c r="D1349" s="10">
        <v>12</v>
      </c>
      <c r="E1349" s="10">
        <v>1348</v>
      </c>
    </row>
    <row r="1350" spans="1:5">
      <c r="A1350" s="10" t="s">
        <v>3282</v>
      </c>
      <c r="B1350" s="10" t="s">
        <v>2053</v>
      </c>
      <c r="C1350" s="10" t="s">
        <v>91</v>
      </c>
      <c r="D1350" s="10">
        <v>12</v>
      </c>
      <c r="E1350" s="10">
        <v>1349</v>
      </c>
    </row>
    <row r="1351" spans="1:5">
      <c r="A1351" s="10" t="s">
        <v>3283</v>
      </c>
      <c r="B1351" s="10" t="s">
        <v>2053</v>
      </c>
      <c r="C1351" s="10" t="s">
        <v>91</v>
      </c>
      <c r="D1351" s="10">
        <v>12</v>
      </c>
      <c r="E1351" s="10">
        <v>1350</v>
      </c>
    </row>
    <row r="1352" spans="1:5">
      <c r="A1352" s="10" t="s">
        <v>3284</v>
      </c>
      <c r="B1352" s="10" t="s">
        <v>2053</v>
      </c>
      <c r="C1352" s="10" t="s">
        <v>91</v>
      </c>
      <c r="D1352" s="10">
        <v>12</v>
      </c>
      <c r="E1352" s="10">
        <v>1351</v>
      </c>
    </row>
    <row r="1353" spans="1:5">
      <c r="A1353" s="10" t="s">
        <v>3285</v>
      </c>
      <c r="B1353" s="10" t="s">
        <v>2053</v>
      </c>
      <c r="C1353" s="10" t="s">
        <v>91</v>
      </c>
      <c r="D1353" s="10">
        <v>12</v>
      </c>
      <c r="E1353" s="10">
        <v>1352</v>
      </c>
    </row>
    <row r="1354" spans="1:5">
      <c r="A1354" s="10" t="s">
        <v>3286</v>
      </c>
      <c r="B1354" s="10" t="s">
        <v>2053</v>
      </c>
      <c r="C1354" s="10" t="s">
        <v>91</v>
      </c>
      <c r="D1354" s="10">
        <v>12</v>
      </c>
      <c r="E1354" s="10">
        <v>1353</v>
      </c>
    </row>
    <row r="1355" spans="1:5">
      <c r="A1355" s="10" t="s">
        <v>3287</v>
      </c>
      <c r="B1355" s="10" t="s">
        <v>2053</v>
      </c>
      <c r="C1355" s="10" t="s">
        <v>91</v>
      </c>
      <c r="D1355" s="10">
        <v>12</v>
      </c>
      <c r="E1355" s="10">
        <v>1354</v>
      </c>
    </row>
    <row r="1356" spans="1:5">
      <c r="A1356" s="10" t="s">
        <v>3288</v>
      </c>
      <c r="B1356" s="10" t="s">
        <v>2053</v>
      </c>
      <c r="C1356" s="10" t="s">
        <v>91</v>
      </c>
      <c r="D1356" s="10">
        <v>12</v>
      </c>
      <c r="E1356" s="10">
        <v>1355</v>
      </c>
    </row>
    <row r="1357" spans="1:5">
      <c r="A1357" s="10" t="s">
        <v>3289</v>
      </c>
      <c r="B1357" s="10" t="s">
        <v>2053</v>
      </c>
      <c r="C1357" s="10" t="s">
        <v>91</v>
      </c>
      <c r="D1357" s="10">
        <v>12</v>
      </c>
      <c r="E1357" s="10">
        <v>1356</v>
      </c>
    </row>
    <row r="1358" spans="1:5">
      <c r="A1358" s="10" t="s">
        <v>3290</v>
      </c>
      <c r="B1358" s="10" t="s">
        <v>2053</v>
      </c>
      <c r="C1358" s="10" t="s">
        <v>91</v>
      </c>
      <c r="D1358" s="10">
        <v>12</v>
      </c>
      <c r="E1358" s="10">
        <v>1357</v>
      </c>
    </row>
    <row r="1359" spans="1:5">
      <c r="A1359" s="10" t="s">
        <v>3291</v>
      </c>
      <c r="B1359" s="10" t="s">
        <v>2053</v>
      </c>
      <c r="C1359" s="10" t="s">
        <v>91</v>
      </c>
      <c r="D1359" s="10">
        <v>12</v>
      </c>
      <c r="E1359" s="10">
        <v>1358</v>
      </c>
    </row>
    <row r="1360" spans="1:5">
      <c r="A1360" s="10" t="s">
        <v>3292</v>
      </c>
      <c r="B1360" s="10" t="s">
        <v>2053</v>
      </c>
      <c r="C1360" s="10" t="s">
        <v>91</v>
      </c>
      <c r="D1360" s="10">
        <v>12</v>
      </c>
      <c r="E1360" s="10">
        <v>1359</v>
      </c>
    </row>
    <row r="1361" spans="1:5">
      <c r="A1361" s="10" t="s">
        <v>3293</v>
      </c>
      <c r="B1361" s="10" t="s">
        <v>2053</v>
      </c>
      <c r="C1361" s="10" t="s">
        <v>91</v>
      </c>
      <c r="D1361" s="10">
        <v>12</v>
      </c>
      <c r="E1361" s="10">
        <v>1360</v>
      </c>
    </row>
    <row r="1362" spans="1:5">
      <c r="A1362" s="10" t="s">
        <v>3294</v>
      </c>
      <c r="B1362" s="10" t="s">
        <v>2053</v>
      </c>
      <c r="C1362" s="10" t="s">
        <v>91</v>
      </c>
      <c r="D1362" s="10">
        <v>12</v>
      </c>
      <c r="E1362" s="10">
        <v>1361</v>
      </c>
    </row>
    <row r="1363" spans="1:5">
      <c r="A1363" s="10" t="s">
        <v>3295</v>
      </c>
      <c r="B1363" s="10" t="s">
        <v>2053</v>
      </c>
      <c r="C1363" s="10" t="s">
        <v>91</v>
      </c>
      <c r="D1363" s="10">
        <v>12</v>
      </c>
      <c r="E1363" s="10">
        <v>1362</v>
      </c>
    </row>
    <row r="1364" spans="1:5">
      <c r="A1364" s="10" t="s">
        <v>3296</v>
      </c>
      <c r="B1364" s="10" t="s">
        <v>2053</v>
      </c>
      <c r="C1364" s="10" t="s">
        <v>91</v>
      </c>
      <c r="D1364" s="10">
        <v>12</v>
      </c>
      <c r="E1364" s="10">
        <v>1363</v>
      </c>
    </row>
    <row r="1365" spans="1:5">
      <c r="A1365" s="10" t="s">
        <v>3297</v>
      </c>
      <c r="B1365" s="10" t="s">
        <v>2053</v>
      </c>
      <c r="C1365" s="10" t="s">
        <v>91</v>
      </c>
      <c r="D1365" s="10">
        <v>12</v>
      </c>
      <c r="E1365" s="10">
        <v>1364</v>
      </c>
    </row>
    <row r="1366" spans="1:5">
      <c r="A1366" s="10" t="s">
        <v>3298</v>
      </c>
      <c r="B1366" s="10" t="s">
        <v>2053</v>
      </c>
      <c r="C1366" s="10" t="s">
        <v>91</v>
      </c>
      <c r="D1366" s="10">
        <v>12</v>
      </c>
      <c r="E1366" s="10">
        <v>1365</v>
      </c>
    </row>
    <row r="1367" spans="1:5">
      <c r="A1367" s="10" t="s">
        <v>3299</v>
      </c>
      <c r="B1367" s="10" t="s">
        <v>2053</v>
      </c>
      <c r="C1367" s="10" t="s">
        <v>91</v>
      </c>
      <c r="D1367" s="10">
        <v>12</v>
      </c>
      <c r="E1367" s="10">
        <v>1366</v>
      </c>
    </row>
    <row r="1368" spans="1:5">
      <c r="A1368" s="10" t="s">
        <v>3300</v>
      </c>
      <c r="B1368" s="10" t="s">
        <v>2053</v>
      </c>
      <c r="C1368" s="10" t="s">
        <v>91</v>
      </c>
      <c r="D1368" s="10">
        <v>12</v>
      </c>
      <c r="E1368" s="10">
        <v>1367</v>
      </c>
    </row>
    <row r="1369" spans="1:5">
      <c r="A1369" s="10" t="s">
        <v>3301</v>
      </c>
      <c r="B1369" s="10" t="s">
        <v>2053</v>
      </c>
      <c r="C1369" s="10" t="s">
        <v>91</v>
      </c>
      <c r="D1369" s="10">
        <v>12</v>
      </c>
      <c r="E1369" s="10">
        <v>1368</v>
      </c>
    </row>
    <row r="1370" spans="1:5">
      <c r="A1370" s="10" t="s">
        <v>3302</v>
      </c>
      <c r="B1370" s="10" t="s">
        <v>2053</v>
      </c>
      <c r="C1370" s="10" t="s">
        <v>91</v>
      </c>
      <c r="D1370" s="10">
        <v>12</v>
      </c>
      <c r="E1370" s="10">
        <v>1369</v>
      </c>
    </row>
    <row r="1371" spans="1:5">
      <c r="A1371" s="10" t="s">
        <v>3303</v>
      </c>
      <c r="B1371" s="10" t="s">
        <v>2053</v>
      </c>
      <c r="C1371" s="10" t="s">
        <v>91</v>
      </c>
      <c r="D1371" s="10">
        <v>12</v>
      </c>
      <c r="E1371" s="10">
        <v>1370</v>
      </c>
    </row>
    <row r="1372" spans="1:5">
      <c r="A1372" s="10" t="s">
        <v>3304</v>
      </c>
      <c r="B1372" s="10" t="s">
        <v>2053</v>
      </c>
      <c r="C1372" s="10" t="s">
        <v>91</v>
      </c>
      <c r="D1372" s="10">
        <v>12</v>
      </c>
      <c r="E1372" s="10">
        <v>1371</v>
      </c>
    </row>
    <row r="1373" spans="1:5">
      <c r="A1373" s="10" t="s">
        <v>3305</v>
      </c>
      <c r="B1373" s="10" t="s">
        <v>2053</v>
      </c>
      <c r="C1373" s="10" t="s">
        <v>91</v>
      </c>
      <c r="D1373" s="10">
        <v>12</v>
      </c>
      <c r="E1373" s="10">
        <v>1372</v>
      </c>
    </row>
    <row r="1374" spans="1:5">
      <c r="A1374" s="10" t="s">
        <v>3306</v>
      </c>
      <c r="B1374" s="10" t="s">
        <v>2053</v>
      </c>
      <c r="C1374" s="10" t="s">
        <v>91</v>
      </c>
      <c r="D1374" s="10">
        <v>12</v>
      </c>
      <c r="E1374" s="10">
        <v>1373</v>
      </c>
    </row>
    <row r="1375" spans="1:5">
      <c r="A1375" s="10" t="s">
        <v>3307</v>
      </c>
      <c r="B1375" s="10" t="s">
        <v>2053</v>
      </c>
      <c r="C1375" s="10" t="s">
        <v>91</v>
      </c>
      <c r="D1375" s="10">
        <v>12</v>
      </c>
      <c r="E1375" s="10">
        <v>1374</v>
      </c>
    </row>
    <row r="1376" spans="1:5">
      <c r="A1376" s="10" t="s">
        <v>3308</v>
      </c>
      <c r="B1376" s="10" t="s">
        <v>2053</v>
      </c>
      <c r="C1376" s="10" t="s">
        <v>91</v>
      </c>
      <c r="D1376" s="10">
        <v>12</v>
      </c>
      <c r="E1376" s="10">
        <v>1375</v>
      </c>
    </row>
    <row r="1377" spans="1:5">
      <c r="A1377" s="10" t="s">
        <v>3309</v>
      </c>
      <c r="B1377" s="10" t="s">
        <v>2053</v>
      </c>
      <c r="C1377" s="10" t="s">
        <v>91</v>
      </c>
      <c r="D1377" s="10">
        <v>12</v>
      </c>
      <c r="E1377" s="10">
        <v>1376</v>
      </c>
    </row>
    <row r="1378" spans="1:5">
      <c r="A1378" s="10" t="s">
        <v>3310</v>
      </c>
      <c r="B1378" s="10" t="s">
        <v>2053</v>
      </c>
      <c r="C1378" s="10" t="s">
        <v>91</v>
      </c>
      <c r="D1378" s="10">
        <v>12</v>
      </c>
      <c r="E1378" s="10">
        <v>1377</v>
      </c>
    </row>
    <row r="1379" spans="1:5">
      <c r="A1379" s="10" t="s">
        <v>3311</v>
      </c>
      <c r="B1379" s="10" t="s">
        <v>2053</v>
      </c>
      <c r="C1379" s="10" t="s">
        <v>91</v>
      </c>
      <c r="D1379" s="10">
        <v>12</v>
      </c>
      <c r="E1379" s="10">
        <v>1378</v>
      </c>
    </row>
    <row r="1380" spans="1:5">
      <c r="A1380" s="10" t="s">
        <v>3312</v>
      </c>
      <c r="B1380" s="10" t="s">
        <v>2053</v>
      </c>
      <c r="C1380" s="10" t="s">
        <v>91</v>
      </c>
      <c r="D1380" s="10">
        <v>12</v>
      </c>
      <c r="E1380" s="10">
        <v>1379</v>
      </c>
    </row>
    <row r="1381" spans="1:5">
      <c r="A1381" s="10" t="s">
        <v>3313</v>
      </c>
      <c r="B1381" s="10" t="s">
        <v>2053</v>
      </c>
      <c r="C1381" s="10" t="s">
        <v>91</v>
      </c>
      <c r="D1381" s="10">
        <v>12</v>
      </c>
      <c r="E1381" s="10">
        <v>1380</v>
      </c>
    </row>
    <row r="1382" spans="1:5">
      <c r="A1382" s="10" t="s">
        <v>3314</v>
      </c>
      <c r="B1382" s="10" t="s">
        <v>2053</v>
      </c>
      <c r="C1382" s="10" t="s">
        <v>91</v>
      </c>
      <c r="D1382" s="10">
        <v>12</v>
      </c>
      <c r="E1382" s="10">
        <v>1381</v>
      </c>
    </row>
    <row r="1383" spans="1:5">
      <c r="A1383" s="10" t="s">
        <v>3315</v>
      </c>
      <c r="B1383" s="10" t="s">
        <v>2053</v>
      </c>
      <c r="C1383" s="10" t="s">
        <v>91</v>
      </c>
      <c r="D1383" s="10">
        <v>12</v>
      </c>
      <c r="E1383" s="10">
        <v>1382</v>
      </c>
    </row>
    <row r="1384" spans="1:5">
      <c r="A1384" s="10" t="s">
        <v>3316</v>
      </c>
      <c r="B1384" s="10" t="s">
        <v>2053</v>
      </c>
      <c r="C1384" s="10" t="s">
        <v>91</v>
      </c>
      <c r="D1384" s="10">
        <v>12</v>
      </c>
      <c r="E1384" s="10">
        <v>1383</v>
      </c>
    </row>
    <row r="1385" spans="1:5">
      <c r="A1385" s="10" t="s">
        <v>3317</v>
      </c>
      <c r="B1385" s="10" t="s">
        <v>2053</v>
      </c>
      <c r="C1385" s="10" t="s">
        <v>91</v>
      </c>
      <c r="D1385" s="10">
        <v>12</v>
      </c>
      <c r="E1385" s="10">
        <v>1384</v>
      </c>
    </row>
    <row r="1386" spans="1:5">
      <c r="A1386" s="10" t="s">
        <v>3318</v>
      </c>
      <c r="B1386" s="10" t="s">
        <v>2053</v>
      </c>
      <c r="C1386" s="10" t="s">
        <v>91</v>
      </c>
      <c r="D1386" s="10">
        <v>12</v>
      </c>
      <c r="E1386" s="10">
        <v>1385</v>
      </c>
    </row>
    <row r="1387" spans="1:5">
      <c r="A1387" s="10" t="s">
        <v>3319</v>
      </c>
      <c r="B1387" s="10" t="s">
        <v>2053</v>
      </c>
      <c r="C1387" s="10" t="s">
        <v>91</v>
      </c>
      <c r="D1387" s="10">
        <v>12</v>
      </c>
      <c r="E1387" s="10">
        <v>1386</v>
      </c>
    </row>
    <row r="1388" spans="1:5">
      <c r="A1388" s="10" t="s">
        <v>3320</v>
      </c>
      <c r="B1388" s="10" t="s">
        <v>2053</v>
      </c>
      <c r="C1388" s="10" t="s">
        <v>91</v>
      </c>
      <c r="D1388" s="10">
        <v>12</v>
      </c>
      <c r="E1388" s="10">
        <v>1387</v>
      </c>
    </row>
    <row r="1389" spans="1:5">
      <c r="A1389" s="10" t="s">
        <v>3321</v>
      </c>
      <c r="B1389" s="10" t="s">
        <v>2053</v>
      </c>
      <c r="C1389" s="10" t="s">
        <v>91</v>
      </c>
      <c r="D1389" s="10">
        <v>12</v>
      </c>
      <c r="E1389" s="10">
        <v>1388</v>
      </c>
    </row>
    <row r="1390" spans="1:5">
      <c r="A1390" s="10" t="s">
        <v>3322</v>
      </c>
      <c r="B1390" s="10" t="s">
        <v>2053</v>
      </c>
      <c r="C1390" s="10" t="s">
        <v>91</v>
      </c>
      <c r="D1390" s="10">
        <v>12</v>
      </c>
      <c r="E1390" s="10">
        <v>1389</v>
      </c>
    </row>
    <row r="1391" spans="1:5">
      <c r="A1391" s="10" t="s">
        <v>3323</v>
      </c>
      <c r="B1391" s="10" t="s">
        <v>2053</v>
      </c>
      <c r="C1391" s="10" t="s">
        <v>91</v>
      </c>
      <c r="D1391" s="10">
        <v>12</v>
      </c>
      <c r="E1391" s="10">
        <v>1390</v>
      </c>
    </row>
    <row r="1392" spans="1:5">
      <c r="A1392" s="10" t="s">
        <v>3324</v>
      </c>
      <c r="B1392" s="10" t="s">
        <v>2053</v>
      </c>
      <c r="C1392" s="10" t="s">
        <v>91</v>
      </c>
      <c r="D1392" s="10">
        <v>12</v>
      </c>
      <c r="E1392" s="10">
        <v>1391</v>
      </c>
    </row>
    <row r="1393" spans="1:5">
      <c r="A1393" s="10" t="s">
        <v>3325</v>
      </c>
      <c r="B1393" s="10" t="s">
        <v>2053</v>
      </c>
      <c r="C1393" s="10" t="s">
        <v>91</v>
      </c>
      <c r="D1393" s="10">
        <v>12</v>
      </c>
      <c r="E1393" s="10">
        <v>1392</v>
      </c>
    </row>
    <row r="1394" spans="1:5">
      <c r="A1394" s="10" t="s">
        <v>3326</v>
      </c>
      <c r="B1394" s="10" t="s">
        <v>2053</v>
      </c>
      <c r="C1394" s="10" t="s">
        <v>91</v>
      </c>
      <c r="D1394" s="10">
        <v>12</v>
      </c>
      <c r="E1394" s="10">
        <v>1393</v>
      </c>
    </row>
    <row r="1395" spans="1:5">
      <c r="A1395" s="10" t="s">
        <v>3327</v>
      </c>
      <c r="B1395" s="10" t="s">
        <v>2053</v>
      </c>
      <c r="C1395" s="10" t="s">
        <v>91</v>
      </c>
      <c r="D1395" s="10">
        <v>12</v>
      </c>
      <c r="E1395" s="10">
        <v>1394</v>
      </c>
    </row>
    <row r="1396" spans="1:5">
      <c r="A1396" s="10" t="s">
        <v>3328</v>
      </c>
      <c r="B1396" s="10" t="s">
        <v>2053</v>
      </c>
      <c r="C1396" s="10" t="s">
        <v>91</v>
      </c>
      <c r="D1396" s="10">
        <v>12</v>
      </c>
      <c r="E1396" s="10">
        <v>1395</v>
      </c>
    </row>
    <row r="1397" spans="1:5">
      <c r="A1397" s="10" t="s">
        <v>3329</v>
      </c>
      <c r="B1397" s="10" t="s">
        <v>2053</v>
      </c>
      <c r="C1397" s="10" t="s">
        <v>91</v>
      </c>
      <c r="D1397" s="10">
        <v>12</v>
      </c>
      <c r="E1397" s="10">
        <v>1396</v>
      </c>
    </row>
    <row r="1398" spans="1:5">
      <c r="A1398" s="10" t="s">
        <v>3330</v>
      </c>
      <c r="B1398" s="10" t="s">
        <v>2053</v>
      </c>
      <c r="C1398" s="10" t="s">
        <v>91</v>
      </c>
      <c r="D1398" s="10">
        <v>12</v>
      </c>
      <c r="E1398" s="10">
        <v>1397</v>
      </c>
    </row>
    <row r="1399" spans="1:5">
      <c r="A1399" s="10" t="s">
        <v>3331</v>
      </c>
      <c r="B1399" s="10" t="s">
        <v>2053</v>
      </c>
      <c r="C1399" s="10" t="s">
        <v>91</v>
      </c>
      <c r="D1399" s="10">
        <v>12</v>
      </c>
      <c r="E1399" s="10">
        <v>1398</v>
      </c>
    </row>
    <row r="1400" spans="1:5">
      <c r="A1400" s="10" t="s">
        <v>3332</v>
      </c>
      <c r="B1400" s="10" t="s">
        <v>2053</v>
      </c>
      <c r="C1400" s="10" t="s">
        <v>91</v>
      </c>
      <c r="D1400" s="10">
        <v>12</v>
      </c>
      <c r="E1400" s="10">
        <v>1399</v>
      </c>
    </row>
    <row r="1401" spans="1:5">
      <c r="A1401" s="10" t="s">
        <v>3333</v>
      </c>
      <c r="B1401" s="10" t="s">
        <v>2053</v>
      </c>
      <c r="C1401" s="10" t="s">
        <v>91</v>
      </c>
      <c r="D1401" s="10">
        <v>12</v>
      </c>
      <c r="E1401" s="10">
        <v>1400</v>
      </c>
    </row>
    <row r="1402" spans="1:5">
      <c r="A1402" s="10" t="s">
        <v>3334</v>
      </c>
      <c r="B1402" s="10" t="s">
        <v>2053</v>
      </c>
      <c r="C1402" s="10" t="s">
        <v>91</v>
      </c>
      <c r="D1402" s="10">
        <v>12</v>
      </c>
      <c r="E1402" s="10">
        <v>1401</v>
      </c>
    </row>
    <row r="1403" spans="1:5">
      <c r="A1403" s="10" t="s">
        <v>3335</v>
      </c>
      <c r="B1403" s="10" t="s">
        <v>2053</v>
      </c>
      <c r="C1403" s="10" t="s">
        <v>91</v>
      </c>
      <c r="D1403" s="10">
        <v>12</v>
      </c>
      <c r="E1403" s="10">
        <v>1402</v>
      </c>
    </row>
    <row r="1404" spans="1:5">
      <c r="A1404" s="10" t="s">
        <v>3336</v>
      </c>
      <c r="B1404" s="10" t="s">
        <v>2053</v>
      </c>
      <c r="C1404" s="10" t="s">
        <v>91</v>
      </c>
      <c r="D1404" s="10">
        <v>12</v>
      </c>
      <c r="E1404" s="10">
        <v>1403</v>
      </c>
    </row>
    <row r="1405" spans="1:5">
      <c r="A1405" s="10" t="s">
        <v>3337</v>
      </c>
      <c r="B1405" s="10" t="s">
        <v>2053</v>
      </c>
      <c r="C1405" s="10" t="s">
        <v>91</v>
      </c>
      <c r="D1405" s="10">
        <v>12</v>
      </c>
      <c r="E1405" s="10">
        <v>1404</v>
      </c>
    </row>
    <row r="1406" spans="1:5">
      <c r="A1406" s="10" t="s">
        <v>3338</v>
      </c>
      <c r="B1406" s="10" t="s">
        <v>2053</v>
      </c>
      <c r="C1406" s="10" t="s">
        <v>91</v>
      </c>
      <c r="D1406" s="10">
        <v>12</v>
      </c>
      <c r="E1406" s="10">
        <v>1405</v>
      </c>
    </row>
    <row r="1407" spans="1:5">
      <c r="A1407" s="10" t="s">
        <v>3339</v>
      </c>
      <c r="B1407" s="10" t="s">
        <v>2053</v>
      </c>
      <c r="C1407" s="10" t="s">
        <v>91</v>
      </c>
      <c r="D1407" s="10">
        <v>12</v>
      </c>
      <c r="E1407" s="10">
        <v>1406</v>
      </c>
    </row>
    <row r="1408" spans="1:5">
      <c r="A1408" s="10" t="s">
        <v>3340</v>
      </c>
      <c r="B1408" s="10" t="s">
        <v>2053</v>
      </c>
      <c r="C1408" s="10" t="s">
        <v>91</v>
      </c>
      <c r="D1408" s="10">
        <v>12</v>
      </c>
      <c r="E1408" s="10">
        <v>1407</v>
      </c>
    </row>
    <row r="1409" spans="1:5">
      <c r="A1409" s="10" t="s">
        <v>3341</v>
      </c>
      <c r="B1409" s="10" t="s">
        <v>2053</v>
      </c>
      <c r="C1409" s="10" t="s">
        <v>91</v>
      </c>
      <c r="D1409" s="10">
        <v>12</v>
      </c>
      <c r="E1409" s="10">
        <v>1408</v>
      </c>
    </row>
    <row r="1410" spans="1:5">
      <c r="A1410" s="10" t="s">
        <v>3242</v>
      </c>
      <c r="B1410" s="10" t="s">
        <v>2053</v>
      </c>
      <c r="C1410" s="10" t="s">
        <v>91</v>
      </c>
      <c r="D1410" s="10">
        <v>12</v>
      </c>
      <c r="E1410" s="10">
        <v>1409</v>
      </c>
    </row>
    <row r="1411" spans="1:5">
      <c r="A1411" s="10" t="s">
        <v>3243</v>
      </c>
      <c r="B1411" s="10" t="s">
        <v>2053</v>
      </c>
      <c r="C1411" s="10" t="s">
        <v>91</v>
      </c>
      <c r="D1411" s="10">
        <v>12</v>
      </c>
      <c r="E1411" s="10">
        <v>1410</v>
      </c>
    </row>
    <row r="1412" spans="1:5">
      <c r="A1412" s="10" t="s">
        <v>3244</v>
      </c>
      <c r="B1412" s="10" t="s">
        <v>2053</v>
      </c>
      <c r="C1412" s="10" t="s">
        <v>91</v>
      </c>
      <c r="D1412" s="10">
        <v>12</v>
      </c>
      <c r="E1412" s="10">
        <v>1411</v>
      </c>
    </row>
    <row r="1413" spans="1:5">
      <c r="A1413" s="10" t="s">
        <v>3245</v>
      </c>
      <c r="B1413" s="10" t="s">
        <v>2053</v>
      </c>
      <c r="C1413" s="10" t="s">
        <v>91</v>
      </c>
      <c r="D1413" s="10">
        <v>12</v>
      </c>
      <c r="E1413" s="10">
        <v>1412</v>
      </c>
    </row>
    <row r="1414" spans="1:5">
      <c r="A1414" s="10" t="s">
        <v>3246</v>
      </c>
      <c r="B1414" s="10" t="s">
        <v>2053</v>
      </c>
      <c r="C1414" s="10" t="s">
        <v>91</v>
      </c>
      <c r="D1414" s="10">
        <v>12</v>
      </c>
      <c r="E1414" s="10">
        <v>1413</v>
      </c>
    </row>
    <row r="1415" spans="1:5">
      <c r="A1415" s="10" t="s">
        <v>3247</v>
      </c>
      <c r="B1415" s="10" t="s">
        <v>2053</v>
      </c>
      <c r="C1415" s="10" t="s">
        <v>91</v>
      </c>
      <c r="D1415" s="10">
        <v>12</v>
      </c>
      <c r="E1415" s="10">
        <v>1414</v>
      </c>
    </row>
    <row r="1416" spans="1:5">
      <c r="A1416" s="10" t="s">
        <v>3248</v>
      </c>
      <c r="B1416" s="10" t="s">
        <v>2053</v>
      </c>
      <c r="C1416" s="10" t="s">
        <v>91</v>
      </c>
      <c r="D1416" s="10">
        <v>12</v>
      </c>
      <c r="E1416" s="10">
        <v>1415</v>
      </c>
    </row>
    <row r="1417" spans="1:5">
      <c r="A1417" s="10" t="s">
        <v>3249</v>
      </c>
      <c r="B1417" s="10" t="s">
        <v>2053</v>
      </c>
      <c r="C1417" s="10" t="s">
        <v>91</v>
      </c>
      <c r="D1417" s="10">
        <v>12</v>
      </c>
      <c r="E1417" s="10">
        <v>1416</v>
      </c>
    </row>
    <row r="1418" spans="1:5">
      <c r="A1418" s="10" t="s">
        <v>3250</v>
      </c>
      <c r="B1418" s="10" t="s">
        <v>2053</v>
      </c>
      <c r="C1418" s="10" t="s">
        <v>91</v>
      </c>
      <c r="D1418" s="10">
        <v>12</v>
      </c>
      <c r="E1418" s="10">
        <v>1417</v>
      </c>
    </row>
    <row r="1419" spans="1:5">
      <c r="A1419" s="10" t="s">
        <v>3251</v>
      </c>
      <c r="B1419" s="10" t="s">
        <v>2053</v>
      </c>
      <c r="C1419" s="10" t="s">
        <v>91</v>
      </c>
      <c r="D1419" s="10">
        <v>12</v>
      </c>
      <c r="E1419" s="10">
        <v>1418</v>
      </c>
    </row>
    <row r="1420" spans="1:5">
      <c r="A1420" s="10" t="s">
        <v>3252</v>
      </c>
      <c r="B1420" s="10" t="s">
        <v>2053</v>
      </c>
      <c r="C1420" s="10" t="s">
        <v>91</v>
      </c>
      <c r="D1420" s="10">
        <v>12</v>
      </c>
      <c r="E1420" s="10">
        <v>1419</v>
      </c>
    </row>
    <row r="1421" spans="1:5">
      <c r="A1421" s="10" t="s">
        <v>3253</v>
      </c>
      <c r="B1421" s="10" t="s">
        <v>2053</v>
      </c>
      <c r="C1421" s="10" t="s">
        <v>91</v>
      </c>
      <c r="D1421" s="10">
        <v>12</v>
      </c>
      <c r="E1421" s="10">
        <v>1420</v>
      </c>
    </row>
    <row r="1422" spans="1:5">
      <c r="A1422" s="10" t="s">
        <v>3254</v>
      </c>
      <c r="B1422" s="10" t="s">
        <v>2053</v>
      </c>
      <c r="C1422" s="10" t="s">
        <v>91</v>
      </c>
      <c r="D1422" s="10">
        <v>12</v>
      </c>
      <c r="E1422" s="10">
        <v>1421</v>
      </c>
    </row>
    <row r="1423" spans="1:5">
      <c r="A1423" s="10" t="s">
        <v>3255</v>
      </c>
      <c r="B1423" s="10" t="s">
        <v>2053</v>
      </c>
      <c r="C1423" s="10" t="s">
        <v>91</v>
      </c>
      <c r="D1423" s="10">
        <v>12</v>
      </c>
      <c r="E1423" s="10">
        <v>1422</v>
      </c>
    </row>
    <row r="1424" spans="1:5">
      <c r="A1424" s="10" t="s">
        <v>3256</v>
      </c>
      <c r="B1424" s="10" t="s">
        <v>2053</v>
      </c>
      <c r="C1424" s="10" t="s">
        <v>91</v>
      </c>
      <c r="D1424" s="10">
        <v>12</v>
      </c>
      <c r="E1424" s="10">
        <v>1423</v>
      </c>
    </row>
    <row r="1425" spans="1:5">
      <c r="A1425" s="10" t="s">
        <v>3257</v>
      </c>
      <c r="B1425" s="10" t="s">
        <v>2053</v>
      </c>
      <c r="C1425" s="10" t="s">
        <v>91</v>
      </c>
      <c r="D1425" s="10">
        <v>12</v>
      </c>
      <c r="E1425" s="10">
        <v>1424</v>
      </c>
    </row>
    <row r="1426" spans="1:5">
      <c r="A1426" s="10" t="s">
        <v>3258</v>
      </c>
      <c r="B1426" s="10" t="s">
        <v>2053</v>
      </c>
      <c r="C1426" s="10" t="s">
        <v>91</v>
      </c>
      <c r="D1426" s="10">
        <v>12</v>
      </c>
      <c r="E1426" s="10">
        <v>1425</v>
      </c>
    </row>
    <row r="1427" spans="1:5">
      <c r="A1427" s="10" t="s">
        <v>3259</v>
      </c>
      <c r="B1427" s="10" t="s">
        <v>2053</v>
      </c>
      <c r="C1427" s="10" t="s">
        <v>91</v>
      </c>
      <c r="D1427" s="10">
        <v>12</v>
      </c>
      <c r="E1427" s="10">
        <v>1426</v>
      </c>
    </row>
    <row r="1428" spans="1:5">
      <c r="A1428" s="10" t="s">
        <v>3260</v>
      </c>
      <c r="B1428" s="10" t="s">
        <v>2053</v>
      </c>
      <c r="C1428" s="10" t="s">
        <v>91</v>
      </c>
      <c r="D1428" s="10">
        <v>12</v>
      </c>
      <c r="E1428" s="10">
        <v>1427</v>
      </c>
    </row>
    <row r="1429" spans="1:5">
      <c r="A1429" s="10" t="s">
        <v>3261</v>
      </c>
      <c r="B1429" s="10" t="s">
        <v>2053</v>
      </c>
      <c r="C1429" s="10" t="s">
        <v>91</v>
      </c>
      <c r="D1429" s="10">
        <v>12</v>
      </c>
      <c r="E1429" s="10">
        <v>1428</v>
      </c>
    </row>
    <row r="1430" spans="1:5">
      <c r="A1430" s="10" t="s">
        <v>3262</v>
      </c>
      <c r="B1430" s="10" t="s">
        <v>2053</v>
      </c>
      <c r="C1430" s="10" t="s">
        <v>91</v>
      </c>
      <c r="D1430" s="10">
        <v>12</v>
      </c>
      <c r="E1430" s="10">
        <v>1429</v>
      </c>
    </row>
    <row r="1431" spans="1:5">
      <c r="A1431" s="10" t="s">
        <v>3263</v>
      </c>
      <c r="B1431" s="10" t="s">
        <v>2053</v>
      </c>
      <c r="C1431" s="10" t="s">
        <v>91</v>
      </c>
      <c r="D1431" s="10">
        <v>12</v>
      </c>
      <c r="E1431" s="10">
        <v>1430</v>
      </c>
    </row>
    <row r="1432" spans="1:5">
      <c r="A1432" s="10" t="s">
        <v>3264</v>
      </c>
      <c r="B1432" s="10" t="s">
        <v>2053</v>
      </c>
      <c r="C1432" s="10" t="s">
        <v>91</v>
      </c>
      <c r="D1432" s="10">
        <v>12</v>
      </c>
      <c r="E1432" s="10">
        <v>1431</v>
      </c>
    </row>
    <row r="1433" spans="1:5">
      <c r="A1433" s="10" t="s">
        <v>3265</v>
      </c>
      <c r="B1433" s="10" t="s">
        <v>2053</v>
      </c>
      <c r="C1433" s="10" t="s">
        <v>91</v>
      </c>
      <c r="D1433" s="10">
        <v>12</v>
      </c>
      <c r="E1433" s="10">
        <v>1432</v>
      </c>
    </row>
    <row r="1434" spans="1:5">
      <c r="A1434" s="10" t="s">
        <v>3266</v>
      </c>
      <c r="B1434" s="10" t="s">
        <v>2053</v>
      </c>
      <c r="C1434" s="10" t="s">
        <v>91</v>
      </c>
      <c r="D1434" s="10">
        <v>12</v>
      </c>
      <c r="E1434" s="10">
        <v>1433</v>
      </c>
    </row>
    <row r="1435" spans="1:5">
      <c r="A1435" s="10" t="s">
        <v>3267</v>
      </c>
      <c r="B1435" s="10" t="s">
        <v>2053</v>
      </c>
      <c r="C1435" s="10" t="s">
        <v>91</v>
      </c>
      <c r="D1435" s="10">
        <v>12</v>
      </c>
      <c r="E1435" s="10">
        <v>1434</v>
      </c>
    </row>
    <row r="1436" spans="1:5">
      <c r="A1436" s="10" t="s">
        <v>3268</v>
      </c>
      <c r="B1436" s="10" t="s">
        <v>2053</v>
      </c>
      <c r="C1436" s="10" t="s">
        <v>91</v>
      </c>
      <c r="D1436" s="10">
        <v>12</v>
      </c>
      <c r="E1436" s="10">
        <v>1435</v>
      </c>
    </row>
    <row r="1437" spans="1:5">
      <c r="A1437" s="10" t="s">
        <v>3269</v>
      </c>
      <c r="B1437" s="10" t="s">
        <v>2053</v>
      </c>
      <c r="C1437" s="10" t="s">
        <v>91</v>
      </c>
      <c r="D1437" s="10">
        <v>12</v>
      </c>
      <c r="E1437" s="10">
        <v>1436</v>
      </c>
    </row>
    <row r="1438" spans="1:5">
      <c r="A1438" s="10" t="s">
        <v>3270</v>
      </c>
      <c r="B1438" s="10" t="s">
        <v>2053</v>
      </c>
      <c r="C1438" s="10" t="s">
        <v>91</v>
      </c>
      <c r="D1438" s="10">
        <v>12</v>
      </c>
      <c r="E1438" s="10">
        <v>1437</v>
      </c>
    </row>
    <row r="1439" spans="1:5">
      <c r="A1439" s="10" t="s">
        <v>3271</v>
      </c>
      <c r="B1439" s="10" t="s">
        <v>2053</v>
      </c>
      <c r="C1439" s="10" t="s">
        <v>91</v>
      </c>
      <c r="D1439" s="10">
        <v>12</v>
      </c>
      <c r="E1439" s="10">
        <v>1438</v>
      </c>
    </row>
    <row r="1440" spans="1:5">
      <c r="A1440" s="10" t="s">
        <v>3272</v>
      </c>
      <c r="B1440" s="10" t="s">
        <v>2053</v>
      </c>
      <c r="C1440" s="10" t="s">
        <v>91</v>
      </c>
      <c r="D1440" s="10">
        <v>12</v>
      </c>
      <c r="E1440" s="10">
        <v>1439</v>
      </c>
    </row>
    <row r="1441" spans="1:5">
      <c r="A1441" s="10" t="s">
        <v>3273</v>
      </c>
      <c r="B1441" s="10" t="s">
        <v>2053</v>
      </c>
      <c r="C1441" s="10" t="s">
        <v>91</v>
      </c>
      <c r="D1441" s="10">
        <v>12</v>
      </c>
      <c r="E1441" s="10">
        <v>1440</v>
      </c>
    </row>
    <row r="1442" spans="1:5">
      <c r="A1442" s="10" t="s">
        <v>3274</v>
      </c>
      <c r="B1442" s="10" t="s">
        <v>2053</v>
      </c>
      <c r="C1442" s="10" t="s">
        <v>91</v>
      </c>
      <c r="D1442" s="10">
        <v>12</v>
      </c>
      <c r="E1442" s="10">
        <v>1441</v>
      </c>
    </row>
    <row r="1443" spans="1:5">
      <c r="A1443" s="10" t="s">
        <v>3275</v>
      </c>
      <c r="B1443" s="10" t="s">
        <v>2053</v>
      </c>
      <c r="C1443" s="10" t="s">
        <v>91</v>
      </c>
      <c r="D1443" s="10">
        <v>12</v>
      </c>
      <c r="E1443" s="10">
        <v>1442</v>
      </c>
    </row>
    <row r="1444" spans="1:5">
      <c r="A1444" s="10" t="s">
        <v>3276</v>
      </c>
      <c r="B1444" s="10" t="s">
        <v>2053</v>
      </c>
      <c r="C1444" s="10" t="s">
        <v>91</v>
      </c>
      <c r="D1444" s="10">
        <v>12</v>
      </c>
      <c r="E1444" s="10">
        <v>1443</v>
      </c>
    </row>
    <row r="1445" spans="1:5">
      <c r="A1445" s="10" t="s">
        <v>3277</v>
      </c>
      <c r="B1445" s="10" t="s">
        <v>2053</v>
      </c>
      <c r="C1445" s="10" t="s">
        <v>91</v>
      </c>
      <c r="D1445" s="10">
        <v>12</v>
      </c>
      <c r="E1445" s="10">
        <v>1444</v>
      </c>
    </row>
    <row r="1446" spans="1:5">
      <c r="A1446" s="10" t="s">
        <v>3278</v>
      </c>
      <c r="B1446" s="10" t="s">
        <v>2053</v>
      </c>
      <c r="C1446" s="10" t="s">
        <v>91</v>
      </c>
      <c r="D1446" s="10">
        <v>12</v>
      </c>
      <c r="E1446" s="10">
        <v>1445</v>
      </c>
    </row>
    <row r="1447" spans="1:5">
      <c r="A1447" s="10" t="s">
        <v>3279</v>
      </c>
      <c r="B1447" s="10" t="s">
        <v>2053</v>
      </c>
      <c r="C1447" s="10" t="s">
        <v>91</v>
      </c>
      <c r="D1447" s="10">
        <v>12</v>
      </c>
      <c r="E1447" s="10">
        <v>1446</v>
      </c>
    </row>
    <row r="1448" spans="1:5">
      <c r="A1448" s="10" t="s">
        <v>3280</v>
      </c>
      <c r="B1448" s="10" t="s">
        <v>2053</v>
      </c>
      <c r="C1448" s="10" t="s">
        <v>91</v>
      </c>
      <c r="D1448" s="10">
        <v>12</v>
      </c>
      <c r="E1448" s="10">
        <v>1447</v>
      </c>
    </row>
    <row r="1449" spans="1:5">
      <c r="A1449" s="10" t="s">
        <v>3281</v>
      </c>
      <c r="B1449" s="10" t="s">
        <v>2053</v>
      </c>
      <c r="C1449" s="10" t="s">
        <v>91</v>
      </c>
      <c r="D1449" s="10">
        <v>12</v>
      </c>
      <c r="E1449" s="10">
        <v>1448</v>
      </c>
    </row>
    <row r="1450" spans="1:5">
      <c r="A1450" s="10" t="s">
        <v>3282</v>
      </c>
      <c r="B1450" s="10" t="s">
        <v>2053</v>
      </c>
      <c r="C1450" s="10" t="s">
        <v>91</v>
      </c>
      <c r="D1450" s="10">
        <v>12</v>
      </c>
      <c r="E1450" s="10">
        <v>1449</v>
      </c>
    </row>
    <row r="1451" spans="1:5">
      <c r="A1451" s="10" t="s">
        <v>3283</v>
      </c>
      <c r="B1451" s="10" t="s">
        <v>2053</v>
      </c>
      <c r="C1451" s="10" t="s">
        <v>91</v>
      </c>
      <c r="D1451" s="10">
        <v>12</v>
      </c>
      <c r="E1451" s="10">
        <v>1450</v>
      </c>
    </row>
    <row r="1452" spans="1:5">
      <c r="A1452" s="10" t="s">
        <v>3284</v>
      </c>
      <c r="B1452" s="10" t="s">
        <v>2053</v>
      </c>
      <c r="C1452" s="10" t="s">
        <v>91</v>
      </c>
      <c r="D1452" s="10">
        <v>12</v>
      </c>
      <c r="E1452" s="10">
        <v>1451</v>
      </c>
    </row>
    <row r="1453" spans="1:5">
      <c r="A1453" s="10" t="s">
        <v>3285</v>
      </c>
      <c r="B1453" s="10" t="s">
        <v>2053</v>
      </c>
      <c r="C1453" s="10" t="s">
        <v>91</v>
      </c>
      <c r="D1453" s="10">
        <v>12</v>
      </c>
      <c r="E1453" s="10">
        <v>1452</v>
      </c>
    </row>
    <row r="1454" spans="1:5">
      <c r="A1454" s="10" t="s">
        <v>3286</v>
      </c>
      <c r="B1454" s="10" t="s">
        <v>2053</v>
      </c>
      <c r="C1454" s="10" t="s">
        <v>91</v>
      </c>
      <c r="D1454" s="10">
        <v>12</v>
      </c>
      <c r="E1454" s="10">
        <v>1453</v>
      </c>
    </row>
    <row r="1455" spans="1:5">
      <c r="A1455" s="10" t="s">
        <v>3287</v>
      </c>
      <c r="B1455" s="10" t="s">
        <v>2053</v>
      </c>
      <c r="C1455" s="10" t="s">
        <v>91</v>
      </c>
      <c r="D1455" s="10">
        <v>12</v>
      </c>
      <c r="E1455" s="10">
        <v>1454</v>
      </c>
    </row>
    <row r="1456" spans="1:5">
      <c r="A1456" s="10" t="s">
        <v>3288</v>
      </c>
      <c r="B1456" s="10" t="s">
        <v>2053</v>
      </c>
      <c r="C1456" s="10" t="s">
        <v>91</v>
      </c>
      <c r="D1456" s="10">
        <v>12</v>
      </c>
      <c r="E1456" s="10">
        <v>1455</v>
      </c>
    </row>
    <row r="1457" spans="1:5">
      <c r="A1457" s="10" t="s">
        <v>3289</v>
      </c>
      <c r="B1457" s="10" t="s">
        <v>2053</v>
      </c>
      <c r="C1457" s="10" t="s">
        <v>91</v>
      </c>
      <c r="D1457" s="10">
        <v>12</v>
      </c>
      <c r="E1457" s="10">
        <v>1456</v>
      </c>
    </row>
    <row r="1458" spans="1:5">
      <c r="A1458" s="10" t="s">
        <v>3290</v>
      </c>
      <c r="B1458" s="10" t="s">
        <v>2053</v>
      </c>
      <c r="C1458" s="10" t="s">
        <v>91</v>
      </c>
      <c r="D1458" s="10">
        <v>12</v>
      </c>
      <c r="E1458" s="10">
        <v>1457</v>
      </c>
    </row>
    <row r="1459" spans="1:5">
      <c r="A1459" s="10" t="s">
        <v>3291</v>
      </c>
      <c r="B1459" s="10" t="s">
        <v>2053</v>
      </c>
      <c r="C1459" s="10" t="s">
        <v>91</v>
      </c>
      <c r="D1459" s="10">
        <v>12</v>
      </c>
      <c r="E1459" s="10">
        <v>1458</v>
      </c>
    </row>
    <row r="1460" spans="1:5">
      <c r="A1460" s="10" t="s">
        <v>3292</v>
      </c>
      <c r="B1460" s="10" t="s">
        <v>2053</v>
      </c>
      <c r="C1460" s="10" t="s">
        <v>91</v>
      </c>
      <c r="D1460" s="10">
        <v>12</v>
      </c>
      <c r="E1460" s="10">
        <v>1459</v>
      </c>
    </row>
    <row r="1461" spans="1:5">
      <c r="A1461" s="10" t="s">
        <v>3293</v>
      </c>
      <c r="B1461" s="10" t="s">
        <v>2053</v>
      </c>
      <c r="C1461" s="10" t="s">
        <v>91</v>
      </c>
      <c r="D1461" s="10">
        <v>12</v>
      </c>
      <c r="E1461" s="10">
        <v>1460</v>
      </c>
    </row>
    <row r="1462" spans="1:5">
      <c r="A1462" s="10" t="s">
        <v>3294</v>
      </c>
      <c r="B1462" s="10" t="s">
        <v>2053</v>
      </c>
      <c r="C1462" s="10" t="s">
        <v>91</v>
      </c>
      <c r="D1462" s="10">
        <v>12</v>
      </c>
      <c r="E1462" s="10">
        <v>1461</v>
      </c>
    </row>
    <row r="1463" spans="1:5">
      <c r="A1463" s="10" t="s">
        <v>3295</v>
      </c>
      <c r="B1463" s="10" t="s">
        <v>2053</v>
      </c>
      <c r="C1463" s="10" t="s">
        <v>91</v>
      </c>
      <c r="D1463" s="10">
        <v>12</v>
      </c>
      <c r="E1463" s="10">
        <v>1462</v>
      </c>
    </row>
    <row r="1464" spans="1:5">
      <c r="A1464" s="10" t="s">
        <v>3296</v>
      </c>
      <c r="B1464" s="10" t="s">
        <v>2053</v>
      </c>
      <c r="C1464" s="10" t="s">
        <v>91</v>
      </c>
      <c r="D1464" s="10">
        <v>12</v>
      </c>
      <c r="E1464" s="10">
        <v>1463</v>
      </c>
    </row>
    <row r="1465" spans="1:5">
      <c r="A1465" s="10" t="s">
        <v>3297</v>
      </c>
      <c r="B1465" s="10" t="s">
        <v>2053</v>
      </c>
      <c r="C1465" s="10" t="s">
        <v>91</v>
      </c>
      <c r="D1465" s="10">
        <v>12</v>
      </c>
      <c r="E1465" s="10">
        <v>1464</v>
      </c>
    </row>
    <row r="1466" spans="1:5">
      <c r="A1466" s="10" t="s">
        <v>3298</v>
      </c>
      <c r="B1466" s="10" t="s">
        <v>2053</v>
      </c>
      <c r="C1466" s="10" t="s">
        <v>91</v>
      </c>
      <c r="D1466" s="10">
        <v>12</v>
      </c>
      <c r="E1466" s="10">
        <v>1465</v>
      </c>
    </row>
    <row r="1467" spans="1:5">
      <c r="A1467" s="10" t="s">
        <v>3299</v>
      </c>
      <c r="B1467" s="10" t="s">
        <v>2053</v>
      </c>
      <c r="C1467" s="10" t="s">
        <v>91</v>
      </c>
      <c r="D1467" s="10">
        <v>12</v>
      </c>
      <c r="E1467" s="10">
        <v>1466</v>
      </c>
    </row>
    <row r="1468" spans="1:5">
      <c r="A1468" s="10" t="s">
        <v>3300</v>
      </c>
      <c r="B1468" s="10" t="s">
        <v>2053</v>
      </c>
      <c r="C1468" s="10" t="s">
        <v>91</v>
      </c>
      <c r="D1468" s="10">
        <v>12</v>
      </c>
      <c r="E1468" s="10">
        <v>1467</v>
      </c>
    </row>
    <row r="1469" spans="1:5">
      <c r="A1469" s="10" t="s">
        <v>3301</v>
      </c>
      <c r="B1469" s="10" t="s">
        <v>2053</v>
      </c>
      <c r="C1469" s="10" t="s">
        <v>91</v>
      </c>
      <c r="D1469" s="10">
        <v>12</v>
      </c>
      <c r="E1469" s="10">
        <v>1468</v>
      </c>
    </row>
    <row r="1470" spans="1:5">
      <c r="A1470" s="10" t="s">
        <v>3302</v>
      </c>
      <c r="B1470" s="10" t="s">
        <v>2053</v>
      </c>
      <c r="C1470" s="10" t="s">
        <v>91</v>
      </c>
      <c r="D1470" s="10">
        <v>12</v>
      </c>
      <c r="E1470" s="10">
        <v>1469</v>
      </c>
    </row>
    <row r="1471" spans="1:5">
      <c r="A1471" s="10" t="s">
        <v>3303</v>
      </c>
      <c r="B1471" s="10" t="s">
        <v>2053</v>
      </c>
      <c r="C1471" s="10" t="s">
        <v>91</v>
      </c>
      <c r="D1471" s="10">
        <v>12</v>
      </c>
      <c r="E1471" s="10">
        <v>1470</v>
      </c>
    </row>
    <row r="1472" spans="1:5">
      <c r="A1472" s="10" t="s">
        <v>3304</v>
      </c>
      <c r="B1472" s="10" t="s">
        <v>2053</v>
      </c>
      <c r="C1472" s="10" t="s">
        <v>91</v>
      </c>
      <c r="D1472" s="10">
        <v>12</v>
      </c>
      <c r="E1472" s="10">
        <v>1471</v>
      </c>
    </row>
    <row r="1473" spans="1:5">
      <c r="A1473" s="10" t="s">
        <v>3305</v>
      </c>
      <c r="B1473" s="10" t="s">
        <v>2053</v>
      </c>
      <c r="C1473" s="10" t="s">
        <v>91</v>
      </c>
      <c r="D1473" s="10">
        <v>12</v>
      </c>
      <c r="E1473" s="10">
        <v>1472</v>
      </c>
    </row>
    <row r="1474" spans="1:5">
      <c r="A1474" s="10" t="s">
        <v>3306</v>
      </c>
      <c r="B1474" s="10" t="s">
        <v>2053</v>
      </c>
      <c r="C1474" s="10" t="s">
        <v>91</v>
      </c>
      <c r="D1474" s="10">
        <v>12</v>
      </c>
      <c r="E1474" s="10">
        <v>1473</v>
      </c>
    </row>
    <row r="1475" spans="1:5">
      <c r="A1475" s="10" t="s">
        <v>3307</v>
      </c>
      <c r="B1475" s="10" t="s">
        <v>2053</v>
      </c>
      <c r="C1475" s="10" t="s">
        <v>91</v>
      </c>
      <c r="D1475" s="10">
        <v>12</v>
      </c>
      <c r="E1475" s="10">
        <v>1474</v>
      </c>
    </row>
    <row r="1476" spans="1:5">
      <c r="A1476" s="10" t="s">
        <v>3308</v>
      </c>
      <c r="B1476" s="10" t="s">
        <v>2053</v>
      </c>
      <c r="C1476" s="10" t="s">
        <v>91</v>
      </c>
      <c r="D1476" s="10">
        <v>12</v>
      </c>
      <c r="E1476" s="10">
        <v>1475</v>
      </c>
    </row>
    <row r="1477" spans="1:5">
      <c r="A1477" s="10" t="s">
        <v>3309</v>
      </c>
      <c r="B1477" s="10" t="s">
        <v>2053</v>
      </c>
      <c r="C1477" s="10" t="s">
        <v>91</v>
      </c>
      <c r="D1477" s="10">
        <v>12</v>
      </c>
      <c r="E1477" s="10">
        <v>1476</v>
      </c>
    </row>
    <row r="1478" spans="1:5">
      <c r="A1478" s="10" t="s">
        <v>3310</v>
      </c>
      <c r="B1478" s="10" t="s">
        <v>2053</v>
      </c>
      <c r="C1478" s="10" t="s">
        <v>91</v>
      </c>
      <c r="D1478" s="10">
        <v>12</v>
      </c>
      <c r="E1478" s="10">
        <v>1477</v>
      </c>
    </row>
    <row r="1479" spans="1:5">
      <c r="A1479" s="10" t="s">
        <v>3311</v>
      </c>
      <c r="B1479" s="10" t="s">
        <v>2053</v>
      </c>
      <c r="C1479" s="10" t="s">
        <v>91</v>
      </c>
      <c r="D1479" s="10">
        <v>12</v>
      </c>
      <c r="E1479" s="10">
        <v>1478</v>
      </c>
    </row>
    <row r="1480" spans="1:5">
      <c r="A1480" s="10" t="s">
        <v>3312</v>
      </c>
      <c r="B1480" s="10" t="s">
        <v>2053</v>
      </c>
      <c r="C1480" s="10" t="s">
        <v>91</v>
      </c>
      <c r="D1480" s="10">
        <v>12</v>
      </c>
      <c r="E1480" s="10">
        <v>1479</v>
      </c>
    </row>
    <row r="1481" spans="1:5">
      <c r="A1481" s="10" t="s">
        <v>3313</v>
      </c>
      <c r="B1481" s="10" t="s">
        <v>2053</v>
      </c>
      <c r="C1481" s="10" t="s">
        <v>91</v>
      </c>
      <c r="D1481" s="10">
        <v>12</v>
      </c>
      <c r="E1481" s="10">
        <v>1480</v>
      </c>
    </row>
    <row r="1482" spans="1:5">
      <c r="A1482" s="10" t="s">
        <v>3314</v>
      </c>
      <c r="B1482" s="10" t="s">
        <v>2053</v>
      </c>
      <c r="C1482" s="10" t="s">
        <v>91</v>
      </c>
      <c r="D1482" s="10">
        <v>12</v>
      </c>
      <c r="E1482" s="10">
        <v>1481</v>
      </c>
    </row>
    <row r="1483" spans="1:5">
      <c r="A1483" s="10" t="s">
        <v>3315</v>
      </c>
      <c r="B1483" s="10" t="s">
        <v>2053</v>
      </c>
      <c r="C1483" s="10" t="s">
        <v>91</v>
      </c>
      <c r="D1483" s="10">
        <v>12</v>
      </c>
      <c r="E1483" s="10">
        <v>1482</v>
      </c>
    </row>
    <row r="1484" spans="1:5">
      <c r="A1484" s="10" t="s">
        <v>3316</v>
      </c>
      <c r="B1484" s="10" t="s">
        <v>2053</v>
      </c>
      <c r="C1484" s="10" t="s">
        <v>91</v>
      </c>
      <c r="D1484" s="10">
        <v>12</v>
      </c>
      <c r="E1484" s="10">
        <v>1483</v>
      </c>
    </row>
    <row r="1485" spans="1:5">
      <c r="A1485" s="10" t="s">
        <v>3317</v>
      </c>
      <c r="B1485" s="10" t="s">
        <v>2053</v>
      </c>
      <c r="C1485" s="10" t="s">
        <v>91</v>
      </c>
      <c r="D1485" s="10">
        <v>12</v>
      </c>
      <c r="E1485" s="10">
        <v>1484</v>
      </c>
    </row>
    <row r="1486" spans="1:5">
      <c r="A1486" s="10" t="s">
        <v>3318</v>
      </c>
      <c r="B1486" s="10" t="s">
        <v>2053</v>
      </c>
      <c r="C1486" s="10" t="s">
        <v>91</v>
      </c>
      <c r="D1486" s="10">
        <v>12</v>
      </c>
      <c r="E1486" s="10">
        <v>1485</v>
      </c>
    </row>
    <row r="1487" spans="1:5">
      <c r="A1487" s="10" t="s">
        <v>3319</v>
      </c>
      <c r="B1487" s="10" t="s">
        <v>2053</v>
      </c>
      <c r="C1487" s="10" t="s">
        <v>91</v>
      </c>
      <c r="D1487" s="10">
        <v>12</v>
      </c>
      <c r="E1487" s="10">
        <v>1486</v>
      </c>
    </row>
    <row r="1488" spans="1:5">
      <c r="A1488" s="10" t="s">
        <v>3320</v>
      </c>
      <c r="B1488" s="10" t="s">
        <v>2053</v>
      </c>
      <c r="C1488" s="10" t="s">
        <v>91</v>
      </c>
      <c r="D1488" s="10">
        <v>12</v>
      </c>
      <c r="E1488" s="10">
        <v>1487</v>
      </c>
    </row>
    <row r="1489" spans="1:5">
      <c r="A1489" s="10" t="s">
        <v>3321</v>
      </c>
      <c r="B1489" s="10" t="s">
        <v>2053</v>
      </c>
      <c r="C1489" s="10" t="s">
        <v>91</v>
      </c>
      <c r="D1489" s="10">
        <v>12</v>
      </c>
      <c r="E1489" s="10">
        <v>1488</v>
      </c>
    </row>
    <row r="1490" spans="1:5">
      <c r="A1490" s="10" t="s">
        <v>3322</v>
      </c>
      <c r="B1490" s="10" t="s">
        <v>2053</v>
      </c>
      <c r="C1490" s="10" t="s">
        <v>91</v>
      </c>
      <c r="D1490" s="10">
        <v>12</v>
      </c>
      <c r="E1490" s="10">
        <v>1489</v>
      </c>
    </row>
    <row r="1491" spans="1:5">
      <c r="A1491" s="10" t="s">
        <v>3323</v>
      </c>
      <c r="B1491" s="10" t="s">
        <v>2053</v>
      </c>
      <c r="C1491" s="10" t="s">
        <v>91</v>
      </c>
      <c r="D1491" s="10">
        <v>12</v>
      </c>
      <c r="E1491" s="10">
        <v>1490</v>
      </c>
    </row>
    <row r="1492" spans="1:5">
      <c r="A1492" s="10" t="s">
        <v>3324</v>
      </c>
      <c r="B1492" s="10" t="s">
        <v>2053</v>
      </c>
      <c r="C1492" s="10" t="s">
        <v>91</v>
      </c>
      <c r="D1492" s="10">
        <v>12</v>
      </c>
      <c r="E1492" s="10">
        <v>1491</v>
      </c>
    </row>
    <row r="1493" spans="1:5">
      <c r="A1493" s="10" t="s">
        <v>3325</v>
      </c>
      <c r="B1493" s="10" t="s">
        <v>2053</v>
      </c>
      <c r="C1493" s="10" t="s">
        <v>91</v>
      </c>
      <c r="D1493" s="10">
        <v>12</v>
      </c>
      <c r="E1493" s="10">
        <v>1492</v>
      </c>
    </row>
    <row r="1494" spans="1:5">
      <c r="A1494" s="10" t="s">
        <v>3326</v>
      </c>
      <c r="B1494" s="10" t="s">
        <v>2053</v>
      </c>
      <c r="C1494" s="10" t="s">
        <v>91</v>
      </c>
      <c r="D1494" s="10">
        <v>12</v>
      </c>
      <c r="E1494" s="10">
        <v>1493</v>
      </c>
    </row>
    <row r="1495" spans="1:5">
      <c r="A1495" s="10" t="s">
        <v>3327</v>
      </c>
      <c r="B1495" s="10" t="s">
        <v>2053</v>
      </c>
      <c r="C1495" s="10" t="s">
        <v>91</v>
      </c>
      <c r="D1495" s="10">
        <v>12</v>
      </c>
      <c r="E1495" s="10">
        <v>1494</v>
      </c>
    </row>
    <row r="1496" spans="1:5">
      <c r="A1496" s="10" t="s">
        <v>3328</v>
      </c>
      <c r="B1496" s="10" t="s">
        <v>2053</v>
      </c>
      <c r="C1496" s="10" t="s">
        <v>91</v>
      </c>
      <c r="D1496" s="10">
        <v>12</v>
      </c>
      <c r="E1496" s="10">
        <v>1495</v>
      </c>
    </row>
    <row r="1497" spans="1:5">
      <c r="A1497" s="10" t="s">
        <v>3329</v>
      </c>
      <c r="B1497" s="10" t="s">
        <v>2053</v>
      </c>
      <c r="C1497" s="10" t="s">
        <v>91</v>
      </c>
      <c r="D1497" s="10">
        <v>12</v>
      </c>
      <c r="E1497" s="10">
        <v>1496</v>
      </c>
    </row>
    <row r="1498" spans="1:5">
      <c r="A1498" s="10" t="s">
        <v>3330</v>
      </c>
      <c r="B1498" s="10" t="s">
        <v>2053</v>
      </c>
      <c r="C1498" s="10" t="s">
        <v>91</v>
      </c>
      <c r="D1498" s="10">
        <v>12</v>
      </c>
      <c r="E1498" s="10">
        <v>1497</v>
      </c>
    </row>
    <row r="1499" spans="1:5">
      <c r="A1499" s="10" t="s">
        <v>3331</v>
      </c>
      <c r="B1499" s="10" t="s">
        <v>2053</v>
      </c>
      <c r="C1499" s="10" t="s">
        <v>91</v>
      </c>
      <c r="D1499" s="10">
        <v>12</v>
      </c>
      <c r="E1499" s="10">
        <v>1498</v>
      </c>
    </row>
    <row r="1500" spans="1:5">
      <c r="A1500" s="10" t="s">
        <v>3332</v>
      </c>
      <c r="B1500" s="10" t="s">
        <v>2053</v>
      </c>
      <c r="C1500" s="10" t="s">
        <v>91</v>
      </c>
      <c r="D1500" s="10">
        <v>12</v>
      </c>
      <c r="E1500" s="10">
        <v>1499</v>
      </c>
    </row>
    <row r="1501" spans="1:5">
      <c r="A1501" s="10" t="s">
        <v>3333</v>
      </c>
      <c r="B1501" s="10" t="s">
        <v>2053</v>
      </c>
      <c r="C1501" s="10" t="s">
        <v>91</v>
      </c>
      <c r="D1501" s="10">
        <v>12</v>
      </c>
      <c r="E1501" s="10">
        <v>1500</v>
      </c>
    </row>
    <row r="1502" spans="1:5">
      <c r="A1502" s="10" t="s">
        <v>3334</v>
      </c>
      <c r="B1502" s="10" t="s">
        <v>2053</v>
      </c>
      <c r="C1502" s="10" t="s">
        <v>91</v>
      </c>
      <c r="D1502" s="10">
        <v>12</v>
      </c>
      <c r="E1502" s="10">
        <v>1501</v>
      </c>
    </row>
    <row r="1503" spans="1:5">
      <c r="A1503" s="10" t="s">
        <v>3335</v>
      </c>
      <c r="B1503" s="10" t="s">
        <v>2053</v>
      </c>
      <c r="C1503" s="10" t="s">
        <v>91</v>
      </c>
      <c r="D1503" s="10">
        <v>12</v>
      </c>
      <c r="E1503" s="10">
        <v>1502</v>
      </c>
    </row>
    <row r="1504" spans="1:5">
      <c r="A1504" s="10" t="s">
        <v>3336</v>
      </c>
      <c r="B1504" s="10" t="s">
        <v>2053</v>
      </c>
      <c r="C1504" s="10" t="s">
        <v>91</v>
      </c>
      <c r="D1504" s="10">
        <v>12</v>
      </c>
      <c r="E1504" s="10">
        <v>1503</v>
      </c>
    </row>
    <row r="1505" spans="1:5">
      <c r="A1505" s="10" t="s">
        <v>3337</v>
      </c>
      <c r="B1505" s="10" t="s">
        <v>2053</v>
      </c>
      <c r="C1505" s="10" t="s">
        <v>91</v>
      </c>
      <c r="D1505" s="10">
        <v>12</v>
      </c>
      <c r="E1505" s="10">
        <v>1504</v>
      </c>
    </row>
    <row r="1506" spans="1:5">
      <c r="A1506" s="10" t="s">
        <v>3338</v>
      </c>
      <c r="B1506" s="10" t="s">
        <v>2053</v>
      </c>
      <c r="C1506" s="10" t="s">
        <v>91</v>
      </c>
      <c r="D1506" s="10">
        <v>12</v>
      </c>
      <c r="E1506" s="10">
        <v>1505</v>
      </c>
    </row>
    <row r="1507" spans="1:5">
      <c r="A1507" s="10" t="s">
        <v>3339</v>
      </c>
      <c r="B1507" s="10" t="s">
        <v>2053</v>
      </c>
      <c r="C1507" s="10" t="s">
        <v>91</v>
      </c>
      <c r="D1507" s="10">
        <v>12</v>
      </c>
      <c r="E1507" s="10">
        <v>1506</v>
      </c>
    </row>
    <row r="1508" spans="1:5">
      <c r="A1508" s="10" t="s">
        <v>3340</v>
      </c>
      <c r="B1508" s="10" t="s">
        <v>2053</v>
      </c>
      <c r="C1508" s="10" t="s">
        <v>91</v>
      </c>
      <c r="D1508" s="10">
        <v>12</v>
      </c>
      <c r="E1508" s="10">
        <v>1507</v>
      </c>
    </row>
    <row r="1509" spans="1:5">
      <c r="A1509" s="10" t="s">
        <v>3341</v>
      </c>
      <c r="B1509" s="10" t="s">
        <v>2053</v>
      </c>
      <c r="C1509" s="10" t="s">
        <v>91</v>
      </c>
      <c r="D1509" s="10">
        <v>12</v>
      </c>
      <c r="E1509" s="10">
        <v>1508</v>
      </c>
    </row>
    <row r="1510" spans="1:5">
      <c r="A1510" s="10" t="s">
        <v>3242</v>
      </c>
      <c r="B1510" s="10" t="s">
        <v>2053</v>
      </c>
      <c r="C1510" s="10" t="s">
        <v>91</v>
      </c>
      <c r="D1510" s="10">
        <v>12</v>
      </c>
      <c r="E1510" s="10">
        <v>1509</v>
      </c>
    </row>
    <row r="1511" spans="1:5">
      <c r="A1511" s="10" t="s">
        <v>3243</v>
      </c>
      <c r="B1511" s="10" t="s">
        <v>2053</v>
      </c>
      <c r="C1511" s="10" t="s">
        <v>91</v>
      </c>
      <c r="D1511" s="10">
        <v>12</v>
      </c>
      <c r="E1511" s="10">
        <v>1510</v>
      </c>
    </row>
    <row r="1512" spans="1:5">
      <c r="A1512" s="10" t="s">
        <v>3244</v>
      </c>
      <c r="B1512" s="10" t="s">
        <v>2053</v>
      </c>
      <c r="C1512" s="10" t="s">
        <v>91</v>
      </c>
      <c r="D1512" s="10">
        <v>12</v>
      </c>
      <c r="E1512" s="10">
        <v>1511</v>
      </c>
    </row>
    <row r="1513" spans="1:5">
      <c r="A1513" s="10" t="s">
        <v>3245</v>
      </c>
      <c r="B1513" s="10" t="s">
        <v>2053</v>
      </c>
      <c r="C1513" s="10" t="s">
        <v>91</v>
      </c>
      <c r="D1513" s="10">
        <v>12</v>
      </c>
      <c r="E1513" s="10">
        <v>1512</v>
      </c>
    </row>
    <row r="1514" spans="1:5">
      <c r="A1514" s="10" t="s">
        <v>3246</v>
      </c>
      <c r="B1514" s="10" t="s">
        <v>2053</v>
      </c>
      <c r="C1514" s="10" t="s">
        <v>91</v>
      </c>
      <c r="D1514" s="10">
        <v>12</v>
      </c>
      <c r="E1514" s="10">
        <v>1513</v>
      </c>
    </row>
    <row r="1515" spans="1:5">
      <c r="A1515" s="10" t="s">
        <v>3247</v>
      </c>
      <c r="B1515" s="10" t="s">
        <v>2053</v>
      </c>
      <c r="C1515" s="10" t="s">
        <v>91</v>
      </c>
      <c r="D1515" s="10">
        <v>12</v>
      </c>
      <c r="E1515" s="10">
        <v>1514</v>
      </c>
    </row>
    <row r="1516" spans="1:5">
      <c r="A1516" s="10" t="s">
        <v>3248</v>
      </c>
      <c r="B1516" s="10" t="s">
        <v>2053</v>
      </c>
      <c r="C1516" s="10" t="s">
        <v>91</v>
      </c>
      <c r="D1516" s="10">
        <v>12</v>
      </c>
      <c r="E1516" s="10">
        <v>1515</v>
      </c>
    </row>
    <row r="1517" spans="1:5">
      <c r="A1517" s="10" t="s">
        <v>3249</v>
      </c>
      <c r="B1517" s="10" t="s">
        <v>2053</v>
      </c>
      <c r="C1517" s="10" t="s">
        <v>91</v>
      </c>
      <c r="D1517" s="10">
        <v>12</v>
      </c>
      <c r="E1517" s="10">
        <v>1516</v>
      </c>
    </row>
    <row r="1518" spans="1:5">
      <c r="A1518" s="10" t="s">
        <v>3250</v>
      </c>
      <c r="B1518" s="10" t="s">
        <v>2053</v>
      </c>
      <c r="C1518" s="10" t="s">
        <v>91</v>
      </c>
      <c r="D1518" s="10">
        <v>12</v>
      </c>
      <c r="E1518" s="10">
        <v>1517</v>
      </c>
    </row>
    <row r="1519" spans="1:5">
      <c r="A1519" s="10" t="s">
        <v>3251</v>
      </c>
      <c r="B1519" s="10" t="s">
        <v>2053</v>
      </c>
      <c r="C1519" s="10" t="s">
        <v>91</v>
      </c>
      <c r="D1519" s="10">
        <v>12</v>
      </c>
      <c r="E1519" s="10">
        <v>1518</v>
      </c>
    </row>
    <row r="1520" spans="1:5">
      <c r="A1520" s="10" t="s">
        <v>3252</v>
      </c>
      <c r="B1520" s="10" t="s">
        <v>2053</v>
      </c>
      <c r="C1520" s="10" t="s">
        <v>91</v>
      </c>
      <c r="D1520" s="10">
        <v>12</v>
      </c>
      <c r="E1520" s="10">
        <v>1519</v>
      </c>
    </row>
    <row r="1521" spans="1:5">
      <c r="A1521" s="10" t="s">
        <v>3253</v>
      </c>
      <c r="B1521" s="10" t="s">
        <v>2053</v>
      </c>
      <c r="C1521" s="10" t="s">
        <v>91</v>
      </c>
      <c r="D1521" s="10">
        <v>12</v>
      </c>
      <c r="E1521" s="10">
        <v>1520</v>
      </c>
    </row>
    <row r="1522" spans="1:5">
      <c r="A1522" s="10" t="s">
        <v>3254</v>
      </c>
      <c r="B1522" s="10" t="s">
        <v>2053</v>
      </c>
      <c r="C1522" s="10" t="s">
        <v>91</v>
      </c>
      <c r="D1522" s="10">
        <v>12</v>
      </c>
      <c r="E1522" s="10">
        <v>1521</v>
      </c>
    </row>
    <row r="1523" spans="1:5">
      <c r="A1523" s="10" t="s">
        <v>3255</v>
      </c>
      <c r="B1523" s="10" t="s">
        <v>2053</v>
      </c>
      <c r="C1523" s="10" t="s">
        <v>91</v>
      </c>
      <c r="D1523" s="10">
        <v>12</v>
      </c>
      <c r="E1523" s="10">
        <v>1522</v>
      </c>
    </row>
    <row r="1524" spans="1:5">
      <c r="A1524" s="10" t="s">
        <v>3256</v>
      </c>
      <c r="B1524" s="10" t="s">
        <v>2053</v>
      </c>
      <c r="C1524" s="10" t="s">
        <v>91</v>
      </c>
      <c r="D1524" s="10">
        <v>12</v>
      </c>
      <c r="E1524" s="10">
        <v>1523</v>
      </c>
    </row>
    <row r="1525" spans="1:5">
      <c r="A1525" s="10" t="s">
        <v>3257</v>
      </c>
      <c r="B1525" s="10" t="s">
        <v>2053</v>
      </c>
      <c r="C1525" s="10" t="s">
        <v>91</v>
      </c>
      <c r="D1525" s="10">
        <v>12</v>
      </c>
      <c r="E1525" s="10">
        <v>1524</v>
      </c>
    </row>
    <row r="1526" spans="1:5">
      <c r="A1526" s="10" t="s">
        <v>3258</v>
      </c>
      <c r="B1526" s="10" t="s">
        <v>2053</v>
      </c>
      <c r="C1526" s="10" t="s">
        <v>91</v>
      </c>
      <c r="D1526" s="10">
        <v>12</v>
      </c>
      <c r="E1526" s="10">
        <v>1525</v>
      </c>
    </row>
    <row r="1527" spans="1:5">
      <c r="A1527" s="10" t="s">
        <v>3259</v>
      </c>
      <c r="B1527" s="10" t="s">
        <v>2053</v>
      </c>
      <c r="C1527" s="10" t="s">
        <v>91</v>
      </c>
      <c r="D1527" s="10">
        <v>12</v>
      </c>
      <c r="E1527" s="10">
        <v>1526</v>
      </c>
    </row>
    <row r="1528" spans="1:5">
      <c r="A1528" s="10" t="s">
        <v>3260</v>
      </c>
      <c r="B1528" s="10" t="s">
        <v>2053</v>
      </c>
      <c r="C1528" s="10" t="s">
        <v>91</v>
      </c>
      <c r="D1528" s="10">
        <v>12</v>
      </c>
      <c r="E1528" s="10">
        <v>1527</v>
      </c>
    </row>
    <row r="1529" spans="1:5">
      <c r="A1529" s="10" t="s">
        <v>3261</v>
      </c>
      <c r="B1529" s="10" t="s">
        <v>2053</v>
      </c>
      <c r="C1529" s="10" t="s">
        <v>91</v>
      </c>
      <c r="D1529" s="10">
        <v>12</v>
      </c>
      <c r="E1529" s="10">
        <v>1528</v>
      </c>
    </row>
    <row r="1530" spans="1:5">
      <c r="A1530" s="10" t="s">
        <v>3262</v>
      </c>
      <c r="B1530" s="10" t="s">
        <v>2053</v>
      </c>
      <c r="C1530" s="10" t="s">
        <v>91</v>
      </c>
      <c r="D1530" s="10">
        <v>12</v>
      </c>
      <c r="E1530" s="10">
        <v>1529</v>
      </c>
    </row>
    <row r="1531" spans="1:5">
      <c r="A1531" s="10" t="s">
        <v>3263</v>
      </c>
      <c r="B1531" s="10" t="s">
        <v>2053</v>
      </c>
      <c r="C1531" s="10" t="s">
        <v>91</v>
      </c>
      <c r="D1531" s="10">
        <v>12</v>
      </c>
      <c r="E1531" s="10">
        <v>1530</v>
      </c>
    </row>
    <row r="1532" spans="1:5">
      <c r="A1532" s="10" t="s">
        <v>3264</v>
      </c>
      <c r="B1532" s="10" t="s">
        <v>2053</v>
      </c>
      <c r="C1532" s="10" t="s">
        <v>91</v>
      </c>
      <c r="D1532" s="10">
        <v>12</v>
      </c>
      <c r="E1532" s="10">
        <v>1531</v>
      </c>
    </row>
    <row r="1533" spans="1:5">
      <c r="A1533" s="10" t="s">
        <v>3265</v>
      </c>
      <c r="B1533" s="10" t="s">
        <v>2053</v>
      </c>
      <c r="C1533" s="10" t="s">
        <v>91</v>
      </c>
      <c r="D1533" s="10">
        <v>12</v>
      </c>
      <c r="E1533" s="10">
        <v>1532</v>
      </c>
    </row>
    <row r="1534" spans="1:5">
      <c r="A1534" s="10" t="s">
        <v>3266</v>
      </c>
      <c r="B1534" s="10" t="s">
        <v>2053</v>
      </c>
      <c r="C1534" s="10" t="s">
        <v>91</v>
      </c>
      <c r="D1534" s="10">
        <v>12</v>
      </c>
      <c r="E1534" s="10">
        <v>1533</v>
      </c>
    </row>
    <row r="1535" spans="1:5">
      <c r="A1535" s="10" t="s">
        <v>3267</v>
      </c>
      <c r="B1535" s="10" t="s">
        <v>2053</v>
      </c>
      <c r="C1535" s="10" t="s">
        <v>91</v>
      </c>
      <c r="D1535" s="10">
        <v>12</v>
      </c>
      <c r="E1535" s="10">
        <v>1534</v>
      </c>
    </row>
    <row r="1536" spans="1:5">
      <c r="A1536" s="10" t="s">
        <v>3268</v>
      </c>
      <c r="B1536" s="10" t="s">
        <v>2053</v>
      </c>
      <c r="C1536" s="10" t="s">
        <v>91</v>
      </c>
      <c r="D1536" s="10">
        <v>12</v>
      </c>
      <c r="E1536" s="10">
        <v>1535</v>
      </c>
    </row>
    <row r="1537" spans="1:5">
      <c r="A1537" s="10" t="s">
        <v>3269</v>
      </c>
      <c r="B1537" s="10" t="s">
        <v>2053</v>
      </c>
      <c r="C1537" s="10" t="s">
        <v>91</v>
      </c>
      <c r="D1537" s="10">
        <v>12</v>
      </c>
      <c r="E1537" s="10">
        <v>1536</v>
      </c>
    </row>
    <row r="1538" spans="1:5">
      <c r="A1538" s="10" t="s">
        <v>3270</v>
      </c>
      <c r="B1538" s="10" t="s">
        <v>2053</v>
      </c>
      <c r="C1538" s="10" t="s">
        <v>91</v>
      </c>
      <c r="D1538" s="10">
        <v>12</v>
      </c>
      <c r="E1538" s="10">
        <v>1537</v>
      </c>
    </row>
    <row r="1539" spans="1:5">
      <c r="A1539" s="10" t="s">
        <v>3271</v>
      </c>
      <c r="B1539" s="10" t="s">
        <v>2053</v>
      </c>
      <c r="C1539" s="10" t="s">
        <v>91</v>
      </c>
      <c r="D1539" s="10">
        <v>12</v>
      </c>
      <c r="E1539" s="10">
        <v>1538</v>
      </c>
    </row>
    <row r="1540" spans="1:5">
      <c r="A1540" s="10" t="s">
        <v>3272</v>
      </c>
      <c r="B1540" s="10" t="s">
        <v>2053</v>
      </c>
      <c r="C1540" s="10" t="s">
        <v>91</v>
      </c>
      <c r="D1540" s="10">
        <v>12</v>
      </c>
      <c r="E1540" s="10">
        <v>1539</v>
      </c>
    </row>
    <row r="1541" spans="1:5">
      <c r="A1541" s="10" t="s">
        <v>3273</v>
      </c>
      <c r="B1541" s="10" t="s">
        <v>2053</v>
      </c>
      <c r="C1541" s="10" t="s">
        <v>91</v>
      </c>
      <c r="D1541" s="10">
        <v>12</v>
      </c>
      <c r="E1541" s="10">
        <v>1540</v>
      </c>
    </row>
    <row r="1542" spans="1:5">
      <c r="A1542" s="10" t="s">
        <v>3274</v>
      </c>
      <c r="B1542" s="10" t="s">
        <v>2053</v>
      </c>
      <c r="C1542" s="10" t="s">
        <v>91</v>
      </c>
      <c r="D1542" s="10">
        <v>12</v>
      </c>
      <c r="E1542" s="10">
        <v>1541</v>
      </c>
    </row>
    <row r="1543" spans="1:5">
      <c r="A1543" s="10" t="s">
        <v>3275</v>
      </c>
      <c r="B1543" s="10" t="s">
        <v>2053</v>
      </c>
      <c r="C1543" s="10" t="s">
        <v>91</v>
      </c>
      <c r="D1543" s="10">
        <v>12</v>
      </c>
      <c r="E1543" s="10">
        <v>1542</v>
      </c>
    </row>
    <row r="1544" spans="1:5">
      <c r="A1544" s="10" t="s">
        <v>3276</v>
      </c>
      <c r="B1544" s="10" t="s">
        <v>2053</v>
      </c>
      <c r="C1544" s="10" t="s">
        <v>91</v>
      </c>
      <c r="D1544" s="10">
        <v>12</v>
      </c>
      <c r="E1544" s="10">
        <v>1543</v>
      </c>
    </row>
    <row r="1545" spans="1:5">
      <c r="A1545" s="10" t="s">
        <v>3277</v>
      </c>
      <c r="B1545" s="10" t="s">
        <v>2053</v>
      </c>
      <c r="C1545" s="10" t="s">
        <v>91</v>
      </c>
      <c r="D1545" s="10">
        <v>12</v>
      </c>
      <c r="E1545" s="10">
        <v>1544</v>
      </c>
    </row>
    <row r="1546" spans="1:5">
      <c r="A1546" s="10" t="s">
        <v>3278</v>
      </c>
      <c r="B1546" s="10" t="s">
        <v>2053</v>
      </c>
      <c r="C1546" s="10" t="s">
        <v>91</v>
      </c>
      <c r="D1546" s="10">
        <v>12</v>
      </c>
      <c r="E1546" s="10">
        <v>1545</v>
      </c>
    </row>
    <row r="1547" spans="1:5">
      <c r="A1547" s="10" t="s">
        <v>3279</v>
      </c>
      <c r="B1547" s="10" t="s">
        <v>2053</v>
      </c>
      <c r="C1547" s="10" t="s">
        <v>91</v>
      </c>
      <c r="D1547" s="10">
        <v>12</v>
      </c>
      <c r="E1547" s="10">
        <v>1546</v>
      </c>
    </row>
    <row r="1548" spans="1:5">
      <c r="A1548" s="10" t="s">
        <v>3280</v>
      </c>
      <c r="B1548" s="10" t="s">
        <v>2053</v>
      </c>
      <c r="C1548" s="10" t="s">
        <v>91</v>
      </c>
      <c r="D1548" s="10">
        <v>12</v>
      </c>
      <c r="E1548" s="10">
        <v>1547</v>
      </c>
    </row>
    <row r="1549" spans="1:5">
      <c r="A1549" s="10" t="s">
        <v>3281</v>
      </c>
      <c r="B1549" s="10" t="s">
        <v>2053</v>
      </c>
      <c r="C1549" s="10" t="s">
        <v>91</v>
      </c>
      <c r="D1549" s="10">
        <v>12</v>
      </c>
      <c r="E1549" s="10">
        <v>1548</v>
      </c>
    </row>
    <row r="1550" spans="1:5">
      <c r="A1550" s="10" t="s">
        <v>3282</v>
      </c>
      <c r="B1550" s="10" t="s">
        <v>2053</v>
      </c>
      <c r="C1550" s="10" t="s">
        <v>91</v>
      </c>
      <c r="D1550" s="10">
        <v>12</v>
      </c>
      <c r="E1550" s="10">
        <v>1549</v>
      </c>
    </row>
    <row r="1551" spans="1:5">
      <c r="A1551" s="10" t="s">
        <v>3283</v>
      </c>
      <c r="B1551" s="10" t="s">
        <v>2053</v>
      </c>
      <c r="C1551" s="10" t="s">
        <v>91</v>
      </c>
      <c r="D1551" s="10">
        <v>12</v>
      </c>
      <c r="E1551" s="10">
        <v>1550</v>
      </c>
    </row>
    <row r="1552" spans="1:5">
      <c r="A1552" s="10" t="s">
        <v>3284</v>
      </c>
      <c r="B1552" s="10" t="s">
        <v>2053</v>
      </c>
      <c r="C1552" s="10" t="s">
        <v>91</v>
      </c>
      <c r="D1552" s="10">
        <v>12</v>
      </c>
      <c r="E1552" s="10">
        <v>1551</v>
      </c>
    </row>
    <row r="1553" spans="1:5">
      <c r="A1553" s="10" t="s">
        <v>3285</v>
      </c>
      <c r="B1553" s="10" t="s">
        <v>2053</v>
      </c>
      <c r="C1553" s="10" t="s">
        <v>91</v>
      </c>
      <c r="D1553" s="10">
        <v>12</v>
      </c>
      <c r="E1553" s="10">
        <v>1552</v>
      </c>
    </row>
    <row r="1554" spans="1:5">
      <c r="A1554" s="10" t="s">
        <v>3286</v>
      </c>
      <c r="B1554" s="10" t="s">
        <v>2053</v>
      </c>
      <c r="C1554" s="10" t="s">
        <v>91</v>
      </c>
      <c r="D1554" s="10">
        <v>12</v>
      </c>
      <c r="E1554" s="10">
        <v>1553</v>
      </c>
    </row>
    <row r="1555" spans="1:5">
      <c r="A1555" s="10" t="s">
        <v>3287</v>
      </c>
      <c r="B1555" s="10" t="s">
        <v>2053</v>
      </c>
      <c r="C1555" s="10" t="s">
        <v>91</v>
      </c>
      <c r="D1555" s="10">
        <v>12</v>
      </c>
      <c r="E1555" s="10">
        <v>1554</v>
      </c>
    </row>
    <row r="1556" spans="1:5">
      <c r="A1556" s="10" t="s">
        <v>3288</v>
      </c>
      <c r="B1556" s="10" t="s">
        <v>2053</v>
      </c>
      <c r="C1556" s="10" t="s">
        <v>91</v>
      </c>
      <c r="D1556" s="10">
        <v>12</v>
      </c>
      <c r="E1556" s="10">
        <v>1555</v>
      </c>
    </row>
    <row r="1557" spans="1:5">
      <c r="A1557" s="10" t="s">
        <v>3289</v>
      </c>
      <c r="B1557" s="10" t="s">
        <v>2053</v>
      </c>
      <c r="C1557" s="10" t="s">
        <v>91</v>
      </c>
      <c r="D1557" s="10">
        <v>12</v>
      </c>
      <c r="E1557" s="10">
        <v>1556</v>
      </c>
    </row>
    <row r="1558" spans="1:5">
      <c r="A1558" s="10" t="s">
        <v>3290</v>
      </c>
      <c r="B1558" s="10" t="s">
        <v>2053</v>
      </c>
      <c r="C1558" s="10" t="s">
        <v>91</v>
      </c>
      <c r="D1558" s="10">
        <v>12</v>
      </c>
      <c r="E1558" s="10">
        <v>1557</v>
      </c>
    </row>
    <row r="1559" spans="1:5">
      <c r="A1559" s="10" t="s">
        <v>3291</v>
      </c>
      <c r="B1559" s="10" t="s">
        <v>2053</v>
      </c>
      <c r="C1559" s="10" t="s">
        <v>91</v>
      </c>
      <c r="D1559" s="10">
        <v>12</v>
      </c>
      <c r="E1559" s="10">
        <v>1558</v>
      </c>
    </row>
    <row r="1560" spans="1:5">
      <c r="A1560" s="10" t="s">
        <v>3292</v>
      </c>
      <c r="B1560" s="10" t="s">
        <v>2053</v>
      </c>
      <c r="C1560" s="10" t="s">
        <v>91</v>
      </c>
      <c r="D1560" s="10">
        <v>12</v>
      </c>
      <c r="E1560" s="10">
        <v>1559</v>
      </c>
    </row>
    <row r="1561" spans="1:5">
      <c r="A1561" s="10" t="s">
        <v>3293</v>
      </c>
      <c r="B1561" s="10" t="s">
        <v>2053</v>
      </c>
      <c r="C1561" s="10" t="s">
        <v>91</v>
      </c>
      <c r="D1561" s="10">
        <v>12</v>
      </c>
      <c r="E1561" s="10">
        <v>1560</v>
      </c>
    </row>
    <row r="1562" spans="1:5">
      <c r="A1562" s="10" t="s">
        <v>3294</v>
      </c>
      <c r="B1562" s="10" t="s">
        <v>2053</v>
      </c>
      <c r="C1562" s="10" t="s">
        <v>91</v>
      </c>
      <c r="D1562" s="10">
        <v>12</v>
      </c>
      <c r="E1562" s="10">
        <v>1561</v>
      </c>
    </row>
    <row r="1563" spans="1:5">
      <c r="A1563" s="10" t="s">
        <v>3295</v>
      </c>
      <c r="B1563" s="10" t="s">
        <v>2053</v>
      </c>
      <c r="C1563" s="10" t="s">
        <v>91</v>
      </c>
      <c r="D1563" s="10">
        <v>12</v>
      </c>
      <c r="E1563" s="10">
        <v>1562</v>
      </c>
    </row>
    <row r="1564" spans="1:5">
      <c r="A1564" s="10" t="s">
        <v>3342</v>
      </c>
      <c r="B1564" s="10" t="s">
        <v>2053</v>
      </c>
      <c r="C1564" s="10" t="s">
        <v>2076</v>
      </c>
      <c r="D1564" s="10">
        <v>12</v>
      </c>
      <c r="E1564" s="10">
        <v>1563</v>
      </c>
    </row>
    <row r="1565" spans="1:5">
      <c r="A1565" s="10" t="s">
        <v>3343</v>
      </c>
      <c r="B1565" s="10" t="s">
        <v>2053</v>
      </c>
      <c r="C1565" s="10" t="s">
        <v>2076</v>
      </c>
      <c r="D1565" s="10">
        <v>12</v>
      </c>
      <c r="E1565" s="10">
        <v>1564</v>
      </c>
    </row>
    <row r="1566" spans="1:5">
      <c r="A1566" s="10" t="s">
        <v>3344</v>
      </c>
      <c r="B1566" s="10" t="s">
        <v>2053</v>
      </c>
      <c r="C1566" s="10" t="s">
        <v>2076</v>
      </c>
      <c r="D1566" s="10">
        <v>12</v>
      </c>
      <c r="E1566" s="10">
        <v>1565</v>
      </c>
    </row>
    <row r="1567" spans="1:5">
      <c r="A1567" s="10" t="s">
        <v>3345</v>
      </c>
      <c r="B1567" s="10" t="s">
        <v>2053</v>
      </c>
      <c r="C1567" s="10" t="s">
        <v>2076</v>
      </c>
      <c r="D1567" s="10">
        <v>12</v>
      </c>
      <c r="E1567" s="10">
        <v>1566</v>
      </c>
    </row>
    <row r="1568" spans="1:5">
      <c r="A1568" s="10" t="s">
        <v>3346</v>
      </c>
      <c r="B1568" s="10" t="s">
        <v>2053</v>
      </c>
      <c r="C1568" s="10" t="s">
        <v>2076</v>
      </c>
      <c r="D1568" s="10">
        <v>12</v>
      </c>
      <c r="E1568" s="10">
        <v>1567</v>
      </c>
    </row>
    <row r="1569" spans="1:5">
      <c r="A1569" s="10" t="s">
        <v>3347</v>
      </c>
      <c r="B1569" s="10" t="s">
        <v>2053</v>
      </c>
      <c r="C1569" s="10" t="s">
        <v>2076</v>
      </c>
      <c r="D1569" s="10">
        <v>12</v>
      </c>
      <c r="E1569" s="10">
        <v>1568</v>
      </c>
    </row>
    <row r="1570" spans="1:5">
      <c r="A1570" s="10" t="s">
        <v>3348</v>
      </c>
      <c r="B1570" s="10" t="s">
        <v>2053</v>
      </c>
      <c r="C1570" s="10" t="s">
        <v>2076</v>
      </c>
      <c r="D1570" s="10">
        <v>12</v>
      </c>
      <c r="E1570" s="10">
        <v>1569</v>
      </c>
    </row>
    <row r="1571" spans="1:5">
      <c r="A1571" s="10" t="s">
        <v>3349</v>
      </c>
      <c r="B1571" s="10" t="s">
        <v>2053</v>
      </c>
      <c r="C1571" s="10" t="s">
        <v>2076</v>
      </c>
      <c r="D1571" s="10">
        <v>12</v>
      </c>
      <c r="E1571" s="10">
        <v>1570</v>
      </c>
    </row>
    <row r="1572" spans="1:5">
      <c r="A1572" s="10" t="s">
        <v>3350</v>
      </c>
      <c r="B1572" s="10" t="s">
        <v>2053</v>
      </c>
      <c r="C1572" s="10" t="s">
        <v>2076</v>
      </c>
      <c r="D1572" s="10">
        <v>12</v>
      </c>
      <c r="E1572" s="10">
        <v>1571</v>
      </c>
    </row>
    <row r="1573" spans="1:5">
      <c r="A1573" s="10" t="s">
        <v>3351</v>
      </c>
      <c r="B1573" s="10" t="s">
        <v>2053</v>
      </c>
      <c r="C1573" s="10" t="s">
        <v>2076</v>
      </c>
      <c r="D1573" s="10">
        <v>12</v>
      </c>
      <c r="E1573" s="10">
        <v>1572</v>
      </c>
    </row>
    <row r="1574" spans="1:5">
      <c r="A1574" s="10" t="s">
        <v>3352</v>
      </c>
      <c r="B1574" s="10" t="s">
        <v>2053</v>
      </c>
      <c r="C1574" s="10" t="s">
        <v>2076</v>
      </c>
      <c r="D1574" s="10">
        <v>12</v>
      </c>
      <c r="E1574" s="10">
        <v>1573</v>
      </c>
    </row>
    <row r="1575" spans="1:5">
      <c r="A1575" s="10" t="s">
        <v>3353</v>
      </c>
      <c r="B1575" s="10" t="s">
        <v>2053</v>
      </c>
      <c r="C1575" s="10" t="s">
        <v>2076</v>
      </c>
      <c r="D1575" s="10">
        <v>12</v>
      </c>
      <c r="E1575" s="10">
        <v>1574</v>
      </c>
    </row>
    <row r="1576" spans="1:5">
      <c r="A1576" s="10" t="s">
        <v>3354</v>
      </c>
      <c r="B1576" s="10" t="s">
        <v>2053</v>
      </c>
      <c r="C1576" s="10" t="s">
        <v>2076</v>
      </c>
      <c r="D1576" s="10">
        <v>12</v>
      </c>
      <c r="E1576" s="10">
        <v>1575</v>
      </c>
    </row>
    <row r="1577" spans="1:5">
      <c r="A1577" s="10" t="s">
        <v>3355</v>
      </c>
      <c r="B1577" s="10" t="s">
        <v>2053</v>
      </c>
      <c r="C1577" s="10" t="s">
        <v>2076</v>
      </c>
      <c r="D1577" s="10">
        <v>12</v>
      </c>
      <c r="E1577" s="10">
        <v>1576</v>
      </c>
    </row>
    <row r="1578" spans="1:5">
      <c r="A1578" s="10" t="s">
        <v>3356</v>
      </c>
      <c r="B1578" s="10" t="s">
        <v>2053</v>
      </c>
      <c r="C1578" s="10" t="s">
        <v>2076</v>
      </c>
      <c r="D1578" s="10">
        <v>12</v>
      </c>
      <c r="E1578" s="10">
        <v>1577</v>
      </c>
    </row>
    <row r="1579" spans="1:5">
      <c r="A1579" s="10" t="s">
        <v>3357</v>
      </c>
      <c r="B1579" s="10" t="s">
        <v>2053</v>
      </c>
      <c r="C1579" s="10" t="s">
        <v>2076</v>
      </c>
      <c r="D1579" s="10">
        <v>12</v>
      </c>
      <c r="E1579" s="10">
        <v>1578</v>
      </c>
    </row>
    <row r="1580" spans="1:5">
      <c r="A1580" s="10" t="s">
        <v>3358</v>
      </c>
      <c r="B1580" s="10" t="s">
        <v>2053</v>
      </c>
      <c r="C1580" s="10" t="s">
        <v>2076</v>
      </c>
      <c r="D1580" s="10">
        <v>12</v>
      </c>
      <c r="E1580" s="10">
        <v>1579</v>
      </c>
    </row>
    <row r="1581" spans="1:5">
      <c r="A1581" s="10" t="s">
        <v>3359</v>
      </c>
      <c r="B1581" s="10" t="s">
        <v>2053</v>
      </c>
      <c r="C1581" s="10" t="s">
        <v>2076</v>
      </c>
      <c r="D1581" s="10">
        <v>12</v>
      </c>
      <c r="E1581" s="10">
        <v>1580</v>
      </c>
    </row>
    <row r="1582" spans="1:5">
      <c r="A1582" s="10" t="s">
        <v>3360</v>
      </c>
      <c r="B1582" s="10" t="s">
        <v>2053</v>
      </c>
      <c r="C1582" s="10" t="s">
        <v>2076</v>
      </c>
      <c r="D1582" s="10">
        <v>12</v>
      </c>
      <c r="E1582" s="10">
        <v>1581</v>
      </c>
    </row>
    <row r="1583" spans="1:5">
      <c r="A1583" s="10" t="s">
        <v>3361</v>
      </c>
      <c r="B1583" s="10" t="s">
        <v>2053</v>
      </c>
      <c r="C1583" s="10" t="s">
        <v>2076</v>
      </c>
      <c r="D1583" s="10">
        <v>12</v>
      </c>
      <c r="E1583" s="10">
        <v>1582</v>
      </c>
    </row>
    <row r="1584" spans="1:5">
      <c r="A1584" s="10" t="s">
        <v>3362</v>
      </c>
      <c r="B1584" s="10" t="s">
        <v>2053</v>
      </c>
      <c r="C1584" s="10" t="s">
        <v>2076</v>
      </c>
      <c r="D1584" s="10">
        <v>12</v>
      </c>
      <c r="E1584" s="10">
        <v>1583</v>
      </c>
    </row>
    <row r="1585" spans="1:5">
      <c r="A1585" s="10" t="s">
        <v>3363</v>
      </c>
      <c r="B1585" s="10" t="s">
        <v>2053</v>
      </c>
      <c r="C1585" s="10" t="s">
        <v>2076</v>
      </c>
      <c r="D1585" s="10">
        <v>12</v>
      </c>
      <c r="E1585" s="10">
        <v>1584</v>
      </c>
    </row>
    <row r="1586" spans="1:5">
      <c r="A1586" s="10" t="s">
        <v>3364</v>
      </c>
      <c r="B1586" s="10" t="s">
        <v>2053</v>
      </c>
      <c r="C1586" s="10" t="s">
        <v>2076</v>
      </c>
      <c r="D1586" s="10">
        <v>12</v>
      </c>
      <c r="E1586" s="10">
        <v>1585</v>
      </c>
    </row>
    <row r="1587" spans="1:5">
      <c r="A1587" s="10" t="s">
        <v>3365</v>
      </c>
      <c r="B1587" s="10" t="s">
        <v>2053</v>
      </c>
      <c r="C1587" s="10" t="s">
        <v>2076</v>
      </c>
      <c r="D1587" s="10">
        <v>12</v>
      </c>
      <c r="E1587" s="10">
        <v>1586</v>
      </c>
    </row>
    <row r="1588" spans="1:5">
      <c r="A1588" s="10" t="s">
        <v>3366</v>
      </c>
      <c r="B1588" s="10" t="s">
        <v>2053</v>
      </c>
      <c r="C1588" s="10" t="s">
        <v>2076</v>
      </c>
      <c r="D1588" s="10">
        <v>12</v>
      </c>
      <c r="E1588" s="10">
        <v>1587</v>
      </c>
    </row>
    <row r="1589" spans="1:5">
      <c r="A1589" s="10" t="s">
        <v>3367</v>
      </c>
      <c r="B1589" s="10" t="s">
        <v>2053</v>
      </c>
      <c r="C1589" s="10" t="s">
        <v>2076</v>
      </c>
      <c r="D1589" s="10">
        <v>12</v>
      </c>
      <c r="E1589" s="10">
        <v>1588</v>
      </c>
    </row>
    <row r="1590" spans="1:5">
      <c r="A1590" s="10" t="s">
        <v>3368</v>
      </c>
      <c r="B1590" s="10" t="s">
        <v>2053</v>
      </c>
      <c r="C1590" s="10" t="s">
        <v>2076</v>
      </c>
      <c r="D1590" s="10">
        <v>12</v>
      </c>
      <c r="E1590" s="10">
        <v>1589</v>
      </c>
    </row>
    <row r="1591" spans="1:5">
      <c r="A1591" s="10" t="s">
        <v>3369</v>
      </c>
      <c r="B1591" s="10" t="s">
        <v>2053</v>
      </c>
      <c r="C1591" s="10" t="s">
        <v>2076</v>
      </c>
      <c r="D1591" s="10">
        <v>12</v>
      </c>
      <c r="E1591" s="10">
        <v>1590</v>
      </c>
    </row>
    <row r="1592" spans="1:5">
      <c r="A1592" s="10" t="s">
        <v>3370</v>
      </c>
      <c r="B1592" s="10" t="s">
        <v>2053</v>
      </c>
      <c r="C1592" s="10" t="s">
        <v>2076</v>
      </c>
      <c r="D1592" s="10">
        <v>12</v>
      </c>
      <c r="E1592" s="10">
        <v>1591</v>
      </c>
    </row>
    <row r="1593" spans="1:5">
      <c r="A1593" s="10" t="s">
        <v>3371</v>
      </c>
      <c r="B1593" s="10" t="s">
        <v>2053</v>
      </c>
      <c r="C1593" s="10" t="s">
        <v>2076</v>
      </c>
      <c r="D1593" s="10">
        <v>12</v>
      </c>
      <c r="E1593" s="10">
        <v>1592</v>
      </c>
    </row>
    <row r="1594" spans="1:5">
      <c r="A1594" s="10" t="s">
        <v>3372</v>
      </c>
      <c r="B1594" s="10" t="s">
        <v>2053</v>
      </c>
      <c r="C1594" s="10" t="s">
        <v>2076</v>
      </c>
      <c r="D1594" s="10">
        <v>12</v>
      </c>
      <c r="E1594" s="10">
        <v>1593</v>
      </c>
    </row>
    <row r="1595" spans="1:5">
      <c r="A1595" s="10" t="s">
        <v>3373</v>
      </c>
      <c r="B1595" s="10" t="s">
        <v>2053</v>
      </c>
      <c r="C1595" s="10" t="s">
        <v>2076</v>
      </c>
      <c r="D1595" s="10">
        <v>12</v>
      </c>
      <c r="E1595" s="10">
        <v>1594</v>
      </c>
    </row>
    <row r="1596" spans="1:5">
      <c r="A1596" s="10" t="s">
        <v>3374</v>
      </c>
      <c r="B1596" s="10" t="s">
        <v>2053</v>
      </c>
      <c r="C1596" s="10" t="s">
        <v>2076</v>
      </c>
      <c r="D1596" s="10">
        <v>12</v>
      </c>
      <c r="E1596" s="10">
        <v>1595</v>
      </c>
    </row>
    <row r="1597" spans="1:5">
      <c r="A1597" s="10" t="s">
        <v>3375</v>
      </c>
      <c r="B1597" s="10" t="s">
        <v>2053</v>
      </c>
      <c r="C1597" s="10" t="s">
        <v>2076</v>
      </c>
      <c r="D1597" s="10">
        <v>12</v>
      </c>
      <c r="E1597" s="10">
        <v>1596</v>
      </c>
    </row>
    <row r="1598" spans="1:5">
      <c r="A1598" s="10" t="s">
        <v>3376</v>
      </c>
      <c r="B1598" s="10" t="s">
        <v>2053</v>
      </c>
      <c r="C1598" s="10" t="s">
        <v>2076</v>
      </c>
      <c r="D1598" s="10">
        <v>12</v>
      </c>
      <c r="E1598" s="10">
        <v>1597</v>
      </c>
    </row>
    <row r="1599" spans="1:5">
      <c r="A1599" s="10" t="s">
        <v>3377</v>
      </c>
      <c r="B1599" s="10" t="s">
        <v>2053</v>
      </c>
      <c r="C1599" s="10" t="s">
        <v>2076</v>
      </c>
      <c r="D1599" s="10">
        <v>12</v>
      </c>
      <c r="E1599" s="10">
        <v>1598</v>
      </c>
    </row>
    <row r="1600" spans="1:5">
      <c r="A1600" s="10" t="s">
        <v>3378</v>
      </c>
      <c r="B1600" s="10" t="s">
        <v>2053</v>
      </c>
      <c r="C1600" s="10" t="s">
        <v>2076</v>
      </c>
      <c r="D1600" s="10">
        <v>12</v>
      </c>
      <c r="E1600" s="10">
        <v>1599</v>
      </c>
    </row>
    <row r="1601" spans="1:5">
      <c r="A1601" s="10" t="s">
        <v>3379</v>
      </c>
      <c r="B1601" s="10" t="s">
        <v>2053</v>
      </c>
      <c r="C1601" s="10" t="s">
        <v>2076</v>
      </c>
      <c r="D1601" s="10">
        <v>12</v>
      </c>
      <c r="E1601" s="10">
        <v>1600</v>
      </c>
    </row>
    <row r="1602" spans="1:5">
      <c r="A1602" s="10" t="s">
        <v>3380</v>
      </c>
      <c r="B1602" s="10" t="s">
        <v>2053</v>
      </c>
      <c r="C1602" s="10" t="s">
        <v>2076</v>
      </c>
      <c r="D1602" s="10">
        <v>12</v>
      </c>
      <c r="E1602" s="10">
        <v>1601</v>
      </c>
    </row>
    <row r="1603" spans="1:5">
      <c r="A1603" s="10" t="s">
        <v>3381</v>
      </c>
      <c r="B1603" s="10" t="s">
        <v>2053</v>
      </c>
      <c r="C1603" s="10" t="s">
        <v>2076</v>
      </c>
      <c r="D1603" s="10">
        <v>12</v>
      </c>
      <c r="E1603" s="10">
        <v>1602</v>
      </c>
    </row>
    <row r="1604" spans="1:5">
      <c r="A1604" s="10" t="s">
        <v>3382</v>
      </c>
      <c r="B1604" s="10" t="s">
        <v>2053</v>
      </c>
      <c r="C1604" s="10" t="s">
        <v>2076</v>
      </c>
      <c r="D1604" s="10">
        <v>12</v>
      </c>
      <c r="E1604" s="10">
        <v>1603</v>
      </c>
    </row>
    <row r="1605" spans="1:5">
      <c r="A1605" s="10" t="s">
        <v>3383</v>
      </c>
      <c r="B1605" s="10" t="s">
        <v>2053</v>
      </c>
      <c r="C1605" s="10" t="s">
        <v>2076</v>
      </c>
      <c r="D1605" s="10">
        <v>12</v>
      </c>
      <c r="E1605" s="10">
        <v>1604</v>
      </c>
    </row>
    <row r="1606" spans="1:5">
      <c r="A1606" s="10" t="s">
        <v>3384</v>
      </c>
      <c r="B1606" s="10" t="s">
        <v>2053</v>
      </c>
      <c r="C1606" s="10" t="s">
        <v>2076</v>
      </c>
      <c r="D1606" s="10">
        <v>12</v>
      </c>
      <c r="E1606" s="10">
        <v>1605</v>
      </c>
    </row>
    <row r="1607" spans="1:5">
      <c r="A1607" s="10" t="s">
        <v>3385</v>
      </c>
      <c r="B1607" s="10" t="s">
        <v>2053</v>
      </c>
      <c r="C1607" s="10" t="s">
        <v>2076</v>
      </c>
      <c r="D1607" s="10">
        <v>12</v>
      </c>
      <c r="E1607" s="10">
        <v>1606</v>
      </c>
    </row>
    <row r="1608" spans="1:5">
      <c r="A1608" s="10" t="s">
        <v>3386</v>
      </c>
      <c r="B1608" s="10" t="s">
        <v>2053</v>
      </c>
      <c r="C1608" s="10" t="s">
        <v>2076</v>
      </c>
      <c r="D1608" s="10">
        <v>12</v>
      </c>
      <c r="E1608" s="10">
        <v>1607</v>
      </c>
    </row>
    <row r="1609" spans="1:5">
      <c r="A1609" s="10" t="s">
        <v>3387</v>
      </c>
      <c r="B1609" s="10" t="s">
        <v>2053</v>
      </c>
      <c r="C1609" s="10" t="s">
        <v>2076</v>
      </c>
      <c r="D1609" s="10">
        <v>12</v>
      </c>
      <c r="E1609" s="10">
        <v>1608</v>
      </c>
    </row>
    <row r="1610" spans="1:5">
      <c r="A1610" s="10" t="s">
        <v>3388</v>
      </c>
      <c r="B1610" s="10" t="s">
        <v>2053</v>
      </c>
      <c r="C1610" s="10" t="s">
        <v>2076</v>
      </c>
      <c r="D1610" s="10">
        <v>12</v>
      </c>
      <c r="E1610" s="10">
        <v>1609</v>
      </c>
    </row>
    <row r="1611" spans="1:5">
      <c r="A1611" s="10" t="s">
        <v>3389</v>
      </c>
      <c r="B1611" s="10" t="s">
        <v>2053</v>
      </c>
      <c r="C1611" s="10" t="s">
        <v>2076</v>
      </c>
      <c r="D1611" s="10">
        <v>12</v>
      </c>
      <c r="E1611" s="10">
        <v>1610</v>
      </c>
    </row>
    <row r="1612" spans="1:5">
      <c r="A1612" s="10" t="s">
        <v>3390</v>
      </c>
      <c r="B1612" s="10" t="s">
        <v>2053</v>
      </c>
      <c r="C1612" s="10" t="s">
        <v>2076</v>
      </c>
      <c r="D1612" s="10">
        <v>12</v>
      </c>
      <c r="E1612" s="10">
        <v>1611</v>
      </c>
    </row>
    <row r="1613" spans="1:5">
      <c r="A1613" s="10" t="s">
        <v>3391</v>
      </c>
      <c r="B1613" s="10" t="s">
        <v>2053</v>
      </c>
      <c r="C1613" s="10" t="s">
        <v>2076</v>
      </c>
      <c r="D1613" s="10">
        <v>12</v>
      </c>
      <c r="E1613" s="10">
        <v>1612</v>
      </c>
    </row>
    <row r="1614" spans="1:5">
      <c r="A1614" s="10" t="s">
        <v>3392</v>
      </c>
      <c r="B1614" s="10" t="s">
        <v>2053</v>
      </c>
      <c r="C1614" s="10" t="s">
        <v>2076</v>
      </c>
      <c r="D1614" s="10">
        <v>12</v>
      </c>
      <c r="E1614" s="10">
        <v>1613</v>
      </c>
    </row>
    <row r="1615" spans="1:5">
      <c r="A1615" s="10" t="s">
        <v>3393</v>
      </c>
      <c r="B1615" s="10" t="s">
        <v>2053</v>
      </c>
      <c r="C1615" s="10" t="s">
        <v>2076</v>
      </c>
      <c r="D1615" s="10">
        <v>12</v>
      </c>
      <c r="E1615" s="10">
        <v>1614</v>
      </c>
    </row>
    <row r="1616" spans="1:5">
      <c r="A1616" s="10" t="s">
        <v>3394</v>
      </c>
      <c r="B1616" s="10" t="s">
        <v>2053</v>
      </c>
      <c r="C1616" s="10" t="s">
        <v>2076</v>
      </c>
      <c r="D1616" s="10">
        <v>12</v>
      </c>
      <c r="E1616" s="10">
        <v>1615</v>
      </c>
    </row>
    <row r="1617" spans="1:5">
      <c r="A1617" s="10" t="s">
        <v>3395</v>
      </c>
      <c r="B1617" s="10" t="s">
        <v>2053</v>
      </c>
      <c r="C1617" s="10" t="s">
        <v>2076</v>
      </c>
      <c r="D1617" s="10">
        <v>12</v>
      </c>
      <c r="E1617" s="10">
        <v>1616</v>
      </c>
    </row>
    <row r="1618" spans="1:5">
      <c r="A1618" s="10" t="s">
        <v>3396</v>
      </c>
      <c r="B1618" s="10" t="s">
        <v>2053</v>
      </c>
      <c r="C1618" s="10" t="s">
        <v>2076</v>
      </c>
      <c r="D1618" s="10">
        <v>12</v>
      </c>
      <c r="E1618" s="10">
        <v>1617</v>
      </c>
    </row>
    <row r="1619" spans="1:5">
      <c r="A1619" s="10" t="s">
        <v>3397</v>
      </c>
      <c r="B1619" s="10" t="s">
        <v>2053</v>
      </c>
      <c r="C1619" s="10" t="s">
        <v>2076</v>
      </c>
      <c r="D1619" s="10">
        <v>12</v>
      </c>
      <c r="E1619" s="10">
        <v>1618</v>
      </c>
    </row>
    <row r="1620" spans="1:5">
      <c r="A1620" s="10" t="s">
        <v>3398</v>
      </c>
      <c r="B1620" s="10" t="s">
        <v>2053</v>
      </c>
      <c r="C1620" s="10" t="s">
        <v>2076</v>
      </c>
      <c r="D1620" s="10">
        <v>12</v>
      </c>
      <c r="E1620" s="10">
        <v>1619</v>
      </c>
    </row>
    <row r="1621" spans="1:5">
      <c r="A1621" s="10" t="s">
        <v>3399</v>
      </c>
      <c r="B1621" s="10" t="s">
        <v>2053</v>
      </c>
      <c r="C1621" s="10" t="s">
        <v>2076</v>
      </c>
      <c r="D1621" s="10">
        <v>12</v>
      </c>
      <c r="E1621" s="10">
        <v>1620</v>
      </c>
    </row>
    <row r="1622" spans="1:5">
      <c r="A1622" s="10" t="s">
        <v>3400</v>
      </c>
      <c r="B1622" s="10" t="s">
        <v>2053</v>
      </c>
      <c r="C1622" s="10" t="s">
        <v>2076</v>
      </c>
      <c r="D1622" s="10">
        <v>12</v>
      </c>
      <c r="E1622" s="10">
        <v>1621</v>
      </c>
    </row>
    <row r="1623" spans="1:5">
      <c r="A1623" s="10" t="s">
        <v>3401</v>
      </c>
      <c r="B1623" s="10" t="s">
        <v>2053</v>
      </c>
      <c r="C1623" s="10" t="s">
        <v>2076</v>
      </c>
      <c r="D1623" s="10">
        <v>12</v>
      </c>
      <c r="E1623" s="10">
        <v>1622</v>
      </c>
    </row>
    <row r="1624" spans="1:5">
      <c r="A1624" s="10" t="s">
        <v>3402</v>
      </c>
      <c r="B1624" s="10" t="s">
        <v>2053</v>
      </c>
      <c r="C1624" s="10" t="s">
        <v>2076</v>
      </c>
      <c r="D1624" s="10">
        <v>12</v>
      </c>
      <c r="E1624" s="10">
        <v>1623</v>
      </c>
    </row>
    <row r="1625" spans="1:5">
      <c r="A1625" s="10" t="s">
        <v>3403</v>
      </c>
      <c r="B1625" s="10" t="s">
        <v>2053</v>
      </c>
      <c r="C1625" s="10" t="s">
        <v>2076</v>
      </c>
      <c r="D1625" s="10">
        <v>12</v>
      </c>
      <c r="E1625" s="10">
        <v>1624</v>
      </c>
    </row>
    <row r="1626" spans="1:5">
      <c r="A1626" s="10" t="s">
        <v>3404</v>
      </c>
      <c r="B1626" s="10" t="s">
        <v>2053</v>
      </c>
      <c r="C1626" s="10" t="s">
        <v>2076</v>
      </c>
      <c r="D1626" s="10">
        <v>12</v>
      </c>
      <c r="E1626" s="10">
        <v>1625</v>
      </c>
    </row>
    <row r="1627" spans="1:5">
      <c r="A1627" s="10" t="s">
        <v>3405</v>
      </c>
      <c r="B1627" s="10" t="s">
        <v>2053</v>
      </c>
      <c r="C1627" s="10" t="s">
        <v>2076</v>
      </c>
      <c r="D1627" s="10">
        <v>12</v>
      </c>
      <c r="E1627" s="10">
        <v>1626</v>
      </c>
    </row>
    <row r="1628" spans="1:5">
      <c r="A1628" s="10" t="s">
        <v>3406</v>
      </c>
      <c r="B1628" s="10" t="s">
        <v>2053</v>
      </c>
      <c r="C1628" s="10" t="s">
        <v>2076</v>
      </c>
      <c r="D1628" s="10">
        <v>12</v>
      </c>
      <c r="E1628" s="10">
        <v>1627</v>
      </c>
    </row>
    <row r="1629" spans="1:5">
      <c r="A1629" s="10" t="s">
        <v>3407</v>
      </c>
      <c r="B1629" s="10" t="s">
        <v>2053</v>
      </c>
      <c r="C1629" s="10" t="s">
        <v>2076</v>
      </c>
      <c r="D1629" s="10">
        <v>12</v>
      </c>
      <c r="E1629" s="10">
        <v>1628</v>
      </c>
    </row>
    <row r="1630" spans="1:5">
      <c r="A1630" s="10" t="s">
        <v>3408</v>
      </c>
      <c r="B1630" s="10" t="s">
        <v>2053</v>
      </c>
      <c r="C1630" s="10" t="s">
        <v>2076</v>
      </c>
      <c r="D1630" s="10">
        <v>12</v>
      </c>
      <c r="E1630" s="10">
        <v>1629</v>
      </c>
    </row>
    <row r="1631" spans="1:5">
      <c r="A1631" s="10" t="s">
        <v>3409</v>
      </c>
      <c r="B1631" s="10" t="s">
        <v>2053</v>
      </c>
      <c r="C1631" s="10" t="s">
        <v>2076</v>
      </c>
      <c r="D1631" s="10">
        <v>12</v>
      </c>
      <c r="E1631" s="10">
        <v>1630</v>
      </c>
    </row>
    <row r="1632" spans="1:5">
      <c r="A1632" s="10" t="s">
        <v>3410</v>
      </c>
      <c r="B1632" s="10" t="s">
        <v>2053</v>
      </c>
      <c r="C1632" s="10" t="s">
        <v>2076</v>
      </c>
      <c r="D1632" s="10">
        <v>12</v>
      </c>
      <c r="E1632" s="10">
        <v>1631</v>
      </c>
    </row>
    <row r="1633" spans="1:5">
      <c r="A1633" s="10" t="s">
        <v>3411</v>
      </c>
      <c r="B1633" s="10" t="s">
        <v>2053</v>
      </c>
      <c r="C1633" s="10" t="s">
        <v>2076</v>
      </c>
      <c r="D1633" s="10">
        <v>12</v>
      </c>
      <c r="E1633" s="10">
        <v>1632</v>
      </c>
    </row>
    <row r="1634" spans="1:5">
      <c r="A1634" s="10" t="s">
        <v>3412</v>
      </c>
      <c r="B1634" s="10" t="s">
        <v>2053</v>
      </c>
      <c r="C1634" s="10" t="s">
        <v>2076</v>
      </c>
      <c r="D1634" s="10">
        <v>12</v>
      </c>
      <c r="E1634" s="10">
        <v>1633</v>
      </c>
    </row>
    <row r="1635" spans="1:5">
      <c r="A1635" s="10" t="s">
        <v>3413</v>
      </c>
      <c r="B1635" s="10" t="s">
        <v>2053</v>
      </c>
      <c r="C1635" s="10" t="s">
        <v>2076</v>
      </c>
      <c r="D1635" s="10">
        <v>12</v>
      </c>
      <c r="E1635" s="10">
        <v>1634</v>
      </c>
    </row>
    <row r="1636" spans="1:5">
      <c r="A1636" s="10" t="s">
        <v>3414</v>
      </c>
      <c r="B1636" s="10" t="s">
        <v>2053</v>
      </c>
      <c r="C1636" s="10" t="s">
        <v>2076</v>
      </c>
      <c r="D1636" s="10">
        <v>12</v>
      </c>
      <c r="E1636" s="10">
        <v>1635</v>
      </c>
    </row>
    <row r="1637" spans="1:5">
      <c r="A1637" s="10" t="s">
        <v>3415</v>
      </c>
      <c r="B1637" s="10" t="s">
        <v>2053</v>
      </c>
      <c r="C1637" s="10" t="s">
        <v>2076</v>
      </c>
      <c r="D1637" s="10">
        <v>12</v>
      </c>
      <c r="E1637" s="10">
        <v>1636</v>
      </c>
    </row>
    <row r="1638" spans="1:5">
      <c r="A1638" s="10" t="s">
        <v>3416</v>
      </c>
      <c r="B1638" s="10" t="s">
        <v>2053</v>
      </c>
      <c r="C1638" s="10" t="s">
        <v>2076</v>
      </c>
      <c r="D1638" s="10">
        <v>12</v>
      </c>
      <c r="E1638" s="10">
        <v>1637</v>
      </c>
    </row>
    <row r="1639" spans="1:5">
      <c r="A1639" s="10" t="s">
        <v>3417</v>
      </c>
      <c r="B1639" s="10" t="s">
        <v>2053</v>
      </c>
      <c r="C1639" s="10" t="s">
        <v>2076</v>
      </c>
      <c r="D1639" s="10">
        <v>12</v>
      </c>
      <c r="E1639" s="10">
        <v>1638</v>
      </c>
    </row>
    <row r="1640" spans="1:5">
      <c r="A1640" s="10" t="s">
        <v>3418</v>
      </c>
      <c r="B1640" s="10" t="s">
        <v>2053</v>
      </c>
      <c r="C1640" s="10" t="s">
        <v>2076</v>
      </c>
      <c r="D1640" s="10">
        <v>12</v>
      </c>
      <c r="E1640" s="10">
        <v>1639</v>
      </c>
    </row>
    <row r="1641" spans="1:5">
      <c r="A1641" s="10" t="s">
        <v>3419</v>
      </c>
      <c r="B1641" s="10" t="s">
        <v>2053</v>
      </c>
      <c r="C1641" s="10" t="s">
        <v>2076</v>
      </c>
      <c r="D1641" s="10">
        <v>12</v>
      </c>
      <c r="E1641" s="10">
        <v>1640</v>
      </c>
    </row>
    <row r="1642" spans="1:5">
      <c r="A1642" s="10" t="s">
        <v>3420</v>
      </c>
      <c r="B1642" s="10" t="s">
        <v>2053</v>
      </c>
      <c r="C1642" s="10" t="s">
        <v>2076</v>
      </c>
      <c r="D1642" s="10">
        <v>12</v>
      </c>
      <c r="E1642" s="10">
        <v>1641</v>
      </c>
    </row>
    <row r="1643" spans="1:5">
      <c r="A1643" s="10" t="s">
        <v>3421</v>
      </c>
      <c r="B1643" s="10" t="s">
        <v>2053</v>
      </c>
      <c r="C1643" s="10" t="s">
        <v>2076</v>
      </c>
      <c r="D1643" s="10">
        <v>12</v>
      </c>
      <c r="E1643" s="10">
        <v>1642</v>
      </c>
    </row>
    <row r="1644" spans="1:5">
      <c r="A1644" s="10" t="s">
        <v>3422</v>
      </c>
      <c r="B1644" s="10" t="s">
        <v>2053</v>
      </c>
      <c r="C1644" s="10" t="s">
        <v>2076</v>
      </c>
      <c r="D1644" s="10">
        <v>12</v>
      </c>
      <c r="E1644" s="10">
        <v>1643</v>
      </c>
    </row>
    <row r="1645" spans="1:5">
      <c r="A1645" s="10" t="s">
        <v>3423</v>
      </c>
      <c r="B1645" s="10" t="s">
        <v>2053</v>
      </c>
      <c r="C1645" s="10" t="s">
        <v>2076</v>
      </c>
      <c r="D1645" s="10">
        <v>12</v>
      </c>
      <c r="E1645" s="10">
        <v>1644</v>
      </c>
    </row>
    <row r="1646" spans="1:5">
      <c r="A1646" s="10" t="s">
        <v>3424</v>
      </c>
      <c r="B1646" s="10" t="s">
        <v>2053</v>
      </c>
      <c r="C1646" s="10" t="s">
        <v>2076</v>
      </c>
      <c r="D1646" s="10">
        <v>12</v>
      </c>
      <c r="E1646" s="10">
        <v>1645</v>
      </c>
    </row>
    <row r="1647" spans="1:5">
      <c r="A1647" s="10" t="s">
        <v>3425</v>
      </c>
      <c r="B1647" s="10" t="s">
        <v>2053</v>
      </c>
      <c r="C1647" s="10" t="s">
        <v>2076</v>
      </c>
      <c r="D1647" s="10">
        <v>12</v>
      </c>
      <c r="E1647" s="10">
        <v>1646</v>
      </c>
    </row>
    <row r="1648" spans="1:5">
      <c r="A1648" s="10" t="s">
        <v>3426</v>
      </c>
      <c r="B1648" s="10" t="s">
        <v>2053</v>
      </c>
      <c r="C1648" s="10" t="s">
        <v>2076</v>
      </c>
      <c r="D1648" s="10">
        <v>12</v>
      </c>
      <c r="E1648" s="10">
        <v>1647</v>
      </c>
    </row>
    <row r="1649" spans="1:5">
      <c r="A1649" s="10" t="s">
        <v>3427</v>
      </c>
      <c r="B1649" s="10" t="s">
        <v>2053</v>
      </c>
      <c r="C1649" s="10" t="s">
        <v>2076</v>
      </c>
      <c r="D1649" s="10">
        <v>12</v>
      </c>
      <c r="E1649" s="10">
        <v>1648</v>
      </c>
    </row>
    <row r="1650" spans="1:5">
      <c r="A1650" s="10" t="s">
        <v>3428</v>
      </c>
      <c r="B1650" s="10" t="s">
        <v>2053</v>
      </c>
      <c r="C1650" s="10" t="s">
        <v>2076</v>
      </c>
      <c r="D1650" s="10">
        <v>12</v>
      </c>
      <c r="E1650" s="10">
        <v>1649</v>
      </c>
    </row>
    <row r="1651" spans="1:5">
      <c r="A1651" s="10" t="s">
        <v>3429</v>
      </c>
      <c r="B1651" s="10" t="s">
        <v>2053</v>
      </c>
      <c r="C1651" s="10" t="s">
        <v>2076</v>
      </c>
      <c r="D1651" s="10">
        <v>12</v>
      </c>
      <c r="E1651" s="10">
        <v>1650</v>
      </c>
    </row>
    <row r="1652" spans="1:5">
      <c r="A1652" s="10" t="s">
        <v>3430</v>
      </c>
      <c r="B1652" s="10" t="s">
        <v>2053</v>
      </c>
      <c r="C1652" s="10" t="s">
        <v>2076</v>
      </c>
      <c r="D1652" s="10">
        <v>12</v>
      </c>
      <c r="E1652" s="10">
        <v>1651</v>
      </c>
    </row>
    <row r="1653" spans="1:5">
      <c r="A1653" s="10" t="s">
        <v>3431</v>
      </c>
      <c r="B1653" s="10" t="s">
        <v>2053</v>
      </c>
      <c r="C1653" s="10" t="s">
        <v>2076</v>
      </c>
      <c r="D1653" s="10">
        <v>12</v>
      </c>
      <c r="E1653" s="10">
        <v>1652</v>
      </c>
    </row>
    <row r="1654" spans="1:5">
      <c r="A1654" s="10" t="s">
        <v>3432</v>
      </c>
      <c r="B1654" s="10" t="s">
        <v>2053</v>
      </c>
      <c r="C1654" s="10" t="s">
        <v>2076</v>
      </c>
      <c r="D1654" s="10">
        <v>12</v>
      </c>
      <c r="E1654" s="10">
        <v>1653</v>
      </c>
    </row>
    <row r="1655" spans="1:5">
      <c r="A1655" s="10" t="s">
        <v>3433</v>
      </c>
      <c r="B1655" s="10" t="s">
        <v>2053</v>
      </c>
      <c r="C1655" s="10" t="s">
        <v>2076</v>
      </c>
      <c r="D1655" s="10">
        <v>12</v>
      </c>
      <c r="E1655" s="10">
        <v>1654</v>
      </c>
    </row>
    <row r="1656" spans="1:5">
      <c r="A1656" s="10" t="s">
        <v>3434</v>
      </c>
      <c r="B1656" s="10" t="s">
        <v>2053</v>
      </c>
      <c r="C1656" s="10" t="s">
        <v>2076</v>
      </c>
      <c r="D1656" s="10">
        <v>12</v>
      </c>
      <c r="E1656" s="10">
        <v>1655</v>
      </c>
    </row>
    <row r="1657" spans="1:5">
      <c r="A1657" s="10" t="s">
        <v>3435</v>
      </c>
      <c r="B1657" s="10" t="s">
        <v>2053</v>
      </c>
      <c r="C1657" s="10" t="s">
        <v>2076</v>
      </c>
      <c r="D1657" s="10">
        <v>12</v>
      </c>
      <c r="E1657" s="10">
        <v>1656</v>
      </c>
    </row>
    <row r="1658" spans="1:5">
      <c r="A1658" s="10" t="s">
        <v>3436</v>
      </c>
      <c r="B1658" s="10" t="s">
        <v>2053</v>
      </c>
      <c r="C1658" s="10" t="s">
        <v>2076</v>
      </c>
      <c r="D1658" s="10">
        <v>12</v>
      </c>
      <c r="E1658" s="10">
        <v>1657</v>
      </c>
    </row>
    <row r="1659" spans="1:5">
      <c r="A1659" s="10" t="s">
        <v>3437</v>
      </c>
      <c r="B1659" s="10" t="s">
        <v>2053</v>
      </c>
      <c r="C1659" s="10" t="s">
        <v>2076</v>
      </c>
      <c r="D1659" s="10">
        <v>12</v>
      </c>
      <c r="E1659" s="10">
        <v>1658</v>
      </c>
    </row>
    <row r="1660" spans="1:5">
      <c r="A1660" s="10" t="s">
        <v>3438</v>
      </c>
      <c r="B1660" s="10" t="s">
        <v>2053</v>
      </c>
      <c r="C1660" s="10" t="s">
        <v>2076</v>
      </c>
      <c r="D1660" s="10">
        <v>12</v>
      </c>
      <c r="E1660" s="10">
        <v>1659</v>
      </c>
    </row>
    <row r="1661" spans="1:5">
      <c r="A1661" s="10" t="s">
        <v>3439</v>
      </c>
      <c r="B1661" s="10" t="s">
        <v>2053</v>
      </c>
      <c r="C1661" s="10" t="s">
        <v>2076</v>
      </c>
      <c r="D1661" s="10">
        <v>12</v>
      </c>
      <c r="E1661" s="10">
        <v>1660</v>
      </c>
    </row>
    <row r="1662" spans="1:5">
      <c r="A1662" s="10" t="s">
        <v>3440</v>
      </c>
      <c r="B1662" s="10" t="s">
        <v>2053</v>
      </c>
      <c r="C1662" s="10" t="s">
        <v>2076</v>
      </c>
      <c r="D1662" s="10">
        <v>12</v>
      </c>
      <c r="E1662" s="10">
        <v>1661</v>
      </c>
    </row>
    <row r="1663" spans="1:5">
      <c r="A1663" s="10" t="s">
        <v>3441</v>
      </c>
      <c r="B1663" s="10" t="s">
        <v>2053</v>
      </c>
      <c r="C1663" s="10" t="s">
        <v>2076</v>
      </c>
      <c r="D1663" s="10">
        <v>12</v>
      </c>
      <c r="E1663" s="10">
        <v>1662</v>
      </c>
    </row>
    <row r="1664" spans="1:5">
      <c r="A1664" s="10" t="s">
        <v>3342</v>
      </c>
      <c r="B1664" s="10" t="s">
        <v>2053</v>
      </c>
      <c r="C1664" s="10" t="s">
        <v>2076</v>
      </c>
      <c r="D1664" s="10">
        <v>12</v>
      </c>
      <c r="E1664" s="10">
        <v>1663</v>
      </c>
    </row>
    <row r="1665" spans="1:5">
      <c r="A1665" s="10" t="s">
        <v>3343</v>
      </c>
      <c r="B1665" s="10" t="s">
        <v>2053</v>
      </c>
      <c r="C1665" s="10" t="s">
        <v>2076</v>
      </c>
      <c r="D1665" s="10">
        <v>12</v>
      </c>
      <c r="E1665" s="10">
        <v>1664</v>
      </c>
    </row>
    <row r="1666" spans="1:5">
      <c r="A1666" s="10" t="s">
        <v>3344</v>
      </c>
      <c r="B1666" s="10" t="s">
        <v>2053</v>
      </c>
      <c r="C1666" s="10" t="s">
        <v>2076</v>
      </c>
      <c r="D1666" s="10">
        <v>12</v>
      </c>
      <c r="E1666" s="10">
        <v>1665</v>
      </c>
    </row>
    <row r="1667" spans="1:5">
      <c r="A1667" s="10" t="s">
        <v>3345</v>
      </c>
      <c r="B1667" s="10" t="s">
        <v>2053</v>
      </c>
      <c r="C1667" s="10" t="s">
        <v>2076</v>
      </c>
      <c r="D1667" s="10">
        <v>12</v>
      </c>
      <c r="E1667" s="10">
        <v>1666</v>
      </c>
    </row>
    <row r="1668" spans="1:5">
      <c r="A1668" s="10" t="s">
        <v>3346</v>
      </c>
      <c r="B1668" s="10" t="s">
        <v>2053</v>
      </c>
      <c r="C1668" s="10" t="s">
        <v>2076</v>
      </c>
      <c r="D1668" s="10">
        <v>12</v>
      </c>
      <c r="E1668" s="10">
        <v>1667</v>
      </c>
    </row>
    <row r="1669" spans="1:5">
      <c r="A1669" s="10" t="s">
        <v>3442</v>
      </c>
      <c r="B1669" s="10" t="s">
        <v>2083</v>
      </c>
      <c r="C1669" s="10" t="s">
        <v>2141</v>
      </c>
      <c r="D1669" s="10">
        <v>12</v>
      </c>
      <c r="E1669" s="10">
        <v>1668</v>
      </c>
    </row>
    <row r="1670" spans="1:5">
      <c r="A1670" s="10" t="s">
        <v>3443</v>
      </c>
      <c r="B1670" s="10" t="s">
        <v>2083</v>
      </c>
      <c r="C1670" s="10" t="s">
        <v>2141</v>
      </c>
      <c r="D1670" s="10">
        <v>12</v>
      </c>
      <c r="E1670" s="10">
        <v>1669</v>
      </c>
    </row>
    <row r="1671" spans="1:5">
      <c r="A1671" s="10" t="s">
        <v>3444</v>
      </c>
      <c r="B1671" s="10" t="s">
        <v>2083</v>
      </c>
      <c r="C1671" s="10" t="s">
        <v>2141</v>
      </c>
      <c r="D1671" s="10">
        <v>12</v>
      </c>
      <c r="E1671" s="10">
        <v>1670</v>
      </c>
    </row>
    <row r="1672" spans="1:5">
      <c r="A1672" s="10" t="s">
        <v>3445</v>
      </c>
      <c r="B1672" s="10" t="s">
        <v>2083</v>
      </c>
      <c r="C1672" s="10" t="s">
        <v>2185</v>
      </c>
      <c r="D1672" s="10">
        <v>12</v>
      </c>
      <c r="E1672" s="10">
        <v>1671</v>
      </c>
    </row>
    <row r="1673" spans="1:5">
      <c r="A1673" s="10" t="s">
        <v>3446</v>
      </c>
      <c r="B1673" s="10" t="s">
        <v>2083</v>
      </c>
      <c r="C1673" s="10" t="s">
        <v>2185</v>
      </c>
      <c r="D1673" s="10">
        <v>12</v>
      </c>
      <c r="E1673" s="10">
        <v>1672</v>
      </c>
    </row>
    <row r="1674" spans="1:5">
      <c r="A1674" s="10" t="s">
        <v>3447</v>
      </c>
      <c r="B1674" s="10" t="s">
        <v>2083</v>
      </c>
      <c r="C1674" s="10" t="s">
        <v>2185</v>
      </c>
      <c r="D1674" s="10">
        <v>12</v>
      </c>
      <c r="E1674" s="10">
        <v>1673</v>
      </c>
    </row>
    <row r="1675" spans="1:5">
      <c r="A1675" s="10" t="s">
        <v>3448</v>
      </c>
      <c r="B1675" s="10" t="s">
        <v>2083</v>
      </c>
      <c r="C1675" s="10" t="s">
        <v>2185</v>
      </c>
      <c r="D1675" s="10">
        <v>12</v>
      </c>
      <c r="E1675" s="10">
        <v>1674</v>
      </c>
    </row>
    <row r="1676" spans="1:5">
      <c r="A1676" s="10" t="s">
        <v>3449</v>
      </c>
      <c r="B1676" s="10" t="s">
        <v>2083</v>
      </c>
      <c r="C1676" s="10" t="s">
        <v>2185</v>
      </c>
      <c r="D1676" s="10">
        <v>12</v>
      </c>
      <c r="E1676" s="10">
        <v>1675</v>
      </c>
    </row>
    <row r="1677" spans="1:5">
      <c r="A1677" s="10" t="s">
        <v>3450</v>
      </c>
      <c r="B1677" s="10" t="s">
        <v>2083</v>
      </c>
      <c r="C1677" s="10" t="s">
        <v>2185</v>
      </c>
      <c r="D1677" s="10">
        <v>12</v>
      </c>
      <c r="E1677" s="10">
        <v>1676</v>
      </c>
    </row>
    <row r="1678" spans="1:5">
      <c r="A1678" s="10" t="s">
        <v>3451</v>
      </c>
      <c r="B1678" s="10" t="s">
        <v>2083</v>
      </c>
      <c r="C1678" s="10" t="s">
        <v>2185</v>
      </c>
      <c r="D1678" s="10">
        <v>12</v>
      </c>
      <c r="E1678" s="10">
        <v>1677</v>
      </c>
    </row>
    <row r="1679" spans="1:5">
      <c r="A1679" s="10" t="s">
        <v>3452</v>
      </c>
      <c r="B1679" s="10" t="s">
        <v>2083</v>
      </c>
      <c r="C1679" s="10" t="s">
        <v>2185</v>
      </c>
      <c r="D1679" s="10">
        <v>12</v>
      </c>
      <c r="E1679" s="10">
        <v>1678</v>
      </c>
    </row>
    <row r="1680" spans="1:5">
      <c r="A1680" s="10" t="s">
        <v>3453</v>
      </c>
      <c r="B1680" s="10" t="s">
        <v>2083</v>
      </c>
      <c r="C1680" s="10" t="s">
        <v>2185</v>
      </c>
      <c r="D1680" s="10">
        <v>12</v>
      </c>
      <c r="E1680" s="10">
        <v>1679</v>
      </c>
    </row>
    <row r="1681" spans="1:5">
      <c r="A1681" s="10" t="s">
        <v>3454</v>
      </c>
      <c r="B1681" s="10" t="s">
        <v>2083</v>
      </c>
      <c r="C1681" s="10" t="s">
        <v>2185</v>
      </c>
      <c r="D1681" s="10">
        <v>12</v>
      </c>
      <c r="E1681" s="10">
        <v>1680</v>
      </c>
    </row>
    <row r="1682" spans="1:5">
      <c r="A1682" s="10" t="s">
        <v>3455</v>
      </c>
      <c r="B1682" s="10" t="s">
        <v>2083</v>
      </c>
      <c r="C1682" s="10" t="s">
        <v>2185</v>
      </c>
      <c r="D1682" s="10">
        <v>12</v>
      </c>
      <c r="E1682" s="10">
        <v>1681</v>
      </c>
    </row>
    <row r="1683" spans="1:5">
      <c r="A1683" s="10" t="s">
        <v>3456</v>
      </c>
      <c r="B1683" s="10" t="s">
        <v>2083</v>
      </c>
      <c r="C1683" s="10" t="s">
        <v>2185</v>
      </c>
      <c r="D1683" s="10">
        <v>12</v>
      </c>
      <c r="E1683" s="10">
        <v>1682</v>
      </c>
    </row>
    <row r="1684" spans="1:5">
      <c r="A1684" s="10" t="s">
        <v>3457</v>
      </c>
      <c r="B1684" s="10" t="s">
        <v>2083</v>
      </c>
      <c r="C1684" s="10" t="s">
        <v>2185</v>
      </c>
      <c r="D1684" s="10">
        <v>12</v>
      </c>
      <c r="E1684" s="10">
        <v>1683</v>
      </c>
    </row>
    <row r="1685" spans="1:5">
      <c r="A1685" s="10" t="s">
        <v>3458</v>
      </c>
      <c r="B1685" s="10" t="s">
        <v>2083</v>
      </c>
      <c r="C1685" s="10" t="s">
        <v>2185</v>
      </c>
      <c r="D1685" s="10">
        <v>12</v>
      </c>
      <c r="E1685" s="10">
        <v>1684</v>
      </c>
    </row>
    <row r="1686" spans="1:5">
      <c r="A1686" s="10" t="s">
        <v>3459</v>
      </c>
      <c r="B1686" s="10" t="s">
        <v>2083</v>
      </c>
      <c r="C1686" s="10" t="s">
        <v>2185</v>
      </c>
      <c r="D1686" s="10">
        <v>12</v>
      </c>
      <c r="E1686" s="10">
        <v>1685</v>
      </c>
    </row>
    <row r="1687" spans="1:5">
      <c r="A1687" s="10" t="s">
        <v>3460</v>
      </c>
      <c r="B1687" s="10" t="s">
        <v>2083</v>
      </c>
      <c r="C1687" s="10" t="s">
        <v>2185</v>
      </c>
      <c r="D1687" s="10">
        <v>12</v>
      </c>
      <c r="E1687" s="10">
        <v>1686</v>
      </c>
    </row>
    <row r="1688" spans="1:5">
      <c r="A1688" s="10" t="s">
        <v>3461</v>
      </c>
      <c r="B1688" s="10" t="s">
        <v>2083</v>
      </c>
      <c r="C1688" s="10" t="s">
        <v>2185</v>
      </c>
      <c r="D1688" s="10">
        <v>12</v>
      </c>
      <c r="E1688" s="10">
        <v>1687</v>
      </c>
    </row>
    <row r="1689" spans="1:5">
      <c r="A1689" s="10" t="s">
        <v>3462</v>
      </c>
      <c r="B1689" s="10" t="s">
        <v>2083</v>
      </c>
      <c r="C1689" s="10" t="s">
        <v>2185</v>
      </c>
      <c r="D1689" s="10">
        <v>13</v>
      </c>
      <c r="E1689" s="10">
        <v>1688</v>
      </c>
    </row>
    <row r="1690" spans="1:5">
      <c r="A1690" s="10" t="s">
        <v>3463</v>
      </c>
      <c r="B1690" s="10" t="s">
        <v>2083</v>
      </c>
      <c r="C1690" s="10" t="s">
        <v>2202</v>
      </c>
      <c r="D1690" s="10">
        <v>13</v>
      </c>
      <c r="E1690" s="10">
        <v>1689</v>
      </c>
    </row>
    <row r="1691" spans="1:5">
      <c r="A1691" s="10" t="s">
        <v>3464</v>
      </c>
      <c r="B1691" s="10" t="s">
        <v>2211</v>
      </c>
      <c r="C1691" s="10" t="s">
        <v>2211</v>
      </c>
      <c r="D1691" s="10">
        <v>13</v>
      </c>
      <c r="E1691" s="10">
        <v>1690</v>
      </c>
    </row>
    <row r="1692" spans="1:5">
      <c r="A1692" s="10" t="s">
        <v>3465</v>
      </c>
      <c r="B1692" s="10" t="s">
        <v>2211</v>
      </c>
      <c r="C1692" s="10" t="s">
        <v>2211</v>
      </c>
      <c r="D1692" s="10">
        <v>13</v>
      </c>
      <c r="E1692" s="10">
        <v>1691</v>
      </c>
    </row>
    <row r="1693" spans="1:5">
      <c r="A1693" s="10" t="s">
        <v>3466</v>
      </c>
      <c r="B1693" s="10" t="s">
        <v>2211</v>
      </c>
      <c r="C1693" s="10" t="s">
        <v>2211</v>
      </c>
      <c r="D1693" s="10">
        <v>13</v>
      </c>
      <c r="E1693" s="10">
        <v>1692</v>
      </c>
    </row>
    <row r="1694" spans="1:5">
      <c r="A1694" s="10" t="s">
        <v>3467</v>
      </c>
      <c r="B1694" s="10" t="s">
        <v>2211</v>
      </c>
      <c r="C1694" s="10" t="s">
        <v>2211</v>
      </c>
      <c r="D1694" s="10">
        <v>13</v>
      </c>
      <c r="E1694" s="10">
        <v>1693</v>
      </c>
    </row>
    <row r="1695" spans="1:5">
      <c r="A1695" s="10" t="s">
        <v>3468</v>
      </c>
      <c r="B1695" s="10" t="s">
        <v>2211</v>
      </c>
      <c r="C1695" s="10" t="s">
        <v>2211</v>
      </c>
      <c r="D1695" s="10">
        <v>13</v>
      </c>
      <c r="E1695" s="10">
        <v>1694</v>
      </c>
    </row>
    <row r="1696" spans="1:5">
      <c r="A1696" s="10" t="s">
        <v>3469</v>
      </c>
      <c r="B1696" s="10" t="s">
        <v>2211</v>
      </c>
      <c r="C1696" s="10" t="s">
        <v>2211</v>
      </c>
      <c r="D1696" s="10">
        <v>13</v>
      </c>
      <c r="E1696" s="10">
        <v>1695</v>
      </c>
    </row>
    <row r="1697" spans="1:5">
      <c r="A1697" s="10" t="s">
        <v>3470</v>
      </c>
      <c r="B1697" s="10" t="s">
        <v>2211</v>
      </c>
      <c r="C1697" s="10" t="s">
        <v>2211</v>
      </c>
      <c r="D1697" s="10">
        <v>13</v>
      </c>
      <c r="E1697" s="10">
        <v>1696</v>
      </c>
    </row>
    <row r="1698" spans="1:5">
      <c r="A1698" s="10" t="s">
        <v>3471</v>
      </c>
      <c r="B1698" s="10" t="s">
        <v>2211</v>
      </c>
      <c r="C1698" s="10" t="s">
        <v>2211</v>
      </c>
      <c r="D1698" s="10">
        <v>13</v>
      </c>
      <c r="E1698" s="10">
        <v>1697</v>
      </c>
    </row>
    <row r="1699" spans="1:5">
      <c r="A1699" s="10" t="s">
        <v>3472</v>
      </c>
      <c r="B1699" s="10" t="s">
        <v>2211</v>
      </c>
      <c r="C1699" s="10" t="s">
        <v>2211</v>
      </c>
      <c r="D1699" s="10">
        <v>13</v>
      </c>
      <c r="E1699" s="10">
        <v>1698</v>
      </c>
    </row>
    <row r="1700" spans="1:5">
      <c r="A1700" s="10" t="s">
        <v>3473</v>
      </c>
      <c r="B1700" s="10" t="s">
        <v>2211</v>
      </c>
      <c r="C1700" s="10" t="s">
        <v>2211</v>
      </c>
      <c r="D1700" s="10">
        <v>13</v>
      </c>
      <c r="E1700" s="10">
        <v>1699</v>
      </c>
    </row>
    <row r="1701" spans="1:5">
      <c r="A1701" s="10" t="s">
        <v>3474</v>
      </c>
      <c r="B1701" s="10" t="s">
        <v>2211</v>
      </c>
      <c r="C1701" s="10" t="s">
        <v>2211</v>
      </c>
      <c r="D1701" s="10">
        <v>13</v>
      </c>
      <c r="E1701" s="10">
        <v>1700</v>
      </c>
    </row>
    <row r="1702" spans="1:5">
      <c r="A1702" s="10" t="s">
        <v>3475</v>
      </c>
      <c r="B1702" s="10" t="s">
        <v>2211</v>
      </c>
      <c r="C1702" s="10" t="s">
        <v>2211</v>
      </c>
      <c r="D1702" s="10">
        <v>13</v>
      </c>
      <c r="E1702" s="10">
        <v>1701</v>
      </c>
    </row>
    <row r="1703" spans="1:5">
      <c r="A1703" s="10" t="s">
        <v>3476</v>
      </c>
      <c r="B1703" s="10" t="s">
        <v>2211</v>
      </c>
      <c r="C1703" s="10" t="s">
        <v>2211</v>
      </c>
      <c r="D1703" s="10">
        <v>13</v>
      </c>
      <c r="E1703" s="10">
        <v>1702</v>
      </c>
    </row>
    <row r="1704" spans="1:5">
      <c r="A1704" s="10" t="s">
        <v>3477</v>
      </c>
      <c r="B1704" s="10" t="s">
        <v>2211</v>
      </c>
      <c r="C1704" s="10" t="s">
        <v>2211</v>
      </c>
      <c r="D1704" s="10">
        <v>13</v>
      </c>
      <c r="E1704" s="10">
        <v>1703</v>
      </c>
    </row>
    <row r="1705" spans="1:5">
      <c r="A1705" s="10" t="s">
        <v>3478</v>
      </c>
      <c r="B1705" s="10" t="s">
        <v>2211</v>
      </c>
      <c r="C1705" s="10" t="s">
        <v>2211</v>
      </c>
      <c r="D1705" s="10">
        <v>13</v>
      </c>
      <c r="E1705" s="10">
        <v>1704</v>
      </c>
    </row>
    <row r="1706" spans="1:5">
      <c r="A1706" s="10" t="s">
        <v>3479</v>
      </c>
      <c r="B1706" s="10" t="s">
        <v>2211</v>
      </c>
      <c r="C1706" s="10" t="s">
        <v>2211</v>
      </c>
      <c r="D1706" s="10">
        <v>13</v>
      </c>
      <c r="E1706" s="10">
        <v>1705</v>
      </c>
    </row>
    <row r="1707" spans="1:5">
      <c r="A1707" s="10" t="s">
        <v>3480</v>
      </c>
      <c r="B1707" s="10" t="s">
        <v>2211</v>
      </c>
      <c r="C1707" s="10" t="s">
        <v>2211</v>
      </c>
      <c r="D1707" s="10">
        <v>13</v>
      </c>
      <c r="E1707" s="10">
        <v>1706</v>
      </c>
    </row>
    <row r="1708" spans="1:5">
      <c r="A1708" s="10" t="s">
        <v>3481</v>
      </c>
      <c r="B1708" s="10" t="s">
        <v>2211</v>
      </c>
      <c r="C1708" s="10" t="s">
        <v>2211</v>
      </c>
      <c r="D1708" s="10">
        <v>13</v>
      </c>
      <c r="E1708" s="10">
        <v>1707</v>
      </c>
    </row>
    <row r="1709" spans="1:5">
      <c r="A1709" s="10" t="s">
        <v>3482</v>
      </c>
      <c r="B1709" s="10" t="s">
        <v>2211</v>
      </c>
      <c r="C1709" s="10" t="s">
        <v>2211</v>
      </c>
      <c r="D1709" s="10">
        <v>13</v>
      </c>
      <c r="E1709" s="10">
        <v>1708</v>
      </c>
    </row>
    <row r="1710" spans="1:5">
      <c r="A1710" s="10" t="s">
        <v>3483</v>
      </c>
      <c r="B1710" s="10" t="s">
        <v>2211</v>
      </c>
      <c r="C1710" s="10" t="s">
        <v>2211</v>
      </c>
      <c r="D1710" s="10">
        <v>13</v>
      </c>
      <c r="E1710" s="10">
        <v>1709</v>
      </c>
    </row>
    <row r="1711" spans="1:5">
      <c r="A1711" s="10" t="s">
        <v>3484</v>
      </c>
      <c r="B1711" s="10" t="s">
        <v>2211</v>
      </c>
      <c r="C1711" s="10" t="s">
        <v>2211</v>
      </c>
      <c r="D1711" s="10">
        <v>13</v>
      </c>
      <c r="E1711" s="10">
        <v>1710</v>
      </c>
    </row>
    <row r="1712" spans="1:5">
      <c r="A1712" s="10" t="s">
        <v>3485</v>
      </c>
      <c r="B1712" s="10" t="s">
        <v>2211</v>
      </c>
      <c r="C1712" s="10" t="s">
        <v>2211</v>
      </c>
      <c r="D1712" s="10">
        <v>13</v>
      </c>
      <c r="E1712" s="10">
        <v>1711</v>
      </c>
    </row>
    <row r="1713" spans="1:5">
      <c r="A1713" s="10" t="s">
        <v>3486</v>
      </c>
      <c r="B1713" s="10" t="s">
        <v>2211</v>
      </c>
      <c r="C1713" s="10" t="s">
        <v>2211</v>
      </c>
      <c r="D1713" s="10">
        <v>13</v>
      </c>
      <c r="E1713" s="10">
        <v>1712</v>
      </c>
    </row>
    <row r="1714" spans="1:5">
      <c r="A1714" s="10" t="s">
        <v>3487</v>
      </c>
      <c r="B1714" s="10" t="s">
        <v>2211</v>
      </c>
      <c r="C1714" s="10" t="s">
        <v>2211</v>
      </c>
      <c r="D1714" s="10">
        <v>13</v>
      </c>
      <c r="E1714" s="10">
        <v>1713</v>
      </c>
    </row>
    <row r="1715" spans="1:5">
      <c r="A1715" s="10" t="s">
        <v>3488</v>
      </c>
      <c r="B1715" s="10" t="s">
        <v>2211</v>
      </c>
      <c r="C1715" s="10" t="s">
        <v>2211</v>
      </c>
      <c r="D1715" s="10">
        <v>13</v>
      </c>
      <c r="E1715" s="10">
        <v>1714</v>
      </c>
    </row>
    <row r="1716" spans="1:5">
      <c r="A1716" s="10" t="s">
        <v>3489</v>
      </c>
      <c r="B1716" s="10" t="s">
        <v>2211</v>
      </c>
      <c r="C1716" s="10" t="s">
        <v>2211</v>
      </c>
      <c r="D1716" s="10">
        <v>13</v>
      </c>
      <c r="E1716" s="10">
        <v>1715</v>
      </c>
    </row>
    <row r="1717" spans="1:5">
      <c r="A1717" s="10" t="s">
        <v>3490</v>
      </c>
      <c r="B1717" s="10" t="s">
        <v>2211</v>
      </c>
      <c r="C1717" s="10" t="s">
        <v>2211</v>
      </c>
      <c r="D1717" s="10">
        <v>13</v>
      </c>
      <c r="E1717" s="10">
        <v>1716</v>
      </c>
    </row>
    <row r="1718" spans="1:5">
      <c r="A1718" s="10" t="s">
        <v>3491</v>
      </c>
      <c r="B1718" s="10" t="s">
        <v>2211</v>
      </c>
      <c r="C1718" s="10" t="s">
        <v>2211</v>
      </c>
      <c r="D1718" s="10">
        <v>13</v>
      </c>
      <c r="E1718" s="10">
        <v>1717</v>
      </c>
    </row>
    <row r="1719" spans="1:5">
      <c r="A1719" s="10" t="s">
        <v>3492</v>
      </c>
      <c r="B1719" s="10" t="s">
        <v>2211</v>
      </c>
      <c r="C1719" s="10" t="s">
        <v>2211</v>
      </c>
      <c r="D1719" s="10">
        <v>13</v>
      </c>
      <c r="E1719" s="10">
        <v>1718</v>
      </c>
    </row>
    <row r="1720" spans="1:5">
      <c r="A1720" s="10" t="s">
        <v>3493</v>
      </c>
      <c r="B1720" s="10" t="s">
        <v>2211</v>
      </c>
      <c r="C1720" s="10" t="s">
        <v>2211</v>
      </c>
      <c r="D1720" s="10">
        <v>13</v>
      </c>
      <c r="E1720" s="10">
        <v>1719</v>
      </c>
    </row>
    <row r="1721" spans="1:5">
      <c r="A1721" s="10" t="s">
        <v>3494</v>
      </c>
      <c r="B1721" s="10" t="s">
        <v>2211</v>
      </c>
      <c r="C1721" s="10" t="s">
        <v>2211</v>
      </c>
      <c r="D1721" s="10">
        <v>13</v>
      </c>
      <c r="E1721" s="10">
        <v>1720</v>
      </c>
    </row>
    <row r="1722" spans="1:5">
      <c r="A1722" s="10" t="s">
        <v>3495</v>
      </c>
      <c r="B1722" s="10" t="s">
        <v>2211</v>
      </c>
      <c r="C1722" s="10" t="s">
        <v>2211</v>
      </c>
      <c r="D1722" s="10">
        <v>13</v>
      </c>
      <c r="E1722" s="10">
        <v>1721</v>
      </c>
    </row>
    <row r="1723" spans="1:5">
      <c r="A1723" s="10" t="s">
        <v>3496</v>
      </c>
      <c r="B1723" s="10" t="s">
        <v>2211</v>
      </c>
      <c r="C1723" s="10" t="s">
        <v>2211</v>
      </c>
      <c r="D1723" s="10">
        <v>13</v>
      </c>
      <c r="E1723" s="10">
        <v>1722</v>
      </c>
    </row>
    <row r="1724" spans="1:5">
      <c r="A1724" s="10" t="s">
        <v>3497</v>
      </c>
      <c r="B1724" s="10" t="s">
        <v>2211</v>
      </c>
      <c r="C1724" s="10" t="s">
        <v>2211</v>
      </c>
      <c r="D1724" s="10">
        <v>13</v>
      </c>
      <c r="E1724" s="10">
        <v>1723</v>
      </c>
    </row>
    <row r="1725" spans="1:5">
      <c r="A1725" s="10" t="s">
        <v>3498</v>
      </c>
      <c r="B1725" s="10" t="s">
        <v>2211</v>
      </c>
      <c r="C1725" s="10" t="s">
        <v>2211</v>
      </c>
      <c r="D1725" s="10">
        <v>13</v>
      </c>
      <c r="E1725" s="10">
        <v>1724</v>
      </c>
    </row>
    <row r="1726" spans="1:5">
      <c r="A1726" s="10" t="s">
        <v>3499</v>
      </c>
      <c r="B1726" s="10" t="s">
        <v>2211</v>
      </c>
      <c r="C1726" s="10" t="s">
        <v>2211</v>
      </c>
      <c r="D1726" s="10">
        <v>13</v>
      </c>
      <c r="E1726" s="10">
        <v>1725</v>
      </c>
    </row>
    <row r="1727" spans="1:5">
      <c r="A1727" s="10" t="s">
        <v>3500</v>
      </c>
      <c r="B1727" s="10" t="s">
        <v>2006</v>
      </c>
      <c r="C1727" s="10" t="s">
        <v>2007</v>
      </c>
      <c r="D1727" s="10">
        <v>11</v>
      </c>
      <c r="E1727" s="10">
        <v>1726</v>
      </c>
    </row>
    <row r="1728" spans="1:5">
      <c r="A1728" s="10" t="s">
        <v>3501</v>
      </c>
      <c r="B1728" s="10" t="s">
        <v>2006</v>
      </c>
      <c r="C1728" s="10" t="s">
        <v>2007</v>
      </c>
      <c r="D1728" s="10">
        <v>11</v>
      </c>
      <c r="E1728" s="10">
        <v>1727</v>
      </c>
    </row>
    <row r="1729" spans="1:5">
      <c r="A1729" s="10" t="s">
        <v>3502</v>
      </c>
      <c r="B1729" s="10" t="s">
        <v>2006</v>
      </c>
      <c r="C1729" s="10" t="s">
        <v>2007</v>
      </c>
      <c r="D1729" s="10">
        <v>11</v>
      </c>
      <c r="E1729" s="10">
        <v>1728</v>
      </c>
    </row>
    <row r="1730" spans="1:5">
      <c r="A1730" s="10" t="s">
        <v>3503</v>
      </c>
      <c r="B1730" s="10" t="s">
        <v>2006</v>
      </c>
      <c r="C1730" s="10" t="s">
        <v>2007</v>
      </c>
      <c r="D1730" s="10">
        <v>11</v>
      </c>
      <c r="E1730" s="10">
        <v>1729</v>
      </c>
    </row>
    <row r="1731" spans="1:5">
      <c r="A1731" s="10" t="s">
        <v>3504</v>
      </c>
      <c r="B1731" s="10" t="s">
        <v>2006</v>
      </c>
      <c r="C1731" s="10" t="s">
        <v>2007</v>
      </c>
      <c r="D1731" s="10">
        <v>11</v>
      </c>
      <c r="E1731" s="10">
        <v>1730</v>
      </c>
    </row>
    <row r="1732" spans="1:5">
      <c r="A1732" s="10" t="s">
        <v>3505</v>
      </c>
      <c r="B1732" s="10" t="s">
        <v>2006</v>
      </c>
      <c r="C1732" s="10" t="s">
        <v>2007</v>
      </c>
      <c r="D1732" s="10">
        <v>11</v>
      </c>
      <c r="E1732" s="10">
        <v>1731</v>
      </c>
    </row>
    <row r="1733" spans="1:5">
      <c r="A1733" s="10" t="s">
        <v>3506</v>
      </c>
      <c r="B1733" s="10" t="s">
        <v>2053</v>
      </c>
      <c r="C1733" s="10" t="s">
        <v>91</v>
      </c>
      <c r="D1733" s="10">
        <v>11</v>
      </c>
      <c r="E1733" s="10">
        <v>1732</v>
      </c>
    </row>
    <row r="1734" spans="1:5">
      <c r="A1734" s="10" t="s">
        <v>3507</v>
      </c>
      <c r="B1734" s="10" t="s">
        <v>2053</v>
      </c>
      <c r="C1734" s="10" t="s">
        <v>91</v>
      </c>
      <c r="D1734" s="10">
        <v>11</v>
      </c>
      <c r="E1734" s="10">
        <v>1733</v>
      </c>
    </row>
    <row r="1735" spans="1:5">
      <c r="A1735" s="10" t="s">
        <v>3508</v>
      </c>
      <c r="B1735" s="10" t="s">
        <v>2053</v>
      </c>
      <c r="C1735" s="10" t="s">
        <v>91</v>
      </c>
      <c r="D1735" s="10">
        <v>11</v>
      </c>
      <c r="E1735" s="10">
        <v>1734</v>
      </c>
    </row>
    <row r="1736" spans="1:5">
      <c r="A1736" s="10" t="s">
        <v>3509</v>
      </c>
      <c r="B1736" s="10" t="s">
        <v>2053</v>
      </c>
      <c r="C1736" s="10" t="s">
        <v>91</v>
      </c>
      <c r="D1736" s="10">
        <v>11</v>
      </c>
      <c r="E1736" s="10">
        <v>1735</v>
      </c>
    </row>
    <row r="1737" spans="1:5">
      <c r="A1737" s="10" t="s">
        <v>3510</v>
      </c>
      <c r="B1737" s="10" t="s">
        <v>2053</v>
      </c>
      <c r="C1737" s="10" t="s">
        <v>91</v>
      </c>
      <c r="D1737" s="10">
        <v>11</v>
      </c>
      <c r="E1737" s="10">
        <v>1736</v>
      </c>
    </row>
    <row r="1738" spans="1:5">
      <c r="A1738" s="10" t="s">
        <v>3511</v>
      </c>
      <c r="B1738" s="10" t="s">
        <v>2053</v>
      </c>
      <c r="C1738" s="10" t="s">
        <v>91</v>
      </c>
      <c r="D1738" s="10">
        <v>11</v>
      </c>
      <c r="E1738" s="10">
        <v>1737</v>
      </c>
    </row>
    <row r="1739" spans="1:5">
      <c r="A1739" s="10" t="s">
        <v>3512</v>
      </c>
      <c r="B1739" s="10" t="s">
        <v>2053</v>
      </c>
      <c r="C1739" s="10" t="s">
        <v>91</v>
      </c>
      <c r="D1739" s="10">
        <v>11</v>
      </c>
      <c r="E1739" s="10">
        <v>1738</v>
      </c>
    </row>
    <row r="1740" spans="1:5">
      <c r="A1740" s="10" t="s">
        <v>3513</v>
      </c>
      <c r="B1740" s="10" t="s">
        <v>2053</v>
      </c>
      <c r="C1740" s="10" t="s">
        <v>91</v>
      </c>
      <c r="D1740" s="10">
        <v>11</v>
      </c>
      <c r="E1740" s="10">
        <v>1739</v>
      </c>
    </row>
    <row r="1741" spans="1:5">
      <c r="A1741" s="10" t="s">
        <v>3514</v>
      </c>
      <c r="B1741" s="10" t="s">
        <v>2053</v>
      </c>
      <c r="C1741" s="10" t="s">
        <v>91</v>
      </c>
      <c r="D1741" s="10">
        <v>11</v>
      </c>
      <c r="E1741" s="10">
        <v>1740</v>
      </c>
    </row>
    <row r="1742" spans="1:5">
      <c r="A1742" s="10" t="s">
        <v>3515</v>
      </c>
      <c r="B1742" s="10" t="s">
        <v>2053</v>
      </c>
      <c r="C1742" s="10" t="s">
        <v>91</v>
      </c>
      <c r="D1742" s="10">
        <v>11</v>
      </c>
      <c r="E1742" s="10">
        <v>1741</v>
      </c>
    </row>
    <row r="1743" spans="1:5">
      <c r="A1743" s="10" t="s">
        <v>3516</v>
      </c>
      <c r="B1743" s="10" t="s">
        <v>2053</v>
      </c>
      <c r="C1743" s="10" t="s">
        <v>91</v>
      </c>
      <c r="D1743" s="10">
        <v>11</v>
      </c>
      <c r="E1743" s="10">
        <v>1742</v>
      </c>
    </row>
    <row r="1744" spans="1:5">
      <c r="A1744" s="10" t="s">
        <v>3517</v>
      </c>
      <c r="B1744" s="10" t="s">
        <v>2053</v>
      </c>
      <c r="C1744" s="10" t="s">
        <v>91</v>
      </c>
      <c r="D1744" s="10">
        <v>11</v>
      </c>
      <c r="E1744" s="10">
        <v>1743</v>
      </c>
    </row>
    <row r="1745" spans="1:5">
      <c r="A1745" s="10" t="s">
        <v>3518</v>
      </c>
      <c r="B1745" s="10" t="s">
        <v>2053</v>
      </c>
      <c r="C1745" s="10" t="s">
        <v>91</v>
      </c>
      <c r="D1745" s="10">
        <v>11</v>
      </c>
      <c r="E1745" s="10">
        <v>1744</v>
      </c>
    </row>
    <row r="1746" spans="1:5">
      <c r="A1746" s="10" t="s">
        <v>3519</v>
      </c>
      <c r="B1746" s="10" t="s">
        <v>2053</v>
      </c>
      <c r="C1746" s="10" t="s">
        <v>91</v>
      </c>
      <c r="D1746" s="10">
        <v>11</v>
      </c>
      <c r="E1746" s="10">
        <v>1745</v>
      </c>
    </row>
    <row r="1747" spans="1:5">
      <c r="A1747" s="10" t="s">
        <v>3520</v>
      </c>
      <c r="B1747" s="10" t="s">
        <v>2053</v>
      </c>
      <c r="C1747" s="10" t="s">
        <v>2076</v>
      </c>
      <c r="D1747" s="10">
        <v>11</v>
      </c>
      <c r="E1747" s="10">
        <v>1746</v>
      </c>
    </row>
    <row r="1748" spans="1:5">
      <c r="A1748" s="10" t="s">
        <v>3521</v>
      </c>
      <c r="B1748" s="10" t="s">
        <v>2053</v>
      </c>
      <c r="C1748" s="10" t="s">
        <v>2076</v>
      </c>
      <c r="D1748" s="10">
        <v>11</v>
      </c>
      <c r="E1748" s="10">
        <v>1747</v>
      </c>
    </row>
    <row r="1749" spans="1:5">
      <c r="A1749" s="10" t="s">
        <v>3522</v>
      </c>
      <c r="B1749" s="10" t="s">
        <v>2053</v>
      </c>
      <c r="C1749" s="10" t="s">
        <v>2076</v>
      </c>
      <c r="D1749" s="10">
        <v>11</v>
      </c>
      <c r="E1749" s="10">
        <v>1748</v>
      </c>
    </row>
    <row r="1750" spans="1:5">
      <c r="A1750" s="10" t="s">
        <v>3523</v>
      </c>
      <c r="B1750" s="10" t="s">
        <v>2083</v>
      </c>
      <c r="C1750" s="10" t="s">
        <v>2084</v>
      </c>
      <c r="D1750" s="10">
        <v>11</v>
      </c>
      <c r="E1750" s="10">
        <v>1749</v>
      </c>
    </row>
    <row r="1751" spans="1:5">
      <c r="A1751" s="10" t="s">
        <v>3524</v>
      </c>
      <c r="B1751" s="10" t="s">
        <v>2083</v>
      </c>
      <c r="C1751" s="10" t="s">
        <v>2084</v>
      </c>
      <c r="D1751" s="10">
        <v>11</v>
      </c>
      <c r="E1751" s="10">
        <v>1750</v>
      </c>
    </row>
    <row r="1752" spans="1:5">
      <c r="A1752" s="10" t="s">
        <v>3525</v>
      </c>
      <c r="B1752" s="10" t="s">
        <v>2083</v>
      </c>
      <c r="C1752" s="10" t="s">
        <v>2084</v>
      </c>
      <c r="D1752" s="10">
        <v>11</v>
      </c>
      <c r="E1752" s="10">
        <v>1751</v>
      </c>
    </row>
    <row r="1753" spans="1:5">
      <c r="A1753" s="10" t="s">
        <v>3526</v>
      </c>
      <c r="B1753" s="10" t="s">
        <v>2083</v>
      </c>
      <c r="C1753" s="10" t="s">
        <v>2084</v>
      </c>
      <c r="D1753" s="10">
        <v>11</v>
      </c>
      <c r="E1753" s="10">
        <v>1752</v>
      </c>
    </row>
    <row r="1754" spans="1:5">
      <c r="A1754" s="10" t="s">
        <v>3527</v>
      </c>
      <c r="B1754" s="10" t="s">
        <v>2083</v>
      </c>
      <c r="C1754" s="10" t="s">
        <v>2084</v>
      </c>
      <c r="D1754" s="10">
        <v>11</v>
      </c>
      <c r="E1754" s="10">
        <v>1753</v>
      </c>
    </row>
    <row r="1755" spans="1:5">
      <c r="A1755" s="10" t="s">
        <v>3528</v>
      </c>
      <c r="B1755" s="10" t="s">
        <v>2083</v>
      </c>
      <c r="C1755" s="10" t="s">
        <v>2084</v>
      </c>
      <c r="D1755" s="10">
        <v>11</v>
      </c>
      <c r="E1755" s="10">
        <v>1754</v>
      </c>
    </row>
    <row r="1756" spans="1:5">
      <c r="A1756" s="10" t="s">
        <v>3529</v>
      </c>
      <c r="B1756" s="10" t="s">
        <v>2083</v>
      </c>
      <c r="C1756" s="10" t="s">
        <v>2141</v>
      </c>
      <c r="D1756" s="10">
        <v>11</v>
      </c>
      <c r="E1756" s="10">
        <v>1755</v>
      </c>
    </row>
    <row r="1757" spans="1:5">
      <c r="A1757" s="10" t="s">
        <v>3530</v>
      </c>
      <c r="B1757" s="10" t="s">
        <v>2083</v>
      </c>
      <c r="C1757" s="10" t="s">
        <v>2141</v>
      </c>
      <c r="D1757" s="10">
        <v>11</v>
      </c>
      <c r="E1757" s="10">
        <v>1756</v>
      </c>
    </row>
    <row r="1758" spans="1:5">
      <c r="A1758" s="10" t="s">
        <v>3531</v>
      </c>
      <c r="B1758" s="10" t="s">
        <v>2083</v>
      </c>
      <c r="C1758" s="10" t="s">
        <v>2141</v>
      </c>
      <c r="D1758" s="10">
        <v>11</v>
      </c>
      <c r="E1758" s="10">
        <v>1757</v>
      </c>
    </row>
    <row r="1759" spans="1:5">
      <c r="A1759" s="10" t="s">
        <v>3532</v>
      </c>
      <c r="B1759" s="10" t="s">
        <v>2083</v>
      </c>
      <c r="C1759" s="10" t="s">
        <v>2141</v>
      </c>
      <c r="D1759" s="10">
        <v>11</v>
      </c>
      <c r="E1759" s="10">
        <v>1758</v>
      </c>
    </row>
    <row r="1760" spans="1:5">
      <c r="A1760" s="10" t="s">
        <v>3533</v>
      </c>
      <c r="B1760" s="10" t="s">
        <v>2083</v>
      </c>
      <c r="C1760" s="10" t="s">
        <v>2141</v>
      </c>
      <c r="D1760" s="10">
        <v>11</v>
      </c>
      <c r="E1760" s="10">
        <v>1759</v>
      </c>
    </row>
    <row r="1761" spans="1:5">
      <c r="A1761" s="10" t="s">
        <v>3534</v>
      </c>
      <c r="B1761" s="10" t="s">
        <v>2083</v>
      </c>
      <c r="C1761" s="10" t="s">
        <v>2141</v>
      </c>
      <c r="D1761" s="10">
        <v>11</v>
      </c>
      <c r="E1761" s="10">
        <v>1760</v>
      </c>
    </row>
    <row r="1762" spans="1:5">
      <c r="A1762" s="10" t="s">
        <v>3535</v>
      </c>
      <c r="B1762" s="10" t="s">
        <v>2083</v>
      </c>
      <c r="C1762" s="10" t="s">
        <v>2141</v>
      </c>
      <c r="D1762" s="10">
        <v>11</v>
      </c>
      <c r="E1762" s="10">
        <v>1761</v>
      </c>
    </row>
    <row r="1763" spans="1:5">
      <c r="A1763" s="10" t="s">
        <v>3536</v>
      </c>
      <c r="B1763" s="10" t="s">
        <v>2083</v>
      </c>
      <c r="C1763" s="10" t="s">
        <v>2141</v>
      </c>
      <c r="D1763" s="10">
        <v>11</v>
      </c>
      <c r="E1763" s="10">
        <v>1762</v>
      </c>
    </row>
    <row r="1764" spans="1:5">
      <c r="A1764" s="10" t="s">
        <v>3537</v>
      </c>
      <c r="B1764" s="10" t="s">
        <v>2083</v>
      </c>
      <c r="C1764" s="10" t="s">
        <v>2141</v>
      </c>
      <c r="D1764" s="10">
        <v>11</v>
      </c>
      <c r="E1764" s="10">
        <v>1763</v>
      </c>
    </row>
    <row r="1765" spans="1:5">
      <c r="A1765" s="10" t="s">
        <v>3538</v>
      </c>
      <c r="B1765" s="10" t="s">
        <v>2083</v>
      </c>
      <c r="C1765" s="10" t="s">
        <v>2141</v>
      </c>
      <c r="D1765" s="10">
        <v>11</v>
      </c>
      <c r="E1765" s="10">
        <v>1764</v>
      </c>
    </row>
    <row r="1766" spans="1:5">
      <c r="A1766" s="10" t="s">
        <v>3539</v>
      </c>
      <c r="B1766" s="10" t="s">
        <v>2083</v>
      </c>
      <c r="C1766" s="10" t="s">
        <v>2141</v>
      </c>
      <c r="D1766" s="10">
        <v>11</v>
      </c>
      <c r="E1766" s="10">
        <v>1765</v>
      </c>
    </row>
    <row r="1767" spans="1:5">
      <c r="A1767" s="10" t="s">
        <v>3540</v>
      </c>
      <c r="B1767" s="10" t="s">
        <v>2083</v>
      </c>
      <c r="C1767" s="10" t="s">
        <v>2185</v>
      </c>
      <c r="D1767" s="10">
        <v>11</v>
      </c>
      <c r="E1767" s="10">
        <v>1766</v>
      </c>
    </row>
    <row r="1768" spans="1:5">
      <c r="A1768" s="10" t="s">
        <v>3541</v>
      </c>
      <c r="B1768" s="10" t="s">
        <v>2083</v>
      </c>
      <c r="C1768" s="10" t="s">
        <v>2185</v>
      </c>
      <c r="D1768" s="10">
        <v>11</v>
      </c>
      <c r="E1768" s="10">
        <v>1767</v>
      </c>
    </row>
    <row r="1769" spans="1:5">
      <c r="A1769" s="10" t="s">
        <v>3542</v>
      </c>
      <c r="B1769" s="10" t="s">
        <v>2083</v>
      </c>
      <c r="C1769" s="10" t="s">
        <v>2185</v>
      </c>
      <c r="D1769" s="10">
        <v>11</v>
      </c>
      <c r="E1769" s="10">
        <v>1768</v>
      </c>
    </row>
    <row r="1770" spans="1:5">
      <c r="A1770" s="10" t="s">
        <v>3543</v>
      </c>
      <c r="B1770" s="10" t="s">
        <v>2083</v>
      </c>
      <c r="C1770" s="10" t="s">
        <v>2185</v>
      </c>
      <c r="D1770" s="10">
        <v>11</v>
      </c>
      <c r="E1770" s="10">
        <v>1769</v>
      </c>
    </row>
    <row r="1771" spans="1:5">
      <c r="A1771" s="10" t="s">
        <v>3544</v>
      </c>
      <c r="B1771" s="10" t="s">
        <v>2083</v>
      </c>
      <c r="C1771" s="10" t="s">
        <v>2185</v>
      </c>
      <c r="D1771" s="10">
        <v>11</v>
      </c>
      <c r="E1771" s="10">
        <v>1770</v>
      </c>
    </row>
    <row r="1772" spans="1:5">
      <c r="A1772" s="10" t="s">
        <v>3545</v>
      </c>
      <c r="B1772" s="10" t="s">
        <v>2083</v>
      </c>
      <c r="C1772" s="10" t="s">
        <v>2185</v>
      </c>
      <c r="D1772" s="10">
        <v>11</v>
      </c>
      <c r="E1772" s="10">
        <v>1771</v>
      </c>
    </row>
    <row r="1773" spans="1:5">
      <c r="A1773" s="10" t="s">
        <v>3546</v>
      </c>
      <c r="B1773" s="10" t="s">
        <v>2083</v>
      </c>
      <c r="C1773" s="10" t="s">
        <v>2185</v>
      </c>
      <c r="D1773" s="10">
        <v>11</v>
      </c>
      <c r="E1773" s="10">
        <v>1772</v>
      </c>
    </row>
    <row r="1774" spans="1:5">
      <c r="A1774" s="10" t="s">
        <v>3547</v>
      </c>
      <c r="B1774" s="10" t="s">
        <v>2083</v>
      </c>
      <c r="C1774" s="10" t="s">
        <v>2185</v>
      </c>
      <c r="D1774" s="10">
        <v>11</v>
      </c>
      <c r="E1774" s="10">
        <v>1773</v>
      </c>
    </row>
    <row r="1775" spans="1:5">
      <c r="A1775" s="10" t="s">
        <v>3548</v>
      </c>
      <c r="B1775" s="10" t="s">
        <v>2083</v>
      </c>
      <c r="C1775" s="10" t="s">
        <v>2185</v>
      </c>
      <c r="D1775" s="10">
        <v>11</v>
      </c>
      <c r="E1775" s="10">
        <v>1774</v>
      </c>
    </row>
    <row r="1776" spans="1:5">
      <c r="A1776" s="10" t="s">
        <v>3549</v>
      </c>
      <c r="B1776" s="10" t="s">
        <v>2083</v>
      </c>
      <c r="C1776" s="10" t="s">
        <v>2185</v>
      </c>
      <c r="D1776" s="10">
        <v>11</v>
      </c>
      <c r="E1776" s="10">
        <v>1775</v>
      </c>
    </row>
    <row r="1777" spans="1:5">
      <c r="A1777" s="10" t="s">
        <v>3550</v>
      </c>
      <c r="B1777" s="10" t="s">
        <v>2083</v>
      </c>
      <c r="C1777" s="10" t="s">
        <v>2185</v>
      </c>
      <c r="D1777" s="10">
        <v>11</v>
      </c>
      <c r="E1777" s="10">
        <v>1776</v>
      </c>
    </row>
    <row r="1778" spans="1:5">
      <c r="A1778" s="10" t="s">
        <v>3551</v>
      </c>
      <c r="B1778" s="10" t="s">
        <v>2083</v>
      </c>
      <c r="C1778" s="10" t="s">
        <v>2185</v>
      </c>
      <c r="D1778" s="10">
        <v>11</v>
      </c>
      <c r="E1778" s="10">
        <v>1777</v>
      </c>
    </row>
    <row r="1779" spans="1:5">
      <c r="A1779" s="10" t="s">
        <v>3552</v>
      </c>
      <c r="B1779" s="10" t="s">
        <v>2083</v>
      </c>
      <c r="C1779" s="10" t="s">
        <v>2185</v>
      </c>
      <c r="D1779" s="10">
        <v>11</v>
      </c>
      <c r="E1779" s="10">
        <v>1778</v>
      </c>
    </row>
    <row r="1780" spans="1:5">
      <c r="A1780" s="10" t="s">
        <v>3553</v>
      </c>
      <c r="B1780" s="10" t="s">
        <v>2083</v>
      </c>
      <c r="C1780" s="10" t="s">
        <v>2185</v>
      </c>
      <c r="D1780" s="10">
        <v>11</v>
      </c>
      <c r="E1780" s="10">
        <v>1779</v>
      </c>
    </row>
    <row r="1781" spans="1:5">
      <c r="A1781" s="10" t="s">
        <v>3554</v>
      </c>
      <c r="B1781" s="10" t="s">
        <v>2083</v>
      </c>
      <c r="C1781" s="10" t="s">
        <v>2185</v>
      </c>
      <c r="D1781" s="10">
        <v>11</v>
      </c>
      <c r="E1781" s="10">
        <v>1780</v>
      </c>
    </row>
    <row r="1782" spans="1:5">
      <c r="A1782" s="10" t="s">
        <v>3555</v>
      </c>
      <c r="B1782" s="10" t="s">
        <v>2083</v>
      </c>
      <c r="C1782" s="10" t="s">
        <v>2185</v>
      </c>
      <c r="D1782" s="10">
        <v>11</v>
      </c>
      <c r="E1782" s="10">
        <v>1781</v>
      </c>
    </row>
    <row r="1783" spans="1:5">
      <c r="A1783" s="10" t="s">
        <v>3556</v>
      </c>
      <c r="B1783" s="10" t="s">
        <v>2083</v>
      </c>
      <c r="C1783" s="10" t="s">
        <v>2185</v>
      </c>
      <c r="D1783" s="10">
        <v>11</v>
      </c>
      <c r="E1783" s="10">
        <v>1782</v>
      </c>
    </row>
    <row r="1784" spans="1:5">
      <c r="A1784" s="10" t="s">
        <v>3557</v>
      </c>
      <c r="B1784" s="10" t="s">
        <v>2083</v>
      </c>
      <c r="C1784" s="10" t="s">
        <v>2185</v>
      </c>
      <c r="D1784" s="10">
        <v>11</v>
      </c>
      <c r="E1784" s="10">
        <v>1783</v>
      </c>
    </row>
    <row r="1785" spans="1:5">
      <c r="A1785" s="10" t="s">
        <v>3558</v>
      </c>
      <c r="B1785" s="10" t="s">
        <v>2083</v>
      </c>
      <c r="C1785" s="10" t="s">
        <v>2185</v>
      </c>
      <c r="D1785" s="10">
        <v>11</v>
      </c>
      <c r="E1785" s="10">
        <v>1784</v>
      </c>
    </row>
    <row r="1786" spans="1:5">
      <c r="A1786" s="10" t="s">
        <v>3559</v>
      </c>
      <c r="B1786" s="10" t="s">
        <v>2083</v>
      </c>
      <c r="C1786" s="10" t="s">
        <v>2185</v>
      </c>
      <c r="D1786" s="10">
        <v>11</v>
      </c>
      <c r="E1786" s="10">
        <v>1785</v>
      </c>
    </row>
    <row r="1787" spans="1:5">
      <c r="A1787" s="10" t="s">
        <v>3560</v>
      </c>
      <c r="B1787" s="10" t="s">
        <v>2083</v>
      </c>
      <c r="C1787" s="10" t="s">
        <v>2185</v>
      </c>
      <c r="D1787" s="10">
        <v>11</v>
      </c>
      <c r="E1787" s="10">
        <v>1786</v>
      </c>
    </row>
    <row r="1788" spans="1:5">
      <c r="A1788" s="10" t="s">
        <v>3561</v>
      </c>
      <c r="B1788" s="10" t="s">
        <v>2083</v>
      </c>
      <c r="C1788" s="10" t="s">
        <v>2185</v>
      </c>
      <c r="D1788" s="10">
        <v>11</v>
      </c>
      <c r="E1788" s="10">
        <v>1787</v>
      </c>
    </row>
    <row r="1789" spans="1:5">
      <c r="A1789" s="10" t="s">
        <v>3562</v>
      </c>
      <c r="B1789" s="10" t="s">
        <v>2083</v>
      </c>
      <c r="C1789" s="10" t="s">
        <v>2185</v>
      </c>
      <c r="D1789" s="10">
        <v>11</v>
      </c>
      <c r="E1789" s="10">
        <v>1788</v>
      </c>
    </row>
    <row r="1790" spans="1:5">
      <c r="A1790" s="10" t="s">
        <v>3563</v>
      </c>
      <c r="B1790" s="10" t="s">
        <v>2083</v>
      </c>
      <c r="C1790" s="10" t="s">
        <v>2185</v>
      </c>
      <c r="D1790" s="10">
        <v>11</v>
      </c>
      <c r="E1790" s="10">
        <v>1789</v>
      </c>
    </row>
    <row r="1791" spans="1:5">
      <c r="A1791" s="10" t="s">
        <v>3564</v>
      </c>
      <c r="B1791" s="10" t="s">
        <v>2083</v>
      </c>
      <c r="C1791" s="10" t="s">
        <v>2185</v>
      </c>
      <c r="D1791" s="10">
        <v>11</v>
      </c>
      <c r="E1791" s="10">
        <v>1790</v>
      </c>
    </row>
    <row r="1792" spans="1:5">
      <c r="A1792" s="10" t="s">
        <v>3565</v>
      </c>
      <c r="B1792" s="10" t="s">
        <v>2083</v>
      </c>
      <c r="C1792" s="10" t="s">
        <v>2185</v>
      </c>
      <c r="D1792" s="10">
        <v>11</v>
      </c>
      <c r="E1792" s="10">
        <v>1791</v>
      </c>
    </row>
    <row r="1793" spans="1:5">
      <c r="A1793" s="10" t="s">
        <v>3566</v>
      </c>
      <c r="B1793" s="10" t="s">
        <v>2083</v>
      </c>
      <c r="C1793" s="10" t="s">
        <v>2185</v>
      </c>
      <c r="D1793" s="10">
        <v>11</v>
      </c>
      <c r="E1793" s="10">
        <v>1792</v>
      </c>
    </row>
    <row r="1794" spans="1:5">
      <c r="A1794" s="10" t="s">
        <v>3567</v>
      </c>
      <c r="B1794" s="10" t="s">
        <v>2083</v>
      </c>
      <c r="C1794" s="10" t="s">
        <v>2185</v>
      </c>
      <c r="D1794" s="10">
        <v>11</v>
      </c>
      <c r="E1794" s="10">
        <v>1793</v>
      </c>
    </row>
    <row r="1795" spans="1:5">
      <c r="A1795" s="10" t="s">
        <v>3568</v>
      </c>
      <c r="B1795" s="10" t="s">
        <v>2083</v>
      </c>
      <c r="C1795" s="10" t="s">
        <v>2185</v>
      </c>
      <c r="D1795" s="10">
        <v>11</v>
      </c>
      <c r="E1795" s="10">
        <v>1794</v>
      </c>
    </row>
    <row r="1796" spans="1:5">
      <c r="A1796" s="10" t="s">
        <v>3569</v>
      </c>
      <c r="B1796" s="10" t="s">
        <v>2083</v>
      </c>
      <c r="C1796" s="10" t="s">
        <v>2202</v>
      </c>
      <c r="D1796" s="10">
        <v>11</v>
      </c>
      <c r="E1796" s="10">
        <v>1795</v>
      </c>
    </row>
    <row r="1797" spans="1:5">
      <c r="A1797" s="10" t="s">
        <v>3570</v>
      </c>
      <c r="B1797" s="10" t="s">
        <v>2083</v>
      </c>
      <c r="C1797" s="10" t="s">
        <v>2202</v>
      </c>
      <c r="D1797" s="10">
        <v>11</v>
      </c>
      <c r="E1797" s="10">
        <v>1796</v>
      </c>
    </row>
    <row r="1798" spans="1:5">
      <c r="A1798" s="10" t="s">
        <v>3571</v>
      </c>
      <c r="B1798" s="10" t="s">
        <v>2083</v>
      </c>
      <c r="C1798" s="10" t="s">
        <v>2202</v>
      </c>
      <c r="D1798" s="10">
        <v>11</v>
      </c>
      <c r="E1798" s="10">
        <v>1797</v>
      </c>
    </row>
    <row r="1799" spans="1:5">
      <c r="A1799" s="10" t="s">
        <v>3572</v>
      </c>
      <c r="B1799" s="10" t="s">
        <v>2083</v>
      </c>
      <c r="C1799" s="10" t="s">
        <v>2202</v>
      </c>
      <c r="D1799" s="10">
        <v>11</v>
      </c>
      <c r="E1799" s="10">
        <v>1798</v>
      </c>
    </row>
    <row r="1800" spans="1:5">
      <c r="A1800" s="10" t="s">
        <v>3573</v>
      </c>
      <c r="B1800" s="10" t="s">
        <v>2083</v>
      </c>
      <c r="C1800" s="10" t="s">
        <v>2202</v>
      </c>
      <c r="D1800" s="10">
        <v>11</v>
      </c>
      <c r="E1800" s="10">
        <v>1799</v>
      </c>
    </row>
    <row r="1801" spans="1:5">
      <c r="A1801" s="10" t="s">
        <v>3574</v>
      </c>
      <c r="B1801" s="10" t="s">
        <v>2083</v>
      </c>
      <c r="C1801" s="10" t="s">
        <v>2202</v>
      </c>
      <c r="D1801" s="10">
        <v>11</v>
      </c>
      <c r="E1801" s="10">
        <v>1800</v>
      </c>
    </row>
    <row r="1802" spans="1:5">
      <c r="A1802" s="10" t="s">
        <v>3575</v>
      </c>
      <c r="B1802" s="10" t="s">
        <v>2083</v>
      </c>
      <c r="C1802" s="10" t="s">
        <v>2202</v>
      </c>
      <c r="D1802" s="10">
        <v>11</v>
      </c>
      <c r="E1802" s="10">
        <v>1801</v>
      </c>
    </row>
    <row r="1803" spans="1:5">
      <c r="A1803" s="10" t="s">
        <v>3576</v>
      </c>
      <c r="B1803" s="10" t="s">
        <v>2083</v>
      </c>
      <c r="C1803" s="10" t="s">
        <v>2202</v>
      </c>
      <c r="D1803" s="10">
        <v>11</v>
      </c>
      <c r="E1803" s="10">
        <v>1802</v>
      </c>
    </row>
    <row r="1804" spans="1:5">
      <c r="A1804" s="10" t="s">
        <v>3577</v>
      </c>
      <c r="B1804" s="10" t="s">
        <v>2083</v>
      </c>
      <c r="C1804" s="10" t="s">
        <v>2202</v>
      </c>
      <c r="D1804" s="10">
        <v>11</v>
      </c>
      <c r="E1804" s="10">
        <v>1803</v>
      </c>
    </row>
    <row r="1805" spans="1:5">
      <c r="A1805" s="10" t="s">
        <v>3578</v>
      </c>
      <c r="B1805" s="10" t="s">
        <v>2083</v>
      </c>
      <c r="C1805" s="10" t="s">
        <v>2202</v>
      </c>
      <c r="D1805" s="10">
        <v>11</v>
      </c>
      <c r="E1805" s="10">
        <v>1804</v>
      </c>
    </row>
    <row r="1806" spans="1:5">
      <c r="A1806" s="10" t="s">
        <v>3579</v>
      </c>
      <c r="B1806" s="10" t="s">
        <v>2083</v>
      </c>
      <c r="C1806" s="10" t="s">
        <v>2202</v>
      </c>
      <c r="D1806" s="10">
        <v>11</v>
      </c>
      <c r="E1806" s="10">
        <v>1805</v>
      </c>
    </row>
    <row r="1807" spans="1:5">
      <c r="A1807" s="10" t="s">
        <v>3580</v>
      </c>
      <c r="B1807" s="10" t="s">
        <v>2211</v>
      </c>
      <c r="C1807" s="10" t="s">
        <v>2211</v>
      </c>
      <c r="D1807" s="10">
        <v>11</v>
      </c>
      <c r="E1807" s="10">
        <v>1806</v>
      </c>
    </row>
    <row r="1808" spans="1:5">
      <c r="A1808" s="10" t="s">
        <v>3581</v>
      </c>
      <c r="B1808" s="10" t="s">
        <v>2211</v>
      </c>
      <c r="C1808" s="10" t="s">
        <v>2211</v>
      </c>
      <c r="D1808" s="10">
        <v>11</v>
      </c>
      <c r="E1808" s="10">
        <v>1807</v>
      </c>
    </row>
    <row r="1809" spans="1:5">
      <c r="A1809" s="10" t="s">
        <v>3582</v>
      </c>
      <c r="B1809" s="10" t="s">
        <v>2211</v>
      </c>
      <c r="C1809" s="10" t="s">
        <v>2211</v>
      </c>
      <c r="D1809" s="10">
        <v>11</v>
      </c>
      <c r="E1809" s="10">
        <v>1808</v>
      </c>
    </row>
    <row r="1810" spans="1:5">
      <c r="A1810" s="10" t="s">
        <v>3583</v>
      </c>
      <c r="B1810" s="10" t="s">
        <v>2211</v>
      </c>
      <c r="C1810" s="10" t="s">
        <v>2211</v>
      </c>
      <c r="D1810" s="10">
        <v>11</v>
      </c>
      <c r="E1810" s="10">
        <v>1809</v>
      </c>
    </row>
    <row r="1811" spans="1:5">
      <c r="A1811" s="10" t="s">
        <v>3584</v>
      </c>
      <c r="B1811" s="10" t="s">
        <v>2211</v>
      </c>
      <c r="C1811" s="10" t="s">
        <v>2211</v>
      </c>
      <c r="D1811" s="10">
        <v>11</v>
      </c>
      <c r="E1811" s="10">
        <v>1810</v>
      </c>
    </row>
    <row r="1812" spans="1:5">
      <c r="A1812" s="10" t="s">
        <v>3585</v>
      </c>
      <c r="B1812" s="10" t="s">
        <v>2211</v>
      </c>
      <c r="C1812" s="10" t="s">
        <v>2211</v>
      </c>
      <c r="D1812" s="10">
        <v>11</v>
      </c>
      <c r="E1812" s="10">
        <v>1811</v>
      </c>
    </row>
    <row r="1813" spans="1:5">
      <c r="A1813" s="10" t="s">
        <v>3586</v>
      </c>
      <c r="B1813" s="10" t="s">
        <v>2211</v>
      </c>
      <c r="C1813" s="10" t="s">
        <v>2211</v>
      </c>
      <c r="D1813" s="10">
        <v>11</v>
      </c>
      <c r="E1813" s="10">
        <v>1812</v>
      </c>
    </row>
    <row r="1814" spans="1:5">
      <c r="A1814" s="10" t="s">
        <v>3587</v>
      </c>
      <c r="B1814" s="10" t="s">
        <v>2211</v>
      </c>
      <c r="C1814" s="10" t="s">
        <v>2211</v>
      </c>
      <c r="D1814" s="10">
        <v>11</v>
      </c>
      <c r="E1814" s="10">
        <v>1813</v>
      </c>
    </row>
    <row r="1815" spans="1:5">
      <c r="A1815" s="10" t="s">
        <v>3588</v>
      </c>
      <c r="B1815" s="10" t="s">
        <v>2211</v>
      </c>
      <c r="C1815" s="10" t="s">
        <v>2211</v>
      </c>
      <c r="D1815" s="10">
        <v>11</v>
      </c>
      <c r="E1815" s="10">
        <v>1814</v>
      </c>
    </row>
    <row r="1816" spans="1:5">
      <c r="A1816" s="10" t="s">
        <v>3589</v>
      </c>
      <c r="B1816" s="10" t="s">
        <v>2211</v>
      </c>
      <c r="C1816" s="10" t="s">
        <v>2211</v>
      </c>
      <c r="D1816" s="10">
        <v>11</v>
      </c>
      <c r="E1816" s="10">
        <v>1815</v>
      </c>
    </row>
    <row r="1817" spans="1:5">
      <c r="A1817" s="10" t="s">
        <v>3590</v>
      </c>
      <c r="B1817" s="10" t="s">
        <v>2211</v>
      </c>
      <c r="C1817" s="10" t="s">
        <v>2211</v>
      </c>
      <c r="D1817" s="10">
        <v>11</v>
      </c>
      <c r="E1817" s="10">
        <v>1816</v>
      </c>
    </row>
    <row r="1818" spans="1:5">
      <c r="A1818" s="10" t="s">
        <v>3591</v>
      </c>
      <c r="B1818" s="10" t="s">
        <v>2211</v>
      </c>
      <c r="C1818" s="10" t="s">
        <v>2211</v>
      </c>
      <c r="D1818" s="10">
        <v>11</v>
      </c>
      <c r="E1818" s="10">
        <v>1817</v>
      </c>
    </row>
    <row r="1819" spans="1:5">
      <c r="A1819" s="10" t="s">
        <v>3592</v>
      </c>
      <c r="B1819" s="10" t="s">
        <v>2211</v>
      </c>
      <c r="C1819" s="10" t="s">
        <v>2211</v>
      </c>
      <c r="D1819" s="10">
        <v>11</v>
      </c>
      <c r="E1819" s="10">
        <v>1818</v>
      </c>
    </row>
    <row r="1820" spans="1:5">
      <c r="A1820" s="10" t="s">
        <v>3593</v>
      </c>
      <c r="B1820" s="10" t="s">
        <v>2211</v>
      </c>
      <c r="C1820" s="10" t="s">
        <v>2211</v>
      </c>
      <c r="D1820" s="10">
        <v>11</v>
      </c>
      <c r="E1820" s="10">
        <v>1819</v>
      </c>
    </row>
    <row r="1821" spans="1:5">
      <c r="A1821" s="10" t="s">
        <v>3594</v>
      </c>
      <c r="B1821" s="10" t="s">
        <v>2211</v>
      </c>
      <c r="C1821" s="10" t="s">
        <v>2211</v>
      </c>
      <c r="D1821" s="10">
        <v>11</v>
      </c>
      <c r="E1821" s="10">
        <v>1820</v>
      </c>
    </row>
    <row r="1822" spans="1:5">
      <c r="A1822" s="10" t="s">
        <v>3595</v>
      </c>
      <c r="B1822" s="10" t="s">
        <v>2211</v>
      </c>
      <c r="C1822" s="10" t="s">
        <v>2211</v>
      </c>
      <c r="D1822" s="10">
        <v>11</v>
      </c>
      <c r="E1822" s="10">
        <v>1821</v>
      </c>
    </row>
    <row r="1823" spans="1:5">
      <c r="A1823" s="10" t="s">
        <v>3596</v>
      </c>
      <c r="B1823" s="10" t="s">
        <v>2211</v>
      </c>
      <c r="C1823" s="10" t="s">
        <v>2211</v>
      </c>
      <c r="D1823" s="10">
        <v>11</v>
      </c>
      <c r="E1823" s="10">
        <v>1822</v>
      </c>
    </row>
    <row r="1824" spans="1:5">
      <c r="A1824" s="10" t="s">
        <v>3597</v>
      </c>
      <c r="B1824" s="10" t="s">
        <v>2211</v>
      </c>
      <c r="C1824" s="10" t="s">
        <v>2211</v>
      </c>
      <c r="D1824" s="10">
        <v>11</v>
      </c>
      <c r="E1824" s="10">
        <v>1823</v>
      </c>
    </row>
    <row r="1825" spans="1:5">
      <c r="A1825" s="10" t="s">
        <v>3598</v>
      </c>
      <c r="B1825" s="10" t="s">
        <v>2211</v>
      </c>
      <c r="C1825" s="10" t="s">
        <v>2211</v>
      </c>
      <c r="D1825" s="10">
        <v>11</v>
      </c>
      <c r="E1825" s="10">
        <v>1824</v>
      </c>
    </row>
    <row r="1826" spans="1:5">
      <c r="A1826" s="10" t="s">
        <v>3599</v>
      </c>
      <c r="B1826" s="10" t="s">
        <v>2211</v>
      </c>
      <c r="C1826" s="10" t="s">
        <v>2211</v>
      </c>
      <c r="D1826" s="10">
        <v>11</v>
      </c>
      <c r="E1826" s="10">
        <v>1825</v>
      </c>
    </row>
    <row r="1827" spans="1:5">
      <c r="A1827" s="10" t="s">
        <v>3600</v>
      </c>
      <c r="B1827" s="10" t="s">
        <v>2211</v>
      </c>
      <c r="C1827" s="10" t="s">
        <v>2211</v>
      </c>
      <c r="D1827" s="10">
        <v>11</v>
      </c>
      <c r="E1827" s="10">
        <v>1826</v>
      </c>
    </row>
    <row r="1828" spans="1:5">
      <c r="A1828" s="10" t="s">
        <v>3601</v>
      </c>
      <c r="B1828" s="10" t="s">
        <v>2211</v>
      </c>
      <c r="C1828" s="10" t="s">
        <v>2211</v>
      </c>
      <c r="D1828" s="10">
        <v>11</v>
      </c>
      <c r="E1828" s="10">
        <v>1827</v>
      </c>
    </row>
    <row r="1829" spans="1:5">
      <c r="A1829" s="10" t="s">
        <v>3602</v>
      </c>
      <c r="B1829" s="10" t="s">
        <v>2211</v>
      </c>
      <c r="C1829" s="10" t="s">
        <v>2211</v>
      </c>
      <c r="D1829" s="10">
        <v>11</v>
      </c>
      <c r="E1829" s="10">
        <v>1828</v>
      </c>
    </row>
    <row r="1830" spans="1:5">
      <c r="A1830" s="10" t="s">
        <v>3603</v>
      </c>
      <c r="B1830" s="10" t="s">
        <v>2211</v>
      </c>
      <c r="C1830" s="10" t="s">
        <v>2211</v>
      </c>
      <c r="D1830" s="10">
        <v>11</v>
      </c>
      <c r="E1830" s="10">
        <v>1829</v>
      </c>
    </row>
    <row r="1831" spans="1:5">
      <c r="A1831" s="10" t="s">
        <v>3604</v>
      </c>
      <c r="B1831" s="10" t="s">
        <v>2211</v>
      </c>
      <c r="C1831" s="10" t="s">
        <v>2211</v>
      </c>
      <c r="D1831" s="10">
        <v>11</v>
      </c>
      <c r="E1831" s="10">
        <v>1830</v>
      </c>
    </row>
    <row r="1832" spans="1:5">
      <c r="A1832" s="10" t="s">
        <v>3605</v>
      </c>
      <c r="B1832" s="10" t="s">
        <v>2211</v>
      </c>
      <c r="C1832" s="10" t="s">
        <v>2211</v>
      </c>
      <c r="D1832" s="10">
        <v>11</v>
      </c>
      <c r="E1832" s="10">
        <v>1831</v>
      </c>
    </row>
    <row r="1833" spans="1:5">
      <c r="A1833" s="10" t="s">
        <v>3606</v>
      </c>
      <c r="B1833" s="10" t="s">
        <v>2211</v>
      </c>
      <c r="C1833" s="10" t="s">
        <v>2211</v>
      </c>
      <c r="D1833" s="10">
        <v>11</v>
      </c>
      <c r="E1833" s="10">
        <v>1832</v>
      </c>
    </row>
    <row r="1834" spans="1:5">
      <c r="A1834" s="10" t="s">
        <v>3607</v>
      </c>
      <c r="B1834" s="10" t="s">
        <v>2211</v>
      </c>
      <c r="C1834" s="10" t="s">
        <v>2211</v>
      </c>
      <c r="D1834" s="10">
        <v>11</v>
      </c>
      <c r="E1834" s="10">
        <v>1833</v>
      </c>
    </row>
    <row r="1835" spans="1:5">
      <c r="A1835" s="10" t="s">
        <v>3608</v>
      </c>
      <c r="B1835" s="10" t="s">
        <v>2211</v>
      </c>
      <c r="C1835" s="10" t="s">
        <v>2211</v>
      </c>
      <c r="D1835" s="10">
        <v>11</v>
      </c>
      <c r="E1835" s="10">
        <v>1834</v>
      </c>
    </row>
    <row r="1836" spans="1:5">
      <c r="A1836" s="10" t="s">
        <v>3609</v>
      </c>
      <c r="B1836" s="10" t="s">
        <v>2211</v>
      </c>
      <c r="C1836" s="10" t="s">
        <v>2211</v>
      </c>
      <c r="D1836" s="10">
        <v>11</v>
      </c>
      <c r="E1836" s="10">
        <v>1835</v>
      </c>
    </row>
    <row r="1837" spans="1:5">
      <c r="A1837" s="10" t="s">
        <v>3610</v>
      </c>
      <c r="B1837" s="10" t="s">
        <v>2211</v>
      </c>
      <c r="C1837" s="10" t="s">
        <v>2211</v>
      </c>
      <c r="D1837" s="10">
        <v>11</v>
      </c>
      <c r="E1837" s="10">
        <v>1836</v>
      </c>
    </row>
    <row r="1838" spans="1:5">
      <c r="A1838" s="10" t="s">
        <v>3611</v>
      </c>
      <c r="B1838" s="10" t="s">
        <v>2211</v>
      </c>
      <c r="C1838" s="10" t="s">
        <v>2211</v>
      </c>
      <c r="D1838" s="10">
        <v>11</v>
      </c>
      <c r="E1838" s="10">
        <v>1837</v>
      </c>
    </row>
    <row r="1839" spans="1:5">
      <c r="A1839" s="10" t="s">
        <v>3612</v>
      </c>
      <c r="B1839" s="10" t="s">
        <v>2211</v>
      </c>
      <c r="C1839" s="10" t="s">
        <v>2211</v>
      </c>
      <c r="D1839" s="10">
        <v>11</v>
      </c>
      <c r="E1839" s="10">
        <v>1838</v>
      </c>
    </row>
    <row r="1840" spans="1:5">
      <c r="A1840" s="10" t="s">
        <v>3613</v>
      </c>
      <c r="B1840" s="10" t="s">
        <v>2211</v>
      </c>
      <c r="C1840" s="10" t="s">
        <v>2211</v>
      </c>
      <c r="D1840" s="10">
        <v>11</v>
      </c>
      <c r="E1840" s="10">
        <v>1839</v>
      </c>
    </row>
    <row r="1841" spans="1:5">
      <c r="A1841" s="10" t="s">
        <v>3614</v>
      </c>
      <c r="B1841" s="10" t="s">
        <v>2211</v>
      </c>
      <c r="C1841" s="10" t="s">
        <v>2211</v>
      </c>
      <c r="D1841" s="10">
        <v>11</v>
      </c>
      <c r="E1841" s="10">
        <v>1840</v>
      </c>
    </row>
    <row r="1842" spans="1:5">
      <c r="A1842" s="10" t="s">
        <v>3615</v>
      </c>
      <c r="B1842" s="10" t="s">
        <v>2211</v>
      </c>
      <c r="C1842" s="10" t="s">
        <v>2211</v>
      </c>
      <c r="D1842" s="10">
        <v>11</v>
      </c>
      <c r="E1842" s="10">
        <v>1841</v>
      </c>
    </row>
    <row r="1843" spans="1:5">
      <c r="A1843" s="10" t="s">
        <v>3616</v>
      </c>
      <c r="B1843" s="10" t="s">
        <v>2211</v>
      </c>
      <c r="C1843" s="10" t="s">
        <v>2211</v>
      </c>
      <c r="D1843" s="10">
        <v>11</v>
      </c>
      <c r="E1843" s="10">
        <v>1842</v>
      </c>
    </row>
    <row r="1844" spans="1:5">
      <c r="A1844" s="10" t="s">
        <v>3617</v>
      </c>
      <c r="B1844" s="10" t="s">
        <v>2211</v>
      </c>
      <c r="C1844" s="10" t="s">
        <v>2211</v>
      </c>
      <c r="D1844" s="10">
        <v>11</v>
      </c>
      <c r="E1844" s="10">
        <v>1843</v>
      </c>
    </row>
    <row r="1845" spans="1:5">
      <c r="A1845" s="10" t="s">
        <v>3618</v>
      </c>
      <c r="B1845" s="10" t="s">
        <v>2211</v>
      </c>
      <c r="C1845" s="10" t="s">
        <v>2211</v>
      </c>
      <c r="D1845" s="10">
        <v>11</v>
      </c>
      <c r="E1845" s="10">
        <v>1844</v>
      </c>
    </row>
    <row r="1846" spans="1:5">
      <c r="A1846" s="10" t="s">
        <v>3619</v>
      </c>
      <c r="B1846" s="10" t="s">
        <v>2211</v>
      </c>
      <c r="C1846" s="10" t="s">
        <v>2211</v>
      </c>
      <c r="D1846" s="10">
        <v>11</v>
      </c>
      <c r="E1846" s="10">
        <v>1845</v>
      </c>
    </row>
    <row r="1847" spans="1:5">
      <c r="A1847" s="10" t="s">
        <v>3620</v>
      </c>
      <c r="B1847" s="10" t="s">
        <v>2211</v>
      </c>
      <c r="C1847" s="10" t="s">
        <v>2211</v>
      </c>
      <c r="D1847" s="10">
        <v>11</v>
      </c>
      <c r="E1847" s="10">
        <v>1846</v>
      </c>
    </row>
    <row r="1848" spans="1:5">
      <c r="A1848" s="10" t="s">
        <v>3621</v>
      </c>
      <c r="B1848" s="10" t="s">
        <v>2211</v>
      </c>
      <c r="C1848" s="10" t="s">
        <v>2211</v>
      </c>
      <c r="D1848" s="10">
        <v>11</v>
      </c>
      <c r="E1848" s="10">
        <v>1847</v>
      </c>
    </row>
    <row r="1849" spans="1:5">
      <c r="A1849" s="10" t="s">
        <v>3622</v>
      </c>
      <c r="B1849" s="10" t="s">
        <v>2211</v>
      </c>
      <c r="C1849" s="10" t="s">
        <v>2211</v>
      </c>
      <c r="D1849" s="10">
        <v>11</v>
      </c>
      <c r="E1849" s="10">
        <v>1848</v>
      </c>
    </row>
    <row r="1850" spans="1:5">
      <c r="A1850" s="10" t="s">
        <v>3623</v>
      </c>
      <c r="B1850" s="10" t="s">
        <v>2211</v>
      </c>
      <c r="C1850" s="10" t="s">
        <v>2211</v>
      </c>
      <c r="D1850" s="10">
        <v>11</v>
      </c>
      <c r="E1850" s="10">
        <v>1849</v>
      </c>
    </row>
    <row r="1851" spans="1:5">
      <c r="A1851" s="10" t="s">
        <v>3624</v>
      </c>
      <c r="B1851" s="10" t="s">
        <v>2211</v>
      </c>
      <c r="C1851" s="10" t="s">
        <v>2211</v>
      </c>
      <c r="D1851" s="10">
        <v>11</v>
      </c>
      <c r="E1851" s="10">
        <v>1850</v>
      </c>
    </row>
    <row r="1852" spans="1:5">
      <c r="A1852" s="10" t="s">
        <v>3625</v>
      </c>
      <c r="B1852" s="10" t="s">
        <v>2211</v>
      </c>
      <c r="C1852" s="10" t="s">
        <v>2211</v>
      </c>
      <c r="D1852" s="10">
        <v>11</v>
      </c>
      <c r="E1852" s="10">
        <v>1851</v>
      </c>
    </row>
    <row r="1853" spans="1:5">
      <c r="A1853" s="10" t="s">
        <v>3626</v>
      </c>
      <c r="B1853" s="10" t="s">
        <v>2211</v>
      </c>
      <c r="C1853" s="10" t="s">
        <v>2211</v>
      </c>
      <c r="D1853" s="10">
        <v>11</v>
      </c>
      <c r="E1853" s="10">
        <v>1852</v>
      </c>
    </row>
    <row r="1854" spans="1:5">
      <c r="A1854" s="10" t="s">
        <v>3627</v>
      </c>
      <c r="B1854" s="10" t="s">
        <v>2211</v>
      </c>
      <c r="C1854" s="10" t="s">
        <v>2211</v>
      </c>
      <c r="D1854" s="10">
        <v>11</v>
      </c>
      <c r="E1854" s="10">
        <v>1853</v>
      </c>
    </row>
    <row r="1855" spans="1:5">
      <c r="A1855" s="10" t="s">
        <v>3628</v>
      </c>
      <c r="B1855" s="10" t="s">
        <v>2211</v>
      </c>
      <c r="C1855" s="10" t="s">
        <v>2211</v>
      </c>
      <c r="D1855" s="10">
        <v>11</v>
      </c>
      <c r="E1855" s="10">
        <v>1854</v>
      </c>
    </row>
    <row r="1856" spans="1:5">
      <c r="A1856" s="10" t="s">
        <v>3629</v>
      </c>
      <c r="B1856" s="10" t="s">
        <v>2211</v>
      </c>
      <c r="C1856" s="10" t="s">
        <v>2211</v>
      </c>
      <c r="D1856" s="10">
        <v>11</v>
      </c>
      <c r="E1856" s="10">
        <v>1855</v>
      </c>
    </row>
    <row r="1857" spans="1:5">
      <c r="A1857" s="10" t="s">
        <v>3630</v>
      </c>
      <c r="B1857" s="10" t="s">
        <v>2211</v>
      </c>
      <c r="C1857" s="10" t="s">
        <v>2211</v>
      </c>
      <c r="D1857" s="10">
        <v>11</v>
      </c>
      <c r="E1857" s="10">
        <v>1856</v>
      </c>
    </row>
    <row r="1858" spans="1:5">
      <c r="A1858" s="10" t="s">
        <v>3631</v>
      </c>
      <c r="B1858" s="10" t="s">
        <v>2211</v>
      </c>
      <c r="C1858" s="10" t="s">
        <v>2211</v>
      </c>
      <c r="D1858" s="10">
        <v>11</v>
      </c>
      <c r="E1858" s="10">
        <v>1857</v>
      </c>
    </row>
    <row r="1859" spans="1:5">
      <c r="A1859" s="10" t="s">
        <v>3632</v>
      </c>
      <c r="B1859" s="10" t="s">
        <v>2211</v>
      </c>
      <c r="C1859" s="10" t="s">
        <v>2211</v>
      </c>
      <c r="D1859" s="10">
        <v>11</v>
      </c>
      <c r="E1859" s="10">
        <v>1858</v>
      </c>
    </row>
    <row r="1860" spans="1:5">
      <c r="A1860" s="10" t="s">
        <v>3633</v>
      </c>
      <c r="B1860" s="10" t="s">
        <v>2211</v>
      </c>
      <c r="C1860" s="10" t="s">
        <v>2211</v>
      </c>
      <c r="D1860" s="10">
        <v>11</v>
      </c>
      <c r="E1860" s="10">
        <v>1859</v>
      </c>
    </row>
    <row r="1861" spans="1:5">
      <c r="A1861" s="10" t="s">
        <v>3634</v>
      </c>
      <c r="B1861" s="10" t="s">
        <v>2211</v>
      </c>
      <c r="C1861" s="10" t="s">
        <v>2211</v>
      </c>
      <c r="D1861" s="10">
        <v>11</v>
      </c>
      <c r="E1861" s="10">
        <v>1860</v>
      </c>
    </row>
    <row r="1862" spans="1:5">
      <c r="A1862" s="10" t="s">
        <v>3635</v>
      </c>
      <c r="B1862" s="10" t="s">
        <v>2211</v>
      </c>
      <c r="C1862" s="10" t="s">
        <v>2211</v>
      </c>
      <c r="D1862" s="10">
        <v>11</v>
      </c>
      <c r="E1862" s="10">
        <v>1861</v>
      </c>
    </row>
    <row r="1863" spans="1:5">
      <c r="A1863" s="10" t="s">
        <v>3636</v>
      </c>
      <c r="B1863" s="10" t="s">
        <v>2211</v>
      </c>
      <c r="C1863" s="10" t="s">
        <v>2211</v>
      </c>
      <c r="D1863" s="10">
        <v>11</v>
      </c>
      <c r="E1863" s="10">
        <v>1862</v>
      </c>
    </row>
    <row r="1864" spans="1:5">
      <c r="A1864" s="10" t="s">
        <v>3637</v>
      </c>
      <c r="B1864" s="10" t="s">
        <v>2083</v>
      </c>
      <c r="C1864" s="10" t="s">
        <v>2084</v>
      </c>
      <c r="D1864" s="10">
        <v>6</v>
      </c>
      <c r="E1864" s="10">
        <v>1863</v>
      </c>
    </row>
    <row r="1865" spans="1:5">
      <c r="A1865" s="10" t="s">
        <v>3638</v>
      </c>
      <c r="B1865" s="10" t="s">
        <v>2083</v>
      </c>
      <c r="C1865" s="10" t="s">
        <v>2084</v>
      </c>
      <c r="D1865" s="10">
        <v>6</v>
      </c>
      <c r="E1865" s="10">
        <v>1864</v>
      </c>
    </row>
    <row r="1866" spans="1:5">
      <c r="A1866" s="10" t="s">
        <v>3639</v>
      </c>
      <c r="B1866" s="10" t="s">
        <v>2083</v>
      </c>
      <c r="C1866" s="10" t="s">
        <v>2084</v>
      </c>
      <c r="D1866" s="10">
        <v>6</v>
      </c>
      <c r="E1866" s="10">
        <v>1865</v>
      </c>
    </row>
    <row r="1867" spans="1:5">
      <c r="A1867" s="10" t="s">
        <v>3640</v>
      </c>
      <c r="B1867" s="10" t="s">
        <v>2083</v>
      </c>
      <c r="C1867" s="10" t="s">
        <v>2084</v>
      </c>
      <c r="D1867" s="10">
        <v>6</v>
      </c>
      <c r="E1867" s="10">
        <v>1866</v>
      </c>
    </row>
    <row r="1868" spans="1:5">
      <c r="A1868" s="10" t="s">
        <v>3641</v>
      </c>
      <c r="B1868" s="10" t="s">
        <v>2083</v>
      </c>
      <c r="C1868" s="10" t="s">
        <v>2084</v>
      </c>
      <c r="D1868" s="10">
        <v>6</v>
      </c>
      <c r="E1868" s="10">
        <v>1867</v>
      </c>
    </row>
    <row r="1869" spans="1:5">
      <c r="A1869" s="10" t="s">
        <v>3642</v>
      </c>
      <c r="B1869" s="10" t="s">
        <v>2083</v>
      </c>
      <c r="C1869" s="10" t="s">
        <v>2084</v>
      </c>
      <c r="D1869" s="10">
        <v>6</v>
      </c>
      <c r="E1869" s="10">
        <v>1868</v>
      </c>
    </row>
    <row r="1870" spans="1:5">
      <c r="A1870" s="10" t="s">
        <v>3643</v>
      </c>
      <c r="B1870" s="10" t="s">
        <v>2083</v>
      </c>
      <c r="C1870" s="10" t="s">
        <v>2084</v>
      </c>
      <c r="D1870" s="10">
        <v>6</v>
      </c>
      <c r="E1870" s="10">
        <v>1869</v>
      </c>
    </row>
    <row r="1871" spans="1:5">
      <c r="A1871" s="10" t="s">
        <v>3644</v>
      </c>
      <c r="B1871" s="10" t="s">
        <v>2083</v>
      </c>
      <c r="C1871" s="10" t="s">
        <v>2084</v>
      </c>
      <c r="D1871" s="10">
        <v>6</v>
      </c>
      <c r="E1871" s="10">
        <v>1870</v>
      </c>
    </row>
    <row r="1872" spans="1:5">
      <c r="A1872" s="10" t="s">
        <v>3645</v>
      </c>
      <c r="B1872" s="10" t="s">
        <v>2083</v>
      </c>
      <c r="C1872" s="10" t="s">
        <v>2084</v>
      </c>
      <c r="D1872" s="10">
        <v>6</v>
      </c>
      <c r="E1872" s="10">
        <v>1871</v>
      </c>
    </row>
    <row r="1873" spans="1:5">
      <c r="A1873" s="10" t="s">
        <v>3646</v>
      </c>
      <c r="B1873" s="10" t="s">
        <v>2083</v>
      </c>
      <c r="C1873" s="10" t="s">
        <v>2084</v>
      </c>
      <c r="D1873" s="10">
        <v>6</v>
      </c>
      <c r="E1873" s="10">
        <v>1872</v>
      </c>
    </row>
    <row r="1874" spans="1:5">
      <c r="A1874" s="10" t="s">
        <v>3647</v>
      </c>
      <c r="B1874" s="10" t="s">
        <v>2083</v>
      </c>
      <c r="C1874" s="10" t="s">
        <v>2084</v>
      </c>
      <c r="D1874" s="10">
        <v>6</v>
      </c>
      <c r="E1874" s="10">
        <v>1873</v>
      </c>
    </row>
    <row r="1875" spans="1:5">
      <c r="A1875" s="10" t="s">
        <v>3648</v>
      </c>
      <c r="B1875" s="10" t="s">
        <v>2083</v>
      </c>
      <c r="C1875" s="10" t="s">
        <v>2084</v>
      </c>
      <c r="D1875" s="10">
        <v>6</v>
      </c>
      <c r="E1875" s="10">
        <v>1874</v>
      </c>
    </row>
    <row r="1876" spans="1:5">
      <c r="A1876" s="10" t="s">
        <v>3649</v>
      </c>
      <c r="B1876" s="10" t="s">
        <v>2083</v>
      </c>
      <c r="C1876" s="10" t="s">
        <v>2084</v>
      </c>
      <c r="D1876" s="10">
        <v>6</v>
      </c>
      <c r="E1876" s="10">
        <v>1875</v>
      </c>
    </row>
    <row r="1877" spans="1:5">
      <c r="A1877" s="10" t="s">
        <v>3650</v>
      </c>
      <c r="B1877" s="10" t="s">
        <v>2083</v>
      </c>
      <c r="C1877" s="10" t="s">
        <v>2084</v>
      </c>
      <c r="D1877" s="10">
        <v>6</v>
      </c>
      <c r="E1877" s="10">
        <v>1876</v>
      </c>
    </row>
    <row r="1878" spans="1:5">
      <c r="A1878" s="10" t="s">
        <v>3651</v>
      </c>
      <c r="B1878" s="10" t="s">
        <v>2083</v>
      </c>
      <c r="C1878" s="10" t="s">
        <v>2084</v>
      </c>
      <c r="D1878" s="10">
        <v>6</v>
      </c>
      <c r="E1878" s="10">
        <v>1877</v>
      </c>
    </row>
    <row r="1879" spans="1:5">
      <c r="A1879" s="10" t="s">
        <v>3652</v>
      </c>
      <c r="B1879" s="10" t="s">
        <v>2083</v>
      </c>
      <c r="C1879" s="10" t="s">
        <v>2084</v>
      </c>
      <c r="D1879" s="10">
        <v>6</v>
      </c>
      <c r="E1879" s="10">
        <v>1878</v>
      </c>
    </row>
    <row r="1880" spans="1:5">
      <c r="A1880" s="10" t="s">
        <v>3653</v>
      </c>
      <c r="B1880" s="10" t="s">
        <v>2083</v>
      </c>
      <c r="C1880" s="10" t="s">
        <v>2084</v>
      </c>
      <c r="D1880" s="10">
        <v>6</v>
      </c>
      <c r="E1880" s="10">
        <v>1879</v>
      </c>
    </row>
    <row r="1881" spans="1:5">
      <c r="A1881" s="10" t="s">
        <v>3654</v>
      </c>
      <c r="B1881" s="10" t="s">
        <v>2083</v>
      </c>
      <c r="C1881" s="10" t="s">
        <v>2084</v>
      </c>
      <c r="D1881" s="10">
        <v>6</v>
      </c>
      <c r="E1881" s="10">
        <v>1880</v>
      </c>
    </row>
    <row r="1882" spans="1:5">
      <c r="A1882" s="10" t="s">
        <v>3655</v>
      </c>
      <c r="B1882" s="10" t="s">
        <v>2083</v>
      </c>
      <c r="C1882" s="10" t="s">
        <v>2084</v>
      </c>
      <c r="D1882" s="10">
        <v>6</v>
      </c>
      <c r="E1882" s="10">
        <v>1881</v>
      </c>
    </row>
    <row r="1883" spans="1:5">
      <c r="A1883" s="10" t="s">
        <v>3656</v>
      </c>
      <c r="B1883" s="10" t="s">
        <v>2083</v>
      </c>
      <c r="C1883" s="10" t="s">
        <v>2202</v>
      </c>
      <c r="D1883" s="10">
        <v>6</v>
      </c>
      <c r="E1883" s="10">
        <v>1882</v>
      </c>
    </row>
    <row r="1884" spans="1:5">
      <c r="A1884" s="10" t="s">
        <v>3657</v>
      </c>
      <c r="B1884" s="10" t="s">
        <v>2083</v>
      </c>
      <c r="C1884" s="10" t="s">
        <v>2202</v>
      </c>
      <c r="D1884" s="10">
        <v>6</v>
      </c>
      <c r="E1884" s="10">
        <v>1883</v>
      </c>
    </row>
    <row r="1885" spans="1:5">
      <c r="A1885" s="10" t="s">
        <v>3658</v>
      </c>
      <c r="B1885" s="10" t="s">
        <v>2083</v>
      </c>
      <c r="C1885" s="10" t="s">
        <v>2202</v>
      </c>
      <c r="D1885" s="10">
        <v>6</v>
      </c>
      <c r="E1885" s="10">
        <v>1884</v>
      </c>
    </row>
    <row r="1886" spans="1:5">
      <c r="A1886" s="10" t="s">
        <v>3659</v>
      </c>
      <c r="B1886" s="10" t="s">
        <v>2083</v>
      </c>
      <c r="C1886" s="10" t="s">
        <v>2202</v>
      </c>
      <c r="D1886" s="10">
        <v>6</v>
      </c>
      <c r="E1886" s="10">
        <v>1885</v>
      </c>
    </row>
    <row r="1887" spans="1:5">
      <c r="A1887" s="10" t="s">
        <v>3660</v>
      </c>
      <c r="B1887" s="10" t="s">
        <v>2083</v>
      </c>
      <c r="C1887" s="10" t="s">
        <v>2202</v>
      </c>
      <c r="D1887" s="10">
        <v>6</v>
      </c>
      <c r="E1887" s="10">
        <v>1886</v>
      </c>
    </row>
    <row r="1888" spans="1:5">
      <c r="A1888" s="10" t="s">
        <v>3661</v>
      </c>
      <c r="B1888" s="10" t="s">
        <v>2083</v>
      </c>
      <c r="C1888" s="10" t="s">
        <v>2202</v>
      </c>
      <c r="D1888" s="10">
        <v>6</v>
      </c>
      <c r="E1888" s="10">
        <v>1887</v>
      </c>
    </row>
    <row r="1889" spans="1:5">
      <c r="A1889" s="10" t="s">
        <v>3662</v>
      </c>
      <c r="B1889" s="10" t="s">
        <v>2083</v>
      </c>
      <c r="C1889" s="10" t="s">
        <v>2202</v>
      </c>
      <c r="D1889" s="10">
        <v>6</v>
      </c>
      <c r="E1889" s="10">
        <v>1888</v>
      </c>
    </row>
    <row r="1890" spans="1:5">
      <c r="A1890" s="10" t="s">
        <v>3663</v>
      </c>
      <c r="B1890" s="10" t="s">
        <v>2083</v>
      </c>
      <c r="C1890" s="10" t="s">
        <v>2202</v>
      </c>
      <c r="D1890" s="10">
        <v>6</v>
      </c>
      <c r="E1890" s="10">
        <v>1889</v>
      </c>
    </row>
    <row r="1891" spans="1:5">
      <c r="A1891" s="10" t="s">
        <v>3664</v>
      </c>
      <c r="B1891" s="10" t="s">
        <v>2083</v>
      </c>
      <c r="C1891" s="10" t="s">
        <v>2202</v>
      </c>
      <c r="D1891" s="10">
        <v>6</v>
      </c>
      <c r="E1891" s="10">
        <v>1890</v>
      </c>
    </row>
    <row r="1892" spans="1:5">
      <c r="A1892" s="10" t="s">
        <v>3665</v>
      </c>
      <c r="B1892" s="10" t="s">
        <v>2083</v>
      </c>
      <c r="C1892" s="10" t="s">
        <v>2202</v>
      </c>
      <c r="D1892" s="10">
        <v>6</v>
      </c>
      <c r="E1892" s="10">
        <v>1891</v>
      </c>
    </row>
    <row r="1893" spans="1:5">
      <c r="A1893" s="10" t="s">
        <v>3666</v>
      </c>
      <c r="B1893" s="10" t="s">
        <v>2083</v>
      </c>
      <c r="C1893" s="10" t="s">
        <v>2202</v>
      </c>
      <c r="D1893" s="10">
        <v>6</v>
      </c>
      <c r="E1893" s="10">
        <v>1892</v>
      </c>
    </row>
    <row r="1894" spans="1:5">
      <c r="A1894" s="10" t="s">
        <v>3667</v>
      </c>
      <c r="B1894" s="10" t="s">
        <v>2083</v>
      </c>
      <c r="C1894" s="10" t="s">
        <v>2202</v>
      </c>
      <c r="D1894" s="10">
        <v>6</v>
      </c>
      <c r="E1894" s="10">
        <v>1893</v>
      </c>
    </row>
    <row r="1895" spans="1:5">
      <c r="A1895" s="10" t="s">
        <v>3668</v>
      </c>
      <c r="B1895" s="10" t="s">
        <v>2083</v>
      </c>
      <c r="C1895" s="10" t="s">
        <v>2202</v>
      </c>
      <c r="D1895" s="10">
        <v>6</v>
      </c>
      <c r="E1895" s="10">
        <v>1894</v>
      </c>
    </row>
    <row r="1896" spans="1:5">
      <c r="A1896" s="10" t="s">
        <v>3669</v>
      </c>
      <c r="B1896" s="10" t="s">
        <v>2083</v>
      </c>
      <c r="C1896" s="10" t="s">
        <v>2202</v>
      </c>
      <c r="D1896" s="10">
        <v>6</v>
      </c>
      <c r="E1896" s="10">
        <v>1895</v>
      </c>
    </row>
    <row r="1897" spans="1:5">
      <c r="A1897" s="10" t="s">
        <v>3670</v>
      </c>
      <c r="B1897" s="10" t="s">
        <v>2083</v>
      </c>
      <c r="C1897" s="10" t="s">
        <v>2202</v>
      </c>
      <c r="D1897" s="10">
        <v>6</v>
      </c>
      <c r="E1897" s="10">
        <v>1896</v>
      </c>
    </row>
    <row r="1898" spans="1:5">
      <c r="A1898" s="10" t="s">
        <v>3671</v>
      </c>
      <c r="B1898" s="10" t="s">
        <v>2083</v>
      </c>
      <c r="C1898" s="10" t="s">
        <v>2202</v>
      </c>
      <c r="D1898" s="10">
        <v>6</v>
      </c>
      <c r="E1898" s="10">
        <v>1897</v>
      </c>
    </row>
    <row r="1899" spans="1:5">
      <c r="A1899" s="10" t="s">
        <v>3672</v>
      </c>
      <c r="B1899" s="10" t="s">
        <v>2083</v>
      </c>
      <c r="C1899" s="10" t="s">
        <v>2202</v>
      </c>
      <c r="D1899" s="10">
        <v>6</v>
      </c>
      <c r="E1899" s="10">
        <v>1898</v>
      </c>
    </row>
    <row r="1900" spans="1:5">
      <c r="A1900" s="10" t="s">
        <v>3673</v>
      </c>
      <c r="B1900" s="10" t="s">
        <v>2083</v>
      </c>
      <c r="C1900" s="10" t="s">
        <v>2202</v>
      </c>
      <c r="D1900" s="10">
        <v>6</v>
      </c>
      <c r="E1900" s="10">
        <v>1899</v>
      </c>
    </row>
    <row r="1901" spans="1:5">
      <c r="A1901" s="10" t="s">
        <v>3674</v>
      </c>
      <c r="B1901" s="10" t="s">
        <v>2083</v>
      </c>
      <c r="C1901" s="10" t="s">
        <v>2202</v>
      </c>
      <c r="D1901" s="10">
        <v>6</v>
      </c>
      <c r="E1901" s="10">
        <v>1900</v>
      </c>
    </row>
    <row r="1902" spans="1:5">
      <c r="A1902" s="10" t="s">
        <v>3675</v>
      </c>
      <c r="B1902" s="10" t="s">
        <v>2083</v>
      </c>
      <c r="C1902" s="10" t="s">
        <v>2202</v>
      </c>
      <c r="D1902" s="10">
        <v>6</v>
      </c>
      <c r="E1902" s="10">
        <v>1901</v>
      </c>
    </row>
    <row r="1903" spans="1:5">
      <c r="A1903" s="10" t="s">
        <v>3676</v>
      </c>
      <c r="B1903" s="10" t="s">
        <v>2083</v>
      </c>
      <c r="C1903" s="10" t="s">
        <v>2202</v>
      </c>
      <c r="D1903" s="10">
        <v>6</v>
      </c>
      <c r="E1903" s="10">
        <v>1902</v>
      </c>
    </row>
    <row r="1904" spans="1:5">
      <c r="A1904" s="10" t="s">
        <v>3677</v>
      </c>
      <c r="B1904" s="10" t="s">
        <v>2083</v>
      </c>
      <c r="C1904" s="10" t="s">
        <v>2202</v>
      </c>
      <c r="D1904" s="10">
        <v>6</v>
      </c>
      <c r="E1904" s="10">
        <v>1903</v>
      </c>
    </row>
    <row r="1905" spans="1:5">
      <c r="A1905" s="10" t="s">
        <v>3678</v>
      </c>
      <c r="B1905" s="10" t="s">
        <v>2083</v>
      </c>
      <c r="C1905" s="10" t="s">
        <v>2202</v>
      </c>
      <c r="D1905" s="10">
        <v>6</v>
      </c>
      <c r="E1905" s="10">
        <v>1904</v>
      </c>
    </row>
    <row r="1906" spans="1:5">
      <c r="A1906" s="10" t="s">
        <v>3679</v>
      </c>
      <c r="B1906" s="10" t="s">
        <v>2083</v>
      </c>
      <c r="C1906" s="10" t="s">
        <v>2202</v>
      </c>
      <c r="D1906" s="10">
        <v>6</v>
      </c>
      <c r="E1906" s="10">
        <v>1905</v>
      </c>
    </row>
    <row r="1907" spans="1:5">
      <c r="A1907" s="10" t="s">
        <v>3680</v>
      </c>
      <c r="B1907" s="10" t="s">
        <v>2083</v>
      </c>
      <c r="C1907" s="10" t="s">
        <v>2202</v>
      </c>
      <c r="D1907" s="10">
        <v>6</v>
      </c>
      <c r="E1907" s="10">
        <v>1906</v>
      </c>
    </row>
    <row r="1908" spans="1:5">
      <c r="A1908" s="10" t="s">
        <v>3681</v>
      </c>
      <c r="B1908" s="10" t="s">
        <v>2083</v>
      </c>
      <c r="C1908" s="10" t="s">
        <v>2202</v>
      </c>
      <c r="D1908" s="10">
        <v>6</v>
      </c>
      <c r="E1908" s="10">
        <v>1907</v>
      </c>
    </row>
    <row r="1909" spans="1:5">
      <c r="A1909" s="10" t="s">
        <v>3682</v>
      </c>
      <c r="B1909" s="10" t="s">
        <v>2006</v>
      </c>
      <c r="C1909" s="10" t="s">
        <v>2007</v>
      </c>
      <c r="D1909" s="10">
        <v>4</v>
      </c>
      <c r="E1909" s="10">
        <v>1908</v>
      </c>
    </row>
    <row r="1910" spans="1:5">
      <c r="A1910" s="10" t="s">
        <v>3683</v>
      </c>
      <c r="B1910" s="10" t="s">
        <v>2006</v>
      </c>
      <c r="C1910" s="10" t="s">
        <v>2007</v>
      </c>
      <c r="D1910" s="10">
        <v>4</v>
      </c>
      <c r="E1910" s="10">
        <v>1909</v>
      </c>
    </row>
    <row r="1911" spans="1:5">
      <c r="A1911" s="10" t="s">
        <v>3684</v>
      </c>
      <c r="B1911" s="10" t="s">
        <v>2006</v>
      </c>
      <c r="C1911" s="10" t="s">
        <v>2007</v>
      </c>
      <c r="D1911" s="10">
        <v>4</v>
      </c>
      <c r="E1911" s="10">
        <v>1910</v>
      </c>
    </row>
    <row r="1912" spans="1:5">
      <c r="A1912" s="10" t="s">
        <v>3685</v>
      </c>
      <c r="B1912" s="10" t="s">
        <v>2006</v>
      </c>
      <c r="C1912" s="10" t="s">
        <v>2007</v>
      </c>
      <c r="D1912" s="10">
        <v>4</v>
      </c>
      <c r="E1912" s="10">
        <v>1911</v>
      </c>
    </row>
    <row r="1913" spans="1:5">
      <c r="A1913" s="10" t="s">
        <v>3686</v>
      </c>
      <c r="B1913" s="10" t="s">
        <v>2006</v>
      </c>
      <c r="C1913" s="10" t="s">
        <v>2007</v>
      </c>
      <c r="D1913" s="10">
        <v>4</v>
      </c>
      <c r="E1913" s="10">
        <v>1912</v>
      </c>
    </row>
    <row r="1914" spans="1:5">
      <c r="A1914" s="10" t="s">
        <v>3687</v>
      </c>
      <c r="B1914" s="10" t="s">
        <v>2006</v>
      </c>
      <c r="C1914" s="10" t="s">
        <v>2007</v>
      </c>
      <c r="D1914" s="10">
        <v>4</v>
      </c>
      <c r="E1914" s="10">
        <v>1913</v>
      </c>
    </row>
    <row r="1915" spans="1:5">
      <c r="A1915" s="10" t="s">
        <v>3688</v>
      </c>
      <c r="B1915" s="10" t="s">
        <v>2006</v>
      </c>
      <c r="C1915" s="10" t="s">
        <v>2007</v>
      </c>
      <c r="D1915" s="10">
        <v>4</v>
      </c>
      <c r="E1915" s="10">
        <v>1914</v>
      </c>
    </row>
    <row r="1916" spans="1:5">
      <c r="A1916" s="10" t="s">
        <v>3689</v>
      </c>
      <c r="B1916" s="10" t="s">
        <v>2006</v>
      </c>
      <c r="C1916" s="10" t="s">
        <v>2007</v>
      </c>
      <c r="D1916" s="10">
        <v>4</v>
      </c>
      <c r="E1916" s="10">
        <v>1915</v>
      </c>
    </row>
    <row r="1917" spans="1:5">
      <c r="A1917" s="10" t="s">
        <v>3690</v>
      </c>
      <c r="B1917" s="10" t="s">
        <v>2006</v>
      </c>
      <c r="C1917" s="10" t="s">
        <v>2007</v>
      </c>
      <c r="D1917" s="10">
        <v>4</v>
      </c>
      <c r="E1917" s="10">
        <v>1916</v>
      </c>
    </row>
    <row r="1918" spans="1:5">
      <c r="A1918" s="10" t="s">
        <v>3691</v>
      </c>
      <c r="B1918" s="10" t="s">
        <v>2006</v>
      </c>
      <c r="C1918" s="10" t="s">
        <v>2007</v>
      </c>
      <c r="D1918" s="10">
        <v>4</v>
      </c>
      <c r="E1918" s="10">
        <v>1917</v>
      </c>
    </row>
    <row r="1919" spans="1:5">
      <c r="A1919" s="10" t="s">
        <v>3692</v>
      </c>
      <c r="B1919" s="10" t="s">
        <v>2006</v>
      </c>
      <c r="C1919" s="10" t="s">
        <v>2007</v>
      </c>
      <c r="D1919" s="10">
        <v>4</v>
      </c>
      <c r="E1919" s="10">
        <v>1918</v>
      </c>
    </row>
    <row r="1920" spans="1:5">
      <c r="A1920" s="10" t="s">
        <v>3693</v>
      </c>
      <c r="B1920" s="10" t="s">
        <v>2006</v>
      </c>
      <c r="C1920" s="10" t="s">
        <v>2007</v>
      </c>
      <c r="D1920" s="10">
        <v>4</v>
      </c>
      <c r="E1920" s="10">
        <v>1919</v>
      </c>
    </row>
    <row r="1921" spans="1:5">
      <c r="A1921" s="10" t="s">
        <v>3694</v>
      </c>
      <c r="B1921" s="10" t="s">
        <v>2006</v>
      </c>
      <c r="C1921" s="10" t="s">
        <v>2007</v>
      </c>
      <c r="D1921" s="10">
        <v>4</v>
      </c>
      <c r="E1921" s="10">
        <v>1920</v>
      </c>
    </row>
    <row r="1922" spans="1:5">
      <c r="A1922" s="10" t="s">
        <v>3695</v>
      </c>
      <c r="B1922" s="10" t="s">
        <v>2006</v>
      </c>
      <c r="C1922" s="10" t="s">
        <v>2007</v>
      </c>
      <c r="D1922" s="10">
        <v>4</v>
      </c>
      <c r="E1922" s="10">
        <v>1921</v>
      </c>
    </row>
    <row r="1923" spans="1:5">
      <c r="A1923" s="10" t="s">
        <v>3696</v>
      </c>
      <c r="B1923" s="10" t="s">
        <v>2006</v>
      </c>
      <c r="C1923" s="10" t="s">
        <v>2007</v>
      </c>
      <c r="D1923" s="10">
        <v>4</v>
      </c>
      <c r="E1923" s="10">
        <v>1922</v>
      </c>
    </row>
    <row r="1924" spans="1:5">
      <c r="A1924" s="10" t="s">
        <v>3697</v>
      </c>
      <c r="B1924" s="10" t="s">
        <v>2006</v>
      </c>
      <c r="C1924" s="10" t="s">
        <v>2007</v>
      </c>
      <c r="D1924" s="10">
        <v>4</v>
      </c>
      <c r="E1924" s="10">
        <v>1923</v>
      </c>
    </row>
    <row r="1925" spans="1:5">
      <c r="A1925" s="10" t="s">
        <v>3698</v>
      </c>
      <c r="B1925" s="10" t="s">
        <v>2006</v>
      </c>
      <c r="C1925" s="10" t="s">
        <v>2007</v>
      </c>
      <c r="D1925" s="10">
        <v>4</v>
      </c>
      <c r="E1925" s="10">
        <v>1924</v>
      </c>
    </row>
    <row r="1926" spans="1:5">
      <c r="A1926" s="10" t="s">
        <v>3699</v>
      </c>
      <c r="B1926" s="10" t="s">
        <v>2006</v>
      </c>
      <c r="C1926" s="10" t="s">
        <v>2007</v>
      </c>
      <c r="D1926" s="10">
        <v>4</v>
      </c>
      <c r="E1926" s="10">
        <v>1925</v>
      </c>
    </row>
    <row r="1927" spans="1:5">
      <c r="A1927" s="10" t="s">
        <v>3700</v>
      </c>
      <c r="B1927" s="10" t="s">
        <v>2053</v>
      </c>
      <c r="C1927" s="10" t="s">
        <v>91</v>
      </c>
      <c r="D1927" s="10">
        <v>4</v>
      </c>
      <c r="E1927" s="10">
        <v>1926</v>
      </c>
    </row>
    <row r="1928" spans="1:5">
      <c r="A1928" s="10" t="s">
        <v>3701</v>
      </c>
      <c r="B1928" s="10" t="s">
        <v>2053</v>
      </c>
      <c r="C1928" s="10" t="s">
        <v>91</v>
      </c>
      <c r="D1928" s="10">
        <v>4</v>
      </c>
      <c r="E1928" s="10">
        <v>1927</v>
      </c>
    </row>
    <row r="1929" spans="1:5">
      <c r="A1929" s="10" t="s">
        <v>3702</v>
      </c>
      <c r="B1929" s="10" t="s">
        <v>2053</v>
      </c>
      <c r="C1929" s="10" t="s">
        <v>91</v>
      </c>
      <c r="D1929" s="10">
        <v>4</v>
      </c>
      <c r="E1929" s="10">
        <v>1928</v>
      </c>
    </row>
    <row r="1930" spans="1:5">
      <c r="A1930" s="10" t="s">
        <v>3703</v>
      </c>
      <c r="B1930" s="10" t="s">
        <v>2053</v>
      </c>
      <c r="C1930" s="10" t="s">
        <v>91</v>
      </c>
      <c r="D1930" s="10">
        <v>4</v>
      </c>
      <c r="E1930" s="10">
        <v>1929</v>
      </c>
    </row>
    <row r="1931" spans="1:5">
      <c r="A1931" s="10" t="s">
        <v>3704</v>
      </c>
      <c r="B1931" s="10" t="s">
        <v>2053</v>
      </c>
      <c r="C1931" s="10" t="s">
        <v>91</v>
      </c>
      <c r="D1931" s="10">
        <v>4</v>
      </c>
      <c r="E1931" s="10">
        <v>1930</v>
      </c>
    </row>
    <row r="1932" spans="1:5">
      <c r="A1932" s="10" t="s">
        <v>3705</v>
      </c>
      <c r="B1932" s="10" t="s">
        <v>2053</v>
      </c>
      <c r="C1932" s="10" t="s">
        <v>91</v>
      </c>
      <c r="D1932" s="10">
        <v>4</v>
      </c>
      <c r="E1932" s="10">
        <v>1931</v>
      </c>
    </row>
    <row r="1933" spans="1:5">
      <c r="A1933" s="10" t="s">
        <v>3706</v>
      </c>
      <c r="B1933" s="10" t="s">
        <v>2053</v>
      </c>
      <c r="C1933" s="10" t="s">
        <v>91</v>
      </c>
      <c r="D1933" s="10">
        <v>4</v>
      </c>
      <c r="E1933" s="10">
        <v>1932</v>
      </c>
    </row>
    <row r="1934" spans="1:5">
      <c r="A1934" s="10" t="s">
        <v>3707</v>
      </c>
      <c r="B1934" s="10" t="s">
        <v>2053</v>
      </c>
      <c r="C1934" s="10" t="s">
        <v>91</v>
      </c>
      <c r="D1934" s="10">
        <v>4</v>
      </c>
      <c r="E1934" s="10">
        <v>1933</v>
      </c>
    </row>
    <row r="1935" spans="1:5">
      <c r="A1935" s="10" t="s">
        <v>3708</v>
      </c>
      <c r="B1935" s="10" t="s">
        <v>2053</v>
      </c>
      <c r="C1935" s="10" t="s">
        <v>91</v>
      </c>
      <c r="D1935" s="10">
        <v>4</v>
      </c>
      <c r="E1935" s="10">
        <v>1934</v>
      </c>
    </row>
    <row r="1936" spans="1:5">
      <c r="A1936" s="10" t="s">
        <v>3709</v>
      </c>
      <c r="B1936" s="10" t="s">
        <v>2053</v>
      </c>
      <c r="C1936" s="10" t="s">
        <v>91</v>
      </c>
      <c r="D1936" s="10">
        <v>4</v>
      </c>
      <c r="E1936" s="10">
        <v>1935</v>
      </c>
    </row>
    <row r="1937" spans="1:5">
      <c r="A1937" s="10" t="s">
        <v>3710</v>
      </c>
      <c r="B1937" s="10" t="s">
        <v>2053</v>
      </c>
      <c r="C1937" s="10" t="s">
        <v>91</v>
      </c>
      <c r="D1937" s="10">
        <v>4</v>
      </c>
      <c r="E1937" s="10">
        <v>1936</v>
      </c>
    </row>
    <row r="1938" spans="1:5">
      <c r="A1938" s="10" t="s">
        <v>3711</v>
      </c>
      <c r="B1938" s="10" t="s">
        <v>2053</v>
      </c>
      <c r="C1938" s="10" t="s">
        <v>91</v>
      </c>
      <c r="D1938" s="10">
        <v>4</v>
      </c>
      <c r="E1938" s="10">
        <v>1937</v>
      </c>
    </row>
    <row r="1939" spans="1:5">
      <c r="A1939" s="10" t="s">
        <v>3712</v>
      </c>
      <c r="B1939" s="10" t="s">
        <v>2053</v>
      </c>
      <c r="C1939" s="10" t="s">
        <v>91</v>
      </c>
      <c r="D1939" s="10">
        <v>4</v>
      </c>
      <c r="E1939" s="10">
        <v>1938</v>
      </c>
    </row>
    <row r="1940" spans="1:5">
      <c r="A1940" s="10" t="s">
        <v>3713</v>
      </c>
      <c r="B1940" s="10" t="s">
        <v>2053</v>
      </c>
      <c r="C1940" s="10" t="s">
        <v>91</v>
      </c>
      <c r="D1940" s="10">
        <v>4</v>
      </c>
      <c r="E1940" s="10">
        <v>1939</v>
      </c>
    </row>
    <row r="1941" spans="1:5">
      <c r="A1941" s="10" t="s">
        <v>3714</v>
      </c>
      <c r="B1941" s="10" t="s">
        <v>2053</v>
      </c>
      <c r="C1941" s="10" t="s">
        <v>91</v>
      </c>
      <c r="D1941" s="10">
        <v>4</v>
      </c>
      <c r="E1941" s="10">
        <v>1940</v>
      </c>
    </row>
    <row r="1942" spans="1:5">
      <c r="A1942" s="10" t="s">
        <v>3715</v>
      </c>
      <c r="B1942" s="10" t="s">
        <v>2053</v>
      </c>
      <c r="C1942" s="10" t="s">
        <v>91</v>
      </c>
      <c r="D1942" s="10">
        <v>4</v>
      </c>
      <c r="E1942" s="10">
        <v>1941</v>
      </c>
    </row>
    <row r="1943" spans="1:5">
      <c r="A1943" s="10" t="s">
        <v>3716</v>
      </c>
      <c r="B1943" s="10" t="s">
        <v>2053</v>
      </c>
      <c r="C1943" s="10" t="s">
        <v>91</v>
      </c>
      <c r="D1943" s="10">
        <v>4</v>
      </c>
      <c r="E1943" s="10">
        <v>1942</v>
      </c>
    </row>
    <row r="1944" spans="1:5">
      <c r="A1944" s="10" t="s">
        <v>3717</v>
      </c>
      <c r="B1944" s="10" t="s">
        <v>2053</v>
      </c>
      <c r="C1944" s="10" t="s">
        <v>91</v>
      </c>
      <c r="D1944" s="10">
        <v>4</v>
      </c>
      <c r="E1944" s="10">
        <v>1943</v>
      </c>
    </row>
    <row r="1945" spans="1:5">
      <c r="A1945" s="10" t="s">
        <v>3718</v>
      </c>
      <c r="B1945" s="10" t="s">
        <v>2053</v>
      </c>
      <c r="C1945" s="10" t="s">
        <v>91</v>
      </c>
      <c r="D1945" s="10">
        <v>4</v>
      </c>
      <c r="E1945" s="10">
        <v>1944</v>
      </c>
    </row>
    <row r="1946" spans="1:5">
      <c r="A1946" s="10" t="s">
        <v>3719</v>
      </c>
      <c r="B1946" s="10" t="s">
        <v>2053</v>
      </c>
      <c r="C1946" s="10" t="s">
        <v>91</v>
      </c>
      <c r="D1946" s="10">
        <v>4</v>
      </c>
      <c r="E1946" s="10">
        <v>1945</v>
      </c>
    </row>
    <row r="1947" spans="1:5">
      <c r="A1947" s="10" t="s">
        <v>3720</v>
      </c>
      <c r="B1947" s="10" t="s">
        <v>2053</v>
      </c>
      <c r="C1947" s="10" t="s">
        <v>91</v>
      </c>
      <c r="D1947" s="10">
        <v>4</v>
      </c>
      <c r="E1947" s="10">
        <v>1946</v>
      </c>
    </row>
    <row r="1948" spans="1:5">
      <c r="A1948" s="10" t="s">
        <v>3721</v>
      </c>
      <c r="B1948" s="10" t="s">
        <v>2053</v>
      </c>
      <c r="C1948" s="10" t="s">
        <v>91</v>
      </c>
      <c r="D1948" s="10">
        <v>4</v>
      </c>
      <c r="E1948" s="10">
        <v>1947</v>
      </c>
    </row>
    <row r="1949" spans="1:5">
      <c r="A1949" s="10" t="s">
        <v>3722</v>
      </c>
      <c r="B1949" s="10" t="s">
        <v>2053</v>
      </c>
      <c r="C1949" s="10" t="s">
        <v>91</v>
      </c>
      <c r="D1949" s="10">
        <v>4</v>
      </c>
      <c r="E1949" s="10">
        <v>1948</v>
      </c>
    </row>
    <row r="1950" spans="1:5">
      <c r="A1950" s="10" t="s">
        <v>3723</v>
      </c>
      <c r="B1950" s="10" t="s">
        <v>2053</v>
      </c>
      <c r="C1950" s="10" t="s">
        <v>91</v>
      </c>
      <c r="D1950" s="10">
        <v>4</v>
      </c>
      <c r="E1950" s="10">
        <v>1949</v>
      </c>
    </row>
    <row r="1951" spans="1:5">
      <c r="A1951" s="10" t="s">
        <v>3724</v>
      </c>
      <c r="B1951" s="10" t="s">
        <v>2053</v>
      </c>
      <c r="C1951" s="10" t="s">
        <v>91</v>
      </c>
      <c r="D1951" s="10">
        <v>4</v>
      </c>
      <c r="E1951" s="10">
        <v>1950</v>
      </c>
    </row>
    <row r="1952" spans="1:5">
      <c r="A1952" s="10" t="s">
        <v>3725</v>
      </c>
      <c r="B1952" s="10" t="s">
        <v>2053</v>
      </c>
      <c r="C1952" s="10" t="s">
        <v>91</v>
      </c>
      <c r="D1952" s="10">
        <v>4</v>
      </c>
      <c r="E1952" s="10">
        <v>1951</v>
      </c>
    </row>
    <row r="1953" spans="1:5">
      <c r="A1953" s="10" t="s">
        <v>3726</v>
      </c>
      <c r="B1953" s="10" t="s">
        <v>2053</v>
      </c>
      <c r="C1953" s="10" t="s">
        <v>91</v>
      </c>
      <c r="D1953" s="10">
        <v>4</v>
      </c>
      <c r="E1953" s="10">
        <v>1952</v>
      </c>
    </row>
    <row r="1954" spans="1:5">
      <c r="A1954" s="10" t="s">
        <v>3727</v>
      </c>
      <c r="B1954" s="10" t="s">
        <v>2053</v>
      </c>
      <c r="C1954" s="10" t="s">
        <v>91</v>
      </c>
      <c r="D1954" s="10">
        <v>4</v>
      </c>
      <c r="E1954" s="10">
        <v>1953</v>
      </c>
    </row>
    <row r="1955" spans="1:5">
      <c r="A1955" s="10" t="s">
        <v>3728</v>
      </c>
      <c r="B1955" s="10" t="s">
        <v>2053</v>
      </c>
      <c r="C1955" s="10" t="s">
        <v>91</v>
      </c>
      <c r="D1955" s="10">
        <v>4</v>
      </c>
      <c r="E1955" s="10">
        <v>1954</v>
      </c>
    </row>
    <row r="1956" spans="1:5">
      <c r="A1956" s="10" t="s">
        <v>3729</v>
      </c>
      <c r="B1956" s="10" t="s">
        <v>2053</v>
      </c>
      <c r="C1956" s="10" t="s">
        <v>91</v>
      </c>
      <c r="D1956" s="10">
        <v>4</v>
      </c>
      <c r="E1956" s="10">
        <v>1955</v>
      </c>
    </row>
    <row r="1957" spans="1:5">
      <c r="A1957" s="10" t="s">
        <v>3730</v>
      </c>
      <c r="B1957" s="10" t="s">
        <v>2053</v>
      </c>
      <c r="C1957" s="10" t="s">
        <v>91</v>
      </c>
      <c r="D1957" s="10">
        <v>4</v>
      </c>
      <c r="E1957" s="10">
        <v>1956</v>
      </c>
    </row>
    <row r="1958" spans="1:5">
      <c r="A1958" s="10" t="s">
        <v>3731</v>
      </c>
      <c r="B1958" s="10" t="s">
        <v>2053</v>
      </c>
      <c r="C1958" s="10" t="s">
        <v>91</v>
      </c>
      <c r="D1958" s="10">
        <v>4</v>
      </c>
      <c r="E1958" s="10">
        <v>1957</v>
      </c>
    </row>
    <row r="1959" spans="1:5">
      <c r="A1959" s="10" t="s">
        <v>3732</v>
      </c>
      <c r="B1959" s="10" t="s">
        <v>2053</v>
      </c>
      <c r="C1959" s="10" t="s">
        <v>91</v>
      </c>
      <c r="D1959" s="10">
        <v>4</v>
      </c>
      <c r="E1959" s="10">
        <v>1958</v>
      </c>
    </row>
    <row r="1960" spans="1:5">
      <c r="A1960" s="10" t="s">
        <v>3733</v>
      </c>
      <c r="B1960" s="10" t="s">
        <v>2053</v>
      </c>
      <c r="C1960" s="10" t="s">
        <v>91</v>
      </c>
      <c r="D1960" s="10">
        <v>4</v>
      </c>
      <c r="E1960" s="10">
        <v>1959</v>
      </c>
    </row>
    <row r="1961" spans="1:5">
      <c r="A1961" s="10" t="s">
        <v>3734</v>
      </c>
      <c r="B1961" s="10" t="s">
        <v>2053</v>
      </c>
      <c r="C1961" s="10" t="s">
        <v>91</v>
      </c>
      <c r="D1961" s="10">
        <v>4</v>
      </c>
      <c r="E1961" s="10">
        <v>1960</v>
      </c>
    </row>
    <row r="1962" spans="1:5">
      <c r="A1962" s="10" t="s">
        <v>3735</v>
      </c>
      <c r="B1962" s="10" t="s">
        <v>2053</v>
      </c>
      <c r="C1962" s="10" t="s">
        <v>91</v>
      </c>
      <c r="D1962" s="10">
        <v>4</v>
      </c>
      <c r="E1962" s="10">
        <v>1961</v>
      </c>
    </row>
    <row r="1963" spans="1:5">
      <c r="A1963" s="10" t="s">
        <v>3736</v>
      </c>
      <c r="B1963" s="10" t="s">
        <v>2053</v>
      </c>
      <c r="C1963" s="10" t="s">
        <v>91</v>
      </c>
      <c r="D1963" s="10">
        <v>4</v>
      </c>
      <c r="E1963" s="10">
        <v>1962</v>
      </c>
    </row>
    <row r="1964" spans="1:5">
      <c r="A1964" s="10" t="s">
        <v>3737</v>
      </c>
      <c r="B1964" s="10" t="s">
        <v>2053</v>
      </c>
      <c r="C1964" s="10" t="s">
        <v>91</v>
      </c>
      <c r="D1964" s="10">
        <v>4</v>
      </c>
      <c r="E1964" s="10">
        <v>1963</v>
      </c>
    </row>
    <row r="1965" spans="1:5">
      <c r="A1965" s="10" t="s">
        <v>3738</v>
      </c>
      <c r="B1965" s="10" t="s">
        <v>2053</v>
      </c>
      <c r="C1965" s="10" t="s">
        <v>91</v>
      </c>
      <c r="D1965" s="10">
        <v>4</v>
      </c>
      <c r="E1965" s="10">
        <v>1964</v>
      </c>
    </row>
    <row r="1966" spans="1:5">
      <c r="A1966" s="10" t="s">
        <v>3739</v>
      </c>
      <c r="B1966" s="10" t="s">
        <v>2053</v>
      </c>
      <c r="C1966" s="10" t="s">
        <v>91</v>
      </c>
      <c r="D1966" s="10">
        <v>4</v>
      </c>
      <c r="E1966" s="10">
        <v>1965</v>
      </c>
    </row>
    <row r="1967" spans="1:5">
      <c r="A1967" s="10" t="s">
        <v>3740</v>
      </c>
      <c r="B1967" s="10" t="s">
        <v>2053</v>
      </c>
      <c r="C1967" s="10" t="s">
        <v>91</v>
      </c>
      <c r="D1967" s="10">
        <v>4</v>
      </c>
      <c r="E1967" s="10">
        <v>1966</v>
      </c>
    </row>
    <row r="1968" spans="1:5">
      <c r="A1968" s="10" t="s">
        <v>3741</v>
      </c>
      <c r="B1968" s="10" t="s">
        <v>2053</v>
      </c>
      <c r="C1968" s="10" t="s">
        <v>91</v>
      </c>
      <c r="D1968" s="10">
        <v>4</v>
      </c>
      <c r="E1968" s="10">
        <v>1967</v>
      </c>
    </row>
    <row r="1969" spans="1:5">
      <c r="A1969" s="10" t="s">
        <v>3742</v>
      </c>
      <c r="B1969" s="10" t="s">
        <v>2053</v>
      </c>
      <c r="C1969" s="10" t="s">
        <v>91</v>
      </c>
      <c r="D1969" s="10">
        <v>4</v>
      </c>
      <c r="E1969" s="10">
        <v>1968</v>
      </c>
    </row>
    <row r="1970" spans="1:5">
      <c r="A1970" s="10" t="s">
        <v>3743</v>
      </c>
      <c r="B1970" s="10" t="s">
        <v>2053</v>
      </c>
      <c r="C1970" s="10" t="s">
        <v>91</v>
      </c>
      <c r="D1970" s="10">
        <v>4</v>
      </c>
      <c r="E1970" s="10">
        <v>1969</v>
      </c>
    </row>
    <row r="1971" spans="1:5">
      <c r="A1971" s="10" t="s">
        <v>3744</v>
      </c>
      <c r="B1971" s="10" t="s">
        <v>2053</v>
      </c>
      <c r="C1971" s="10" t="s">
        <v>91</v>
      </c>
      <c r="D1971" s="10">
        <v>4</v>
      </c>
      <c r="E1971" s="10">
        <v>1970</v>
      </c>
    </row>
    <row r="1972" spans="1:5">
      <c r="A1972" s="10" t="s">
        <v>3745</v>
      </c>
      <c r="B1972" s="10" t="s">
        <v>2053</v>
      </c>
      <c r="C1972" s="10" t="s">
        <v>91</v>
      </c>
      <c r="D1972" s="10">
        <v>4</v>
      </c>
      <c r="E1972" s="10">
        <v>1971</v>
      </c>
    </row>
    <row r="1973" spans="1:5">
      <c r="A1973" s="10" t="s">
        <v>3746</v>
      </c>
      <c r="B1973" s="10" t="s">
        <v>2053</v>
      </c>
      <c r="C1973" s="10" t="s">
        <v>91</v>
      </c>
      <c r="D1973" s="10">
        <v>4</v>
      </c>
      <c r="E1973" s="10">
        <v>1972</v>
      </c>
    </row>
    <row r="1974" spans="1:5">
      <c r="A1974" s="10" t="s">
        <v>3747</v>
      </c>
      <c r="B1974" s="10" t="s">
        <v>2053</v>
      </c>
      <c r="C1974" s="10" t="s">
        <v>91</v>
      </c>
      <c r="D1974" s="10">
        <v>4</v>
      </c>
      <c r="E1974" s="10">
        <v>1973</v>
      </c>
    </row>
    <row r="1975" spans="1:5">
      <c r="A1975" s="10" t="s">
        <v>3748</v>
      </c>
      <c r="B1975" s="10" t="s">
        <v>2053</v>
      </c>
      <c r="C1975" s="10" t="s">
        <v>91</v>
      </c>
      <c r="D1975" s="10">
        <v>4</v>
      </c>
      <c r="E1975" s="10">
        <v>1974</v>
      </c>
    </row>
    <row r="1976" spans="1:5">
      <c r="A1976" s="10" t="s">
        <v>3749</v>
      </c>
      <c r="B1976" s="10" t="s">
        <v>2053</v>
      </c>
      <c r="C1976" s="10" t="s">
        <v>91</v>
      </c>
      <c r="D1976" s="10">
        <v>4</v>
      </c>
      <c r="E1976" s="10">
        <v>1975</v>
      </c>
    </row>
    <row r="1977" spans="1:5">
      <c r="A1977" s="10" t="s">
        <v>3750</v>
      </c>
      <c r="B1977" s="10" t="s">
        <v>2053</v>
      </c>
      <c r="C1977" s="10" t="s">
        <v>91</v>
      </c>
      <c r="D1977" s="10">
        <v>4</v>
      </c>
      <c r="E1977" s="10">
        <v>1976</v>
      </c>
    </row>
    <row r="1978" spans="1:5">
      <c r="A1978" s="10" t="s">
        <v>3751</v>
      </c>
      <c r="B1978" s="10" t="s">
        <v>2053</v>
      </c>
      <c r="C1978" s="10" t="s">
        <v>91</v>
      </c>
      <c r="D1978" s="10">
        <v>4</v>
      </c>
      <c r="E1978" s="10">
        <v>1977</v>
      </c>
    </row>
    <row r="1979" spans="1:5">
      <c r="A1979" s="10" t="s">
        <v>3752</v>
      </c>
      <c r="B1979" s="10" t="s">
        <v>2053</v>
      </c>
      <c r="C1979" s="10" t="s">
        <v>91</v>
      </c>
      <c r="D1979" s="10">
        <v>4</v>
      </c>
      <c r="E1979" s="10">
        <v>1978</v>
      </c>
    </row>
    <row r="1980" spans="1:5">
      <c r="A1980" s="10" t="s">
        <v>3753</v>
      </c>
      <c r="B1980" s="10" t="s">
        <v>2053</v>
      </c>
      <c r="C1980" s="10" t="s">
        <v>91</v>
      </c>
      <c r="D1980" s="10">
        <v>4</v>
      </c>
      <c r="E1980" s="10">
        <v>1979</v>
      </c>
    </row>
    <row r="1981" spans="1:5">
      <c r="A1981" s="10" t="s">
        <v>3754</v>
      </c>
      <c r="B1981" s="10" t="s">
        <v>2053</v>
      </c>
      <c r="C1981" s="10" t="s">
        <v>91</v>
      </c>
      <c r="D1981" s="10">
        <v>4</v>
      </c>
      <c r="E1981" s="10">
        <v>1980</v>
      </c>
    </row>
    <row r="1982" spans="1:5">
      <c r="A1982" s="10" t="s">
        <v>3755</v>
      </c>
      <c r="B1982" s="10" t="s">
        <v>2053</v>
      </c>
      <c r="C1982" s="10" t="s">
        <v>91</v>
      </c>
      <c r="D1982" s="10">
        <v>4</v>
      </c>
      <c r="E1982" s="10">
        <v>1981</v>
      </c>
    </row>
    <row r="1983" spans="1:5">
      <c r="A1983" s="10" t="s">
        <v>3756</v>
      </c>
      <c r="B1983" s="10" t="s">
        <v>2053</v>
      </c>
      <c r="C1983" s="10" t="s">
        <v>2076</v>
      </c>
      <c r="D1983" s="10">
        <v>4</v>
      </c>
      <c r="E1983" s="10">
        <v>1982</v>
      </c>
    </row>
    <row r="1984" spans="1:5">
      <c r="A1984" s="10" t="s">
        <v>3757</v>
      </c>
      <c r="B1984" s="10" t="s">
        <v>2053</v>
      </c>
      <c r="C1984" s="10" t="s">
        <v>2076</v>
      </c>
      <c r="D1984" s="10">
        <v>4</v>
      </c>
      <c r="E1984" s="10">
        <v>1983</v>
      </c>
    </row>
    <row r="1985" spans="1:5">
      <c r="A1985" s="10" t="s">
        <v>3758</v>
      </c>
      <c r="B1985" s="10" t="s">
        <v>2053</v>
      </c>
      <c r="C1985" s="10" t="s">
        <v>2076</v>
      </c>
      <c r="D1985" s="10">
        <v>4</v>
      </c>
      <c r="E1985" s="10">
        <v>1984</v>
      </c>
    </row>
    <row r="1986" spans="1:5">
      <c r="A1986" s="10" t="s">
        <v>3759</v>
      </c>
      <c r="B1986" s="10" t="s">
        <v>2053</v>
      </c>
      <c r="C1986" s="10" t="s">
        <v>2076</v>
      </c>
      <c r="D1986" s="10">
        <v>4</v>
      </c>
      <c r="E1986" s="10">
        <v>1985</v>
      </c>
    </row>
    <row r="1987" spans="1:5">
      <c r="A1987" s="10" t="s">
        <v>3760</v>
      </c>
      <c r="B1987" s="10" t="s">
        <v>2053</v>
      </c>
      <c r="C1987" s="10" t="s">
        <v>2076</v>
      </c>
      <c r="D1987" s="10">
        <v>4</v>
      </c>
      <c r="E1987" s="10">
        <v>1986</v>
      </c>
    </row>
    <row r="1988" spans="1:5">
      <c r="A1988" s="10" t="s">
        <v>3761</v>
      </c>
      <c r="B1988" s="10" t="s">
        <v>2053</v>
      </c>
      <c r="C1988" s="10" t="s">
        <v>2076</v>
      </c>
      <c r="D1988" s="10">
        <v>4</v>
      </c>
      <c r="E1988" s="10">
        <v>1987</v>
      </c>
    </row>
    <row r="1989" spans="1:5">
      <c r="A1989" s="10" t="s">
        <v>3762</v>
      </c>
      <c r="B1989" s="10" t="s">
        <v>2053</v>
      </c>
      <c r="C1989" s="10" t="s">
        <v>2076</v>
      </c>
      <c r="D1989" s="10">
        <v>4</v>
      </c>
      <c r="E1989" s="10">
        <v>1988</v>
      </c>
    </row>
    <row r="1990" spans="1:5">
      <c r="A1990" s="10" t="s">
        <v>3763</v>
      </c>
      <c r="B1990" s="10" t="s">
        <v>2053</v>
      </c>
      <c r="C1990" s="10" t="s">
        <v>2076</v>
      </c>
      <c r="D1990" s="10">
        <v>4</v>
      </c>
      <c r="E1990" s="10">
        <v>1989</v>
      </c>
    </row>
    <row r="1991" spans="1:5">
      <c r="A1991" s="10" t="s">
        <v>3764</v>
      </c>
      <c r="B1991" s="10" t="s">
        <v>2053</v>
      </c>
      <c r="C1991" s="10" t="s">
        <v>2076</v>
      </c>
      <c r="D1991" s="10">
        <v>4</v>
      </c>
      <c r="E1991" s="10">
        <v>1990</v>
      </c>
    </row>
    <row r="1992" spans="1:5">
      <c r="A1992" s="10" t="s">
        <v>3765</v>
      </c>
      <c r="B1992" s="10" t="s">
        <v>2053</v>
      </c>
      <c r="C1992" s="10" t="s">
        <v>2076</v>
      </c>
      <c r="D1992" s="10">
        <v>4</v>
      </c>
      <c r="E1992" s="10">
        <v>1991</v>
      </c>
    </row>
    <row r="1993" spans="1:5">
      <c r="A1993" s="10" t="s">
        <v>3766</v>
      </c>
      <c r="B1993" s="10" t="s">
        <v>2053</v>
      </c>
      <c r="C1993" s="10" t="s">
        <v>2076</v>
      </c>
      <c r="D1993" s="10">
        <v>4</v>
      </c>
      <c r="E1993" s="10">
        <v>1992</v>
      </c>
    </row>
    <row r="1994" spans="1:5">
      <c r="A1994" s="10" t="s">
        <v>3767</v>
      </c>
      <c r="B1994" s="10" t="s">
        <v>2053</v>
      </c>
      <c r="C1994" s="10" t="s">
        <v>2076</v>
      </c>
      <c r="D1994" s="10">
        <v>4</v>
      </c>
      <c r="E1994" s="10">
        <v>1993</v>
      </c>
    </row>
    <row r="1995" spans="1:5">
      <c r="A1995" s="10" t="s">
        <v>3768</v>
      </c>
      <c r="B1995" s="10" t="s">
        <v>2083</v>
      </c>
      <c r="C1995" s="10" t="s">
        <v>2084</v>
      </c>
      <c r="D1995" s="10">
        <v>4</v>
      </c>
      <c r="E1995" s="10">
        <v>1994</v>
      </c>
    </row>
    <row r="1996" spans="1:5">
      <c r="A1996" s="10" t="s">
        <v>3769</v>
      </c>
      <c r="B1996" s="10" t="s">
        <v>2083</v>
      </c>
      <c r="C1996" s="10" t="s">
        <v>2084</v>
      </c>
      <c r="D1996" s="10">
        <v>4</v>
      </c>
      <c r="E1996" s="10">
        <v>1995</v>
      </c>
    </row>
    <row r="1997" spans="1:5">
      <c r="A1997" s="10" t="s">
        <v>3770</v>
      </c>
      <c r="B1997" s="10" t="s">
        <v>2083</v>
      </c>
      <c r="C1997" s="10" t="s">
        <v>2084</v>
      </c>
      <c r="D1997" s="10">
        <v>4</v>
      </c>
      <c r="E1997" s="10">
        <v>1996</v>
      </c>
    </row>
    <row r="1998" spans="1:5">
      <c r="A1998" s="10" t="s">
        <v>3771</v>
      </c>
      <c r="B1998" s="10" t="s">
        <v>2083</v>
      </c>
      <c r="C1998" s="10" t="s">
        <v>2084</v>
      </c>
      <c r="D1998" s="10">
        <v>4</v>
      </c>
      <c r="E1998" s="10">
        <v>1997</v>
      </c>
    </row>
    <row r="1999" spans="1:5">
      <c r="A1999" s="10" t="s">
        <v>3772</v>
      </c>
      <c r="B1999" s="10" t="s">
        <v>2083</v>
      </c>
      <c r="C1999" s="10" t="s">
        <v>2141</v>
      </c>
      <c r="D1999" s="10">
        <v>4</v>
      </c>
      <c r="E1999" s="10">
        <v>1998</v>
      </c>
    </row>
    <row r="2000" spans="1:5">
      <c r="A2000" s="10" t="s">
        <v>3773</v>
      </c>
      <c r="B2000" s="10" t="s">
        <v>2083</v>
      </c>
      <c r="C2000" s="10" t="s">
        <v>2141</v>
      </c>
      <c r="D2000" s="10">
        <v>4</v>
      </c>
      <c r="E2000" s="10">
        <v>1999</v>
      </c>
    </row>
    <row r="2001" spans="1:5">
      <c r="A2001" s="10" t="s">
        <v>3774</v>
      </c>
      <c r="B2001" s="10" t="s">
        <v>2083</v>
      </c>
      <c r="C2001" s="10" t="s">
        <v>2141</v>
      </c>
      <c r="D2001" s="10">
        <v>4</v>
      </c>
      <c r="E2001" s="10">
        <v>2000</v>
      </c>
    </row>
    <row r="2002" spans="1:5">
      <c r="A2002" s="10" t="s">
        <v>3775</v>
      </c>
      <c r="B2002" s="10" t="s">
        <v>2083</v>
      </c>
      <c r="C2002" s="10" t="s">
        <v>2141</v>
      </c>
      <c r="D2002" s="10">
        <v>4</v>
      </c>
      <c r="E2002" s="10">
        <v>2001</v>
      </c>
    </row>
    <row r="2003" spans="1:5">
      <c r="A2003" s="10" t="s">
        <v>3776</v>
      </c>
      <c r="B2003" s="10" t="s">
        <v>2083</v>
      </c>
      <c r="C2003" s="10" t="s">
        <v>2141</v>
      </c>
      <c r="D2003" s="10">
        <v>4</v>
      </c>
      <c r="E2003" s="10">
        <v>2002</v>
      </c>
    </row>
    <row r="2004" spans="1:5">
      <c r="A2004" s="10" t="s">
        <v>3777</v>
      </c>
      <c r="B2004" s="10" t="s">
        <v>2083</v>
      </c>
      <c r="C2004" s="10" t="s">
        <v>2141</v>
      </c>
      <c r="D2004" s="10">
        <v>4</v>
      </c>
      <c r="E2004" s="10">
        <v>2003</v>
      </c>
    </row>
    <row r="2005" spans="1:5">
      <c r="A2005" s="10" t="s">
        <v>3778</v>
      </c>
      <c r="B2005" s="10" t="s">
        <v>2083</v>
      </c>
      <c r="C2005" s="10" t="s">
        <v>2141</v>
      </c>
      <c r="D2005" s="10">
        <v>4</v>
      </c>
      <c r="E2005" s="10">
        <v>2004</v>
      </c>
    </row>
    <row r="2006" spans="1:5">
      <c r="A2006" s="10" t="s">
        <v>3779</v>
      </c>
      <c r="B2006" s="10" t="s">
        <v>2083</v>
      </c>
      <c r="C2006" s="10" t="s">
        <v>2141</v>
      </c>
      <c r="D2006" s="10">
        <v>4</v>
      </c>
      <c r="E2006" s="10">
        <v>2005</v>
      </c>
    </row>
    <row r="2007" spans="1:5">
      <c r="A2007" s="10" t="s">
        <v>3780</v>
      </c>
      <c r="B2007" s="10" t="s">
        <v>2083</v>
      </c>
      <c r="C2007" s="10" t="s">
        <v>2141</v>
      </c>
      <c r="D2007" s="10">
        <v>4</v>
      </c>
      <c r="E2007" s="10">
        <v>2006</v>
      </c>
    </row>
    <row r="2008" spans="1:5">
      <c r="A2008" s="10" t="s">
        <v>3781</v>
      </c>
      <c r="B2008" s="10" t="s">
        <v>2083</v>
      </c>
      <c r="C2008" s="10" t="s">
        <v>2141</v>
      </c>
      <c r="D2008" s="10">
        <v>4</v>
      </c>
      <c r="E2008" s="10">
        <v>2007</v>
      </c>
    </row>
    <row r="2009" spans="1:5">
      <c r="A2009" s="10" t="s">
        <v>3782</v>
      </c>
      <c r="B2009" s="10" t="s">
        <v>2083</v>
      </c>
      <c r="C2009" s="10" t="s">
        <v>2141</v>
      </c>
      <c r="D2009" s="10">
        <v>4</v>
      </c>
      <c r="E2009" s="10">
        <v>2008</v>
      </c>
    </row>
    <row r="2010" spans="1:5">
      <c r="A2010" s="10" t="s">
        <v>3783</v>
      </c>
      <c r="B2010" s="10" t="s">
        <v>2083</v>
      </c>
      <c r="C2010" s="10" t="s">
        <v>2141</v>
      </c>
      <c r="D2010" s="10">
        <v>4</v>
      </c>
      <c r="E2010" s="10">
        <v>2009</v>
      </c>
    </row>
    <row r="2011" spans="1:5">
      <c r="A2011" s="10" t="s">
        <v>3784</v>
      </c>
      <c r="B2011" s="10" t="s">
        <v>2083</v>
      </c>
      <c r="C2011" s="10" t="s">
        <v>2141</v>
      </c>
      <c r="D2011" s="10">
        <v>4</v>
      </c>
      <c r="E2011" s="10">
        <v>2010</v>
      </c>
    </row>
    <row r="2012" spans="1:5">
      <c r="A2012" s="10" t="s">
        <v>3785</v>
      </c>
      <c r="B2012" s="10" t="s">
        <v>2083</v>
      </c>
      <c r="C2012" s="10" t="s">
        <v>2141</v>
      </c>
      <c r="D2012" s="10">
        <v>4</v>
      </c>
      <c r="E2012" s="10">
        <v>2011</v>
      </c>
    </row>
    <row r="2013" spans="1:5">
      <c r="A2013" s="10" t="s">
        <v>3786</v>
      </c>
      <c r="B2013" s="10" t="s">
        <v>2083</v>
      </c>
      <c r="C2013" s="10" t="s">
        <v>2141</v>
      </c>
      <c r="D2013" s="10">
        <v>4</v>
      </c>
      <c r="E2013" s="10">
        <v>2012</v>
      </c>
    </row>
    <row r="2014" spans="1:5">
      <c r="A2014" s="10" t="s">
        <v>3787</v>
      </c>
      <c r="B2014" s="10" t="s">
        <v>2083</v>
      </c>
      <c r="C2014" s="10" t="s">
        <v>2141</v>
      </c>
      <c r="D2014" s="10">
        <v>4</v>
      </c>
      <c r="E2014" s="10">
        <v>2013</v>
      </c>
    </row>
    <row r="2015" spans="1:5">
      <c r="A2015" s="10" t="s">
        <v>3788</v>
      </c>
      <c r="B2015" s="10" t="s">
        <v>2083</v>
      </c>
      <c r="C2015" s="10" t="s">
        <v>2141</v>
      </c>
      <c r="D2015" s="10">
        <v>4</v>
      </c>
      <c r="E2015" s="10">
        <v>2014</v>
      </c>
    </row>
    <row r="2016" spans="1:5">
      <c r="A2016" s="10" t="s">
        <v>3789</v>
      </c>
      <c r="B2016" s="10" t="s">
        <v>2083</v>
      </c>
      <c r="C2016" s="10" t="s">
        <v>2141</v>
      </c>
      <c r="D2016" s="10">
        <v>4</v>
      </c>
      <c r="E2016" s="10">
        <v>2015</v>
      </c>
    </row>
    <row r="2017" spans="1:5">
      <c r="A2017" s="10" t="s">
        <v>3790</v>
      </c>
      <c r="B2017" s="10" t="s">
        <v>2083</v>
      </c>
      <c r="C2017" s="10" t="s">
        <v>2141</v>
      </c>
      <c r="D2017" s="10">
        <v>4</v>
      </c>
      <c r="E2017" s="10">
        <v>2016</v>
      </c>
    </row>
    <row r="2018" spans="1:5">
      <c r="A2018" s="10" t="s">
        <v>3791</v>
      </c>
      <c r="B2018" s="10" t="s">
        <v>2083</v>
      </c>
      <c r="C2018" s="10" t="s">
        <v>2141</v>
      </c>
      <c r="D2018" s="10">
        <v>4</v>
      </c>
      <c r="E2018" s="10">
        <v>2017</v>
      </c>
    </row>
    <row r="2019" spans="1:5">
      <c r="A2019" s="10" t="s">
        <v>3792</v>
      </c>
      <c r="B2019" s="10" t="s">
        <v>2083</v>
      </c>
      <c r="C2019" s="10" t="s">
        <v>2141</v>
      </c>
      <c r="D2019" s="10">
        <v>4</v>
      </c>
      <c r="E2019" s="10">
        <v>2018</v>
      </c>
    </row>
    <row r="2020" spans="1:5">
      <c r="A2020" s="10" t="s">
        <v>3793</v>
      </c>
      <c r="B2020" s="10" t="s">
        <v>2083</v>
      </c>
      <c r="C2020" s="10" t="s">
        <v>2141</v>
      </c>
      <c r="D2020" s="10">
        <v>4</v>
      </c>
      <c r="E2020" s="10">
        <v>2019</v>
      </c>
    </row>
    <row r="2021" spans="1:5">
      <c r="A2021" s="10" t="s">
        <v>3794</v>
      </c>
      <c r="B2021" s="10" t="s">
        <v>2083</v>
      </c>
      <c r="C2021" s="10" t="s">
        <v>2141</v>
      </c>
      <c r="D2021" s="10">
        <v>4</v>
      </c>
      <c r="E2021" s="10">
        <v>2020</v>
      </c>
    </row>
    <row r="2022" spans="1:5">
      <c r="A2022" s="10" t="s">
        <v>3795</v>
      </c>
      <c r="B2022" s="10" t="s">
        <v>2083</v>
      </c>
      <c r="C2022" s="10" t="s">
        <v>2141</v>
      </c>
      <c r="D2022" s="10">
        <v>4</v>
      </c>
      <c r="E2022" s="10">
        <v>2021</v>
      </c>
    </row>
    <row r="2023" spans="1:5">
      <c r="A2023" s="10" t="s">
        <v>3796</v>
      </c>
      <c r="B2023" s="10" t="s">
        <v>2083</v>
      </c>
      <c r="C2023" s="10" t="s">
        <v>2141</v>
      </c>
      <c r="D2023" s="10">
        <v>4</v>
      </c>
      <c r="E2023" s="10">
        <v>2022</v>
      </c>
    </row>
    <row r="2024" spans="1:5">
      <c r="A2024" s="10" t="s">
        <v>3797</v>
      </c>
      <c r="B2024" s="10" t="s">
        <v>2083</v>
      </c>
      <c r="C2024" s="10" t="s">
        <v>2141</v>
      </c>
      <c r="D2024" s="10">
        <v>4</v>
      </c>
      <c r="E2024" s="10">
        <v>2023</v>
      </c>
    </row>
    <row r="2025" spans="1:5">
      <c r="A2025" s="10" t="s">
        <v>3798</v>
      </c>
      <c r="B2025" s="10" t="s">
        <v>2083</v>
      </c>
      <c r="C2025" s="10" t="s">
        <v>2141</v>
      </c>
      <c r="D2025" s="10">
        <v>4</v>
      </c>
      <c r="E2025" s="10">
        <v>2024</v>
      </c>
    </row>
    <row r="2026" spans="1:5">
      <c r="A2026" s="10" t="s">
        <v>3799</v>
      </c>
      <c r="B2026" s="10" t="s">
        <v>2083</v>
      </c>
      <c r="C2026" s="10" t="s">
        <v>2141</v>
      </c>
      <c r="D2026" s="10">
        <v>4</v>
      </c>
      <c r="E2026" s="10">
        <v>2025</v>
      </c>
    </row>
    <row r="2027" spans="1:5">
      <c r="A2027" s="10" t="s">
        <v>3800</v>
      </c>
      <c r="B2027" s="10" t="s">
        <v>2083</v>
      </c>
      <c r="C2027" s="10" t="s">
        <v>2141</v>
      </c>
      <c r="D2027" s="10">
        <v>4</v>
      </c>
      <c r="E2027" s="10">
        <v>2026</v>
      </c>
    </row>
    <row r="2028" spans="1:5">
      <c r="A2028" s="10" t="s">
        <v>3801</v>
      </c>
      <c r="B2028" s="10" t="s">
        <v>2083</v>
      </c>
      <c r="C2028" s="10" t="s">
        <v>2141</v>
      </c>
      <c r="D2028" s="10">
        <v>4</v>
      </c>
      <c r="E2028" s="10">
        <v>2027</v>
      </c>
    </row>
    <row r="2029" spans="1:5">
      <c r="A2029" s="10" t="s">
        <v>3802</v>
      </c>
      <c r="B2029" s="10" t="s">
        <v>2083</v>
      </c>
      <c r="C2029" s="10" t="s">
        <v>2141</v>
      </c>
      <c r="D2029" s="10">
        <v>4</v>
      </c>
      <c r="E2029" s="10">
        <v>2028</v>
      </c>
    </row>
    <row r="2030" spans="1:5">
      <c r="A2030" s="10" t="s">
        <v>3803</v>
      </c>
      <c r="B2030" s="10" t="s">
        <v>2083</v>
      </c>
      <c r="C2030" s="10" t="s">
        <v>2141</v>
      </c>
      <c r="D2030" s="10">
        <v>4</v>
      </c>
      <c r="E2030" s="10">
        <v>2029</v>
      </c>
    </row>
    <row r="2031" spans="1:5">
      <c r="A2031" s="10" t="s">
        <v>3804</v>
      </c>
      <c r="B2031" s="10" t="s">
        <v>2083</v>
      </c>
      <c r="C2031" s="10" t="s">
        <v>2141</v>
      </c>
      <c r="D2031" s="10">
        <v>4</v>
      </c>
      <c r="E2031" s="10">
        <v>2030</v>
      </c>
    </row>
    <row r="2032" spans="1:5">
      <c r="A2032" s="10" t="s">
        <v>3805</v>
      </c>
      <c r="B2032" s="10" t="s">
        <v>2083</v>
      </c>
      <c r="C2032" s="10" t="s">
        <v>2141</v>
      </c>
      <c r="D2032" s="10">
        <v>4</v>
      </c>
      <c r="E2032" s="10">
        <v>2031</v>
      </c>
    </row>
    <row r="2033" spans="1:5">
      <c r="A2033" s="10" t="s">
        <v>3806</v>
      </c>
      <c r="B2033" s="10" t="s">
        <v>2083</v>
      </c>
      <c r="C2033" s="10" t="s">
        <v>2141</v>
      </c>
      <c r="D2033" s="10">
        <v>4</v>
      </c>
      <c r="E2033" s="10">
        <v>2032</v>
      </c>
    </row>
    <row r="2034" spans="1:5">
      <c r="A2034" s="10" t="s">
        <v>3807</v>
      </c>
      <c r="B2034" s="10" t="s">
        <v>2083</v>
      </c>
      <c r="C2034" s="10" t="s">
        <v>2141</v>
      </c>
      <c r="D2034" s="10">
        <v>4</v>
      </c>
      <c r="E2034" s="10">
        <v>2033</v>
      </c>
    </row>
    <row r="2035" spans="1:5">
      <c r="A2035" s="10" t="s">
        <v>3808</v>
      </c>
      <c r="B2035" s="10" t="s">
        <v>2083</v>
      </c>
      <c r="C2035" s="10" t="s">
        <v>2141</v>
      </c>
      <c r="D2035" s="10">
        <v>4</v>
      </c>
      <c r="E2035" s="10">
        <v>2034</v>
      </c>
    </row>
    <row r="2036" spans="1:5">
      <c r="A2036" s="10" t="s">
        <v>3809</v>
      </c>
      <c r="B2036" s="10" t="s">
        <v>2083</v>
      </c>
      <c r="C2036" s="10" t="s">
        <v>2141</v>
      </c>
      <c r="D2036" s="10">
        <v>4</v>
      </c>
      <c r="E2036" s="10">
        <v>2035</v>
      </c>
    </row>
    <row r="2037" spans="1:5">
      <c r="A2037" s="10" t="s">
        <v>3810</v>
      </c>
      <c r="B2037" s="10" t="s">
        <v>2083</v>
      </c>
      <c r="C2037" s="10" t="s">
        <v>2141</v>
      </c>
      <c r="D2037" s="10">
        <v>4</v>
      </c>
      <c r="E2037" s="10">
        <v>2036</v>
      </c>
    </row>
    <row r="2038" spans="1:5">
      <c r="A2038" s="10" t="s">
        <v>3811</v>
      </c>
      <c r="B2038" s="10" t="s">
        <v>2083</v>
      </c>
      <c r="C2038" s="10" t="s">
        <v>2141</v>
      </c>
      <c r="D2038" s="10">
        <v>4</v>
      </c>
      <c r="E2038" s="10">
        <v>2037</v>
      </c>
    </row>
    <row r="2039" spans="1:5">
      <c r="A2039" s="10" t="s">
        <v>3812</v>
      </c>
      <c r="B2039" s="10" t="s">
        <v>2083</v>
      </c>
      <c r="C2039" s="10" t="s">
        <v>2141</v>
      </c>
      <c r="D2039" s="10">
        <v>4</v>
      </c>
      <c r="E2039" s="10">
        <v>2038</v>
      </c>
    </row>
    <row r="2040" spans="1:5">
      <c r="A2040" s="10" t="s">
        <v>3813</v>
      </c>
      <c r="B2040" s="10" t="s">
        <v>2083</v>
      </c>
      <c r="C2040" s="10" t="s">
        <v>2141</v>
      </c>
      <c r="D2040" s="10">
        <v>4</v>
      </c>
      <c r="E2040" s="10">
        <v>2039</v>
      </c>
    </row>
    <row r="2041" spans="1:5">
      <c r="A2041" s="10" t="s">
        <v>3814</v>
      </c>
      <c r="B2041" s="10" t="s">
        <v>2083</v>
      </c>
      <c r="C2041" s="10" t="s">
        <v>2141</v>
      </c>
      <c r="D2041" s="10">
        <v>4</v>
      </c>
      <c r="E2041" s="10">
        <v>2040</v>
      </c>
    </row>
    <row r="2042" spans="1:5">
      <c r="A2042" s="10" t="s">
        <v>3815</v>
      </c>
      <c r="B2042" s="10" t="s">
        <v>2083</v>
      </c>
      <c r="C2042" s="10" t="s">
        <v>2185</v>
      </c>
      <c r="D2042" s="10">
        <v>4</v>
      </c>
      <c r="E2042" s="10">
        <v>2041</v>
      </c>
    </row>
    <row r="2043" spans="1:5">
      <c r="A2043" s="10" t="s">
        <v>3816</v>
      </c>
      <c r="B2043" s="10" t="s">
        <v>2083</v>
      </c>
      <c r="C2043" s="10" t="s">
        <v>2185</v>
      </c>
      <c r="D2043" s="10">
        <v>4</v>
      </c>
      <c r="E2043" s="10">
        <v>2042</v>
      </c>
    </row>
    <row r="2044" spans="1:5">
      <c r="A2044" s="10" t="s">
        <v>3817</v>
      </c>
      <c r="B2044" s="10" t="s">
        <v>2083</v>
      </c>
      <c r="C2044" s="10" t="s">
        <v>2185</v>
      </c>
      <c r="D2044" s="10">
        <v>4</v>
      </c>
      <c r="E2044" s="10">
        <v>2043</v>
      </c>
    </row>
    <row r="2045" spans="1:5">
      <c r="A2045" s="10" t="s">
        <v>3818</v>
      </c>
      <c r="B2045" s="10" t="s">
        <v>2083</v>
      </c>
      <c r="C2045" s="10" t="s">
        <v>2185</v>
      </c>
      <c r="D2045" s="10">
        <v>4</v>
      </c>
      <c r="E2045" s="10">
        <v>2044</v>
      </c>
    </row>
    <row r="2046" spans="1:5">
      <c r="A2046" s="10" t="s">
        <v>3819</v>
      </c>
      <c r="B2046" s="10" t="s">
        <v>2083</v>
      </c>
      <c r="C2046" s="10" t="s">
        <v>2185</v>
      </c>
      <c r="D2046" s="10">
        <v>4</v>
      </c>
      <c r="E2046" s="10">
        <v>2045</v>
      </c>
    </row>
    <row r="2047" spans="1:5">
      <c r="A2047" s="10" t="s">
        <v>3820</v>
      </c>
      <c r="B2047" s="10" t="s">
        <v>2083</v>
      </c>
      <c r="C2047" s="10" t="s">
        <v>2185</v>
      </c>
      <c r="D2047" s="10">
        <v>4</v>
      </c>
      <c r="E2047" s="10">
        <v>2046</v>
      </c>
    </row>
    <row r="2048" spans="1:5">
      <c r="A2048" s="10" t="s">
        <v>3821</v>
      </c>
      <c r="B2048" s="10" t="s">
        <v>2083</v>
      </c>
      <c r="C2048" s="10" t="s">
        <v>2185</v>
      </c>
      <c r="D2048" s="10">
        <v>4</v>
      </c>
      <c r="E2048" s="10">
        <v>2047</v>
      </c>
    </row>
    <row r="2049" spans="1:5">
      <c r="A2049" s="10" t="s">
        <v>3822</v>
      </c>
      <c r="B2049" s="10" t="s">
        <v>2083</v>
      </c>
      <c r="C2049" s="10" t="s">
        <v>2185</v>
      </c>
      <c r="D2049" s="10">
        <v>4</v>
      </c>
      <c r="E2049" s="10">
        <v>2048</v>
      </c>
    </row>
    <row r="2050" spans="1:5">
      <c r="A2050" s="10" t="s">
        <v>3823</v>
      </c>
      <c r="B2050" s="10" t="s">
        <v>2083</v>
      </c>
      <c r="C2050" s="10" t="s">
        <v>2185</v>
      </c>
      <c r="D2050" s="10">
        <v>4</v>
      </c>
      <c r="E2050" s="10">
        <v>2049</v>
      </c>
    </row>
    <row r="2051" spans="1:5">
      <c r="A2051" s="10" t="s">
        <v>3824</v>
      </c>
      <c r="B2051" s="10" t="s">
        <v>2083</v>
      </c>
      <c r="C2051" s="10" t="s">
        <v>2185</v>
      </c>
      <c r="D2051" s="10">
        <v>4</v>
      </c>
      <c r="E2051" s="10">
        <v>2050</v>
      </c>
    </row>
    <row r="2052" spans="1:5">
      <c r="A2052" s="10" t="s">
        <v>3825</v>
      </c>
      <c r="B2052" s="10" t="s">
        <v>2083</v>
      </c>
      <c r="C2052" s="10" t="s">
        <v>2185</v>
      </c>
      <c r="D2052" s="10">
        <v>4</v>
      </c>
      <c r="E2052" s="10">
        <v>2051</v>
      </c>
    </row>
    <row r="2053" spans="1:5">
      <c r="A2053" s="10" t="s">
        <v>3826</v>
      </c>
      <c r="B2053" s="10" t="s">
        <v>2083</v>
      </c>
      <c r="C2053" s="10" t="s">
        <v>2185</v>
      </c>
      <c r="D2053" s="10">
        <v>4</v>
      </c>
      <c r="E2053" s="10">
        <v>2052</v>
      </c>
    </row>
    <row r="2054" spans="1:5">
      <c r="A2054" s="10" t="s">
        <v>3827</v>
      </c>
      <c r="B2054" s="10" t="s">
        <v>2083</v>
      </c>
      <c r="C2054" s="10" t="s">
        <v>2185</v>
      </c>
      <c r="D2054" s="10">
        <v>4</v>
      </c>
      <c r="E2054" s="10">
        <v>2053</v>
      </c>
    </row>
    <row r="2055" spans="1:5">
      <c r="A2055" s="10" t="s">
        <v>3828</v>
      </c>
      <c r="B2055" s="10" t="s">
        <v>2083</v>
      </c>
      <c r="C2055" s="10" t="s">
        <v>2185</v>
      </c>
      <c r="D2055" s="10">
        <v>4</v>
      </c>
      <c r="E2055" s="10">
        <v>2054</v>
      </c>
    </row>
    <row r="2056" spans="1:5">
      <c r="A2056" s="10" t="s">
        <v>3829</v>
      </c>
      <c r="B2056" s="10" t="s">
        <v>2083</v>
      </c>
      <c r="C2056" s="10" t="s">
        <v>2185</v>
      </c>
      <c r="D2056" s="10">
        <v>4</v>
      </c>
      <c r="E2056" s="10">
        <v>2055</v>
      </c>
    </row>
    <row r="2057" spans="1:5">
      <c r="A2057" s="10" t="s">
        <v>3830</v>
      </c>
      <c r="B2057" s="10" t="s">
        <v>2083</v>
      </c>
      <c r="C2057" s="10" t="s">
        <v>2185</v>
      </c>
      <c r="D2057" s="10">
        <v>4</v>
      </c>
      <c r="E2057" s="10">
        <v>2056</v>
      </c>
    </row>
    <row r="2058" spans="1:5">
      <c r="A2058" s="10" t="s">
        <v>3831</v>
      </c>
      <c r="B2058" s="10" t="s">
        <v>2083</v>
      </c>
      <c r="C2058" s="10" t="s">
        <v>2185</v>
      </c>
      <c r="D2058" s="10">
        <v>4</v>
      </c>
      <c r="E2058" s="10">
        <v>2057</v>
      </c>
    </row>
    <row r="2059" spans="1:5">
      <c r="A2059" s="10" t="s">
        <v>3832</v>
      </c>
      <c r="B2059" s="10" t="s">
        <v>2083</v>
      </c>
      <c r="C2059" s="10" t="s">
        <v>2185</v>
      </c>
      <c r="D2059" s="10">
        <v>4</v>
      </c>
      <c r="E2059" s="10">
        <v>2058</v>
      </c>
    </row>
    <row r="2060" spans="1:5">
      <c r="A2060" s="10" t="s">
        <v>3833</v>
      </c>
      <c r="B2060" s="10" t="s">
        <v>2083</v>
      </c>
      <c r="C2060" s="10" t="s">
        <v>2185</v>
      </c>
      <c r="D2060" s="10">
        <v>4</v>
      </c>
      <c r="E2060" s="10">
        <v>2059</v>
      </c>
    </row>
    <row r="2061" spans="1:5">
      <c r="A2061" s="10" t="s">
        <v>3834</v>
      </c>
      <c r="B2061" s="10" t="s">
        <v>2083</v>
      </c>
      <c r="C2061" s="10" t="s">
        <v>2185</v>
      </c>
      <c r="D2061" s="10">
        <v>4</v>
      </c>
      <c r="E2061" s="10">
        <v>2060</v>
      </c>
    </row>
    <row r="2062" spans="1:5">
      <c r="A2062" s="10" t="s">
        <v>3835</v>
      </c>
      <c r="B2062" s="10" t="s">
        <v>2083</v>
      </c>
      <c r="C2062" s="10" t="s">
        <v>2185</v>
      </c>
      <c r="D2062" s="10">
        <v>4</v>
      </c>
      <c r="E2062" s="10">
        <v>2061</v>
      </c>
    </row>
    <row r="2063" spans="1:5">
      <c r="A2063" s="10" t="s">
        <v>3836</v>
      </c>
      <c r="B2063" s="10" t="s">
        <v>2083</v>
      </c>
      <c r="C2063" s="10" t="s">
        <v>2185</v>
      </c>
      <c r="D2063" s="10">
        <v>4</v>
      </c>
      <c r="E2063" s="10">
        <v>2062</v>
      </c>
    </row>
    <row r="2064" spans="1:5">
      <c r="A2064" s="10" t="s">
        <v>3837</v>
      </c>
      <c r="B2064" s="10" t="s">
        <v>2083</v>
      </c>
      <c r="C2064" s="10" t="s">
        <v>2185</v>
      </c>
      <c r="D2064" s="10">
        <v>4</v>
      </c>
      <c r="E2064" s="10">
        <v>2063</v>
      </c>
    </row>
    <row r="2065" spans="1:5">
      <c r="A2065" s="10" t="s">
        <v>3838</v>
      </c>
      <c r="B2065" s="10" t="s">
        <v>2083</v>
      </c>
      <c r="C2065" s="10" t="s">
        <v>2185</v>
      </c>
      <c r="D2065" s="10">
        <v>4</v>
      </c>
      <c r="E2065" s="10">
        <v>2064</v>
      </c>
    </row>
    <row r="2066" spans="1:5">
      <c r="A2066" s="10" t="s">
        <v>3839</v>
      </c>
      <c r="B2066" s="10" t="s">
        <v>2083</v>
      </c>
      <c r="C2066" s="10" t="s">
        <v>2185</v>
      </c>
      <c r="D2066" s="10">
        <v>4</v>
      </c>
      <c r="E2066" s="10">
        <v>2065</v>
      </c>
    </row>
    <row r="2067" spans="1:5">
      <c r="A2067" s="10" t="s">
        <v>3840</v>
      </c>
      <c r="B2067" s="10" t="s">
        <v>2083</v>
      </c>
      <c r="C2067" s="10" t="s">
        <v>2202</v>
      </c>
      <c r="D2067" s="10">
        <v>4</v>
      </c>
      <c r="E2067" s="10">
        <v>2066</v>
      </c>
    </row>
    <row r="2068" spans="1:5">
      <c r="A2068" s="10" t="s">
        <v>3841</v>
      </c>
      <c r="B2068" s="10" t="s">
        <v>2083</v>
      </c>
      <c r="C2068" s="10" t="s">
        <v>2202</v>
      </c>
      <c r="D2068" s="10">
        <v>4</v>
      </c>
      <c r="E2068" s="10">
        <v>2067</v>
      </c>
    </row>
    <row r="2069" spans="1:5">
      <c r="A2069" s="10" t="s">
        <v>3842</v>
      </c>
      <c r="B2069" s="10" t="s">
        <v>2083</v>
      </c>
      <c r="C2069" s="10" t="s">
        <v>2202</v>
      </c>
      <c r="D2069" s="10">
        <v>4</v>
      </c>
      <c r="E2069" s="10">
        <v>2068</v>
      </c>
    </row>
    <row r="2070" spans="1:5">
      <c r="A2070" s="10" t="s">
        <v>3843</v>
      </c>
      <c r="B2070" s="10" t="s">
        <v>2083</v>
      </c>
      <c r="C2070" s="10" t="s">
        <v>2202</v>
      </c>
      <c r="D2070" s="10">
        <v>4</v>
      </c>
      <c r="E2070" s="10">
        <v>2069</v>
      </c>
    </row>
    <row r="2071" spans="1:5">
      <c r="A2071" s="10" t="s">
        <v>3844</v>
      </c>
      <c r="B2071" s="10" t="s">
        <v>2083</v>
      </c>
      <c r="C2071" s="10" t="s">
        <v>2202</v>
      </c>
      <c r="D2071" s="10">
        <v>4</v>
      </c>
      <c r="E2071" s="10">
        <v>2070</v>
      </c>
    </row>
    <row r="2072" spans="1:5">
      <c r="A2072" s="10" t="s">
        <v>3845</v>
      </c>
      <c r="B2072" s="10" t="s">
        <v>2083</v>
      </c>
      <c r="C2072" s="10" t="s">
        <v>2202</v>
      </c>
      <c r="D2072" s="10">
        <v>4</v>
      </c>
      <c r="E2072" s="10">
        <v>2071</v>
      </c>
    </row>
    <row r="2073" spans="1:5">
      <c r="A2073" s="10" t="s">
        <v>3846</v>
      </c>
      <c r="B2073" s="10" t="s">
        <v>2083</v>
      </c>
      <c r="C2073" s="10" t="s">
        <v>2202</v>
      </c>
      <c r="D2073" s="10">
        <v>4</v>
      </c>
      <c r="E2073" s="10">
        <v>2072</v>
      </c>
    </row>
    <row r="2074" spans="1:5">
      <c r="A2074" s="10" t="s">
        <v>3847</v>
      </c>
      <c r="B2074" s="10" t="s">
        <v>2083</v>
      </c>
      <c r="C2074" s="10" t="s">
        <v>2202</v>
      </c>
      <c r="D2074" s="10">
        <v>4</v>
      </c>
      <c r="E2074" s="10">
        <v>2073</v>
      </c>
    </row>
    <row r="2075" spans="1:5">
      <c r="A2075" s="10" t="s">
        <v>3848</v>
      </c>
      <c r="B2075" s="10" t="s">
        <v>2083</v>
      </c>
      <c r="C2075" s="10" t="s">
        <v>2202</v>
      </c>
      <c r="D2075" s="10">
        <v>4</v>
      </c>
      <c r="E2075" s="10">
        <v>2074</v>
      </c>
    </row>
    <row r="2076" spans="1:5">
      <c r="A2076" s="10" t="s">
        <v>3849</v>
      </c>
      <c r="B2076" s="10" t="s">
        <v>2083</v>
      </c>
      <c r="C2076" s="10" t="s">
        <v>2202</v>
      </c>
      <c r="D2076" s="10">
        <v>4</v>
      </c>
      <c r="E2076" s="10">
        <v>2075</v>
      </c>
    </row>
    <row r="2077" spans="1:5">
      <c r="A2077" s="10" t="s">
        <v>3850</v>
      </c>
      <c r="B2077" s="10" t="s">
        <v>2083</v>
      </c>
      <c r="C2077" s="10" t="s">
        <v>2202</v>
      </c>
      <c r="D2077" s="10">
        <v>4</v>
      </c>
      <c r="E2077" s="10">
        <v>2076</v>
      </c>
    </row>
    <row r="2078" spans="1:5">
      <c r="A2078" s="10" t="s">
        <v>3851</v>
      </c>
      <c r="B2078" s="10" t="s">
        <v>2083</v>
      </c>
      <c r="C2078" s="10" t="s">
        <v>2202</v>
      </c>
      <c r="D2078" s="10">
        <v>4</v>
      </c>
      <c r="E2078" s="10">
        <v>2077</v>
      </c>
    </row>
    <row r="2079" spans="1:5">
      <c r="A2079" s="10" t="s">
        <v>3852</v>
      </c>
      <c r="B2079" s="10" t="s">
        <v>2083</v>
      </c>
      <c r="C2079" s="10" t="s">
        <v>2202</v>
      </c>
      <c r="D2079" s="10">
        <v>4</v>
      </c>
      <c r="E2079" s="10">
        <v>2078</v>
      </c>
    </row>
    <row r="2080" spans="1:5">
      <c r="A2080" s="10" t="s">
        <v>3853</v>
      </c>
      <c r="B2080" s="10" t="s">
        <v>2083</v>
      </c>
      <c r="C2080" s="10" t="s">
        <v>2202</v>
      </c>
      <c r="D2080" s="10">
        <v>4</v>
      </c>
      <c r="E2080" s="10">
        <v>2079</v>
      </c>
    </row>
    <row r="2081" spans="1:5">
      <c r="A2081" s="10" t="s">
        <v>3854</v>
      </c>
      <c r="B2081" s="10" t="s">
        <v>2083</v>
      </c>
      <c r="C2081" s="10" t="s">
        <v>2202</v>
      </c>
      <c r="D2081" s="10">
        <v>4</v>
      </c>
      <c r="E2081" s="10">
        <v>2080</v>
      </c>
    </row>
    <row r="2082" spans="1:5">
      <c r="A2082" s="10" t="s">
        <v>3855</v>
      </c>
      <c r="B2082" s="10" t="s">
        <v>2083</v>
      </c>
      <c r="C2082" s="10" t="s">
        <v>2202</v>
      </c>
      <c r="D2082" s="10">
        <v>4</v>
      </c>
      <c r="E2082" s="10">
        <v>2081</v>
      </c>
    </row>
    <row r="2083" spans="1:5">
      <c r="A2083" s="10" t="s">
        <v>3856</v>
      </c>
      <c r="B2083" s="10" t="s">
        <v>2083</v>
      </c>
      <c r="C2083" s="10" t="s">
        <v>2202</v>
      </c>
      <c r="D2083" s="10">
        <v>4</v>
      </c>
      <c r="E2083" s="10">
        <v>2082</v>
      </c>
    </row>
    <row r="2084" spans="1:5">
      <c r="A2084" s="10" t="s">
        <v>3857</v>
      </c>
      <c r="B2084" s="10" t="s">
        <v>2083</v>
      </c>
      <c r="C2084" s="10" t="s">
        <v>2202</v>
      </c>
      <c r="D2084" s="10">
        <v>4</v>
      </c>
      <c r="E2084" s="10">
        <v>2083</v>
      </c>
    </row>
    <row r="2085" spans="1:5">
      <c r="A2085" s="10" t="s">
        <v>3858</v>
      </c>
      <c r="B2085" s="10" t="s">
        <v>2083</v>
      </c>
      <c r="C2085" s="10" t="s">
        <v>2202</v>
      </c>
      <c r="D2085" s="10">
        <v>4</v>
      </c>
      <c r="E2085" s="10">
        <v>2084</v>
      </c>
    </row>
    <row r="2086" spans="1:5">
      <c r="A2086" s="10" t="s">
        <v>3859</v>
      </c>
      <c r="B2086" s="10" t="s">
        <v>2083</v>
      </c>
      <c r="C2086" s="10" t="s">
        <v>2202</v>
      </c>
      <c r="D2086" s="10">
        <v>4</v>
      </c>
      <c r="E2086" s="10">
        <v>2085</v>
      </c>
    </row>
    <row r="2087" spans="1:5">
      <c r="A2087" s="10" t="s">
        <v>3860</v>
      </c>
      <c r="B2087" s="10" t="s">
        <v>2083</v>
      </c>
      <c r="C2087" s="10" t="s">
        <v>2202</v>
      </c>
      <c r="D2087" s="10">
        <v>4</v>
      </c>
      <c r="E2087" s="10">
        <v>2086</v>
      </c>
    </row>
    <row r="2088" spans="1:5">
      <c r="A2088" s="10" t="s">
        <v>3861</v>
      </c>
      <c r="B2088" s="10" t="s">
        <v>2083</v>
      </c>
      <c r="C2088" s="10" t="s">
        <v>2202</v>
      </c>
      <c r="D2088" s="10">
        <v>4</v>
      </c>
      <c r="E2088" s="10">
        <v>2087</v>
      </c>
    </row>
    <row r="2089" spans="1:5">
      <c r="A2089" s="10" t="s">
        <v>3862</v>
      </c>
      <c r="B2089" s="10" t="s">
        <v>2083</v>
      </c>
      <c r="C2089" s="10" t="s">
        <v>2202</v>
      </c>
      <c r="D2089" s="10">
        <v>4</v>
      </c>
      <c r="E2089" s="10">
        <v>2088</v>
      </c>
    </row>
    <row r="2090" spans="1:5">
      <c r="A2090" s="10" t="s">
        <v>3863</v>
      </c>
      <c r="B2090" s="10" t="s">
        <v>2083</v>
      </c>
      <c r="C2090" s="10" t="s">
        <v>2202</v>
      </c>
      <c r="D2090" s="10">
        <v>4</v>
      </c>
      <c r="E2090" s="10">
        <v>2089</v>
      </c>
    </row>
    <row r="2091" spans="1:5">
      <c r="A2091" s="10" t="s">
        <v>3864</v>
      </c>
      <c r="B2091" s="10" t="s">
        <v>2083</v>
      </c>
      <c r="C2091" s="10" t="s">
        <v>2202</v>
      </c>
      <c r="D2091" s="10">
        <v>4</v>
      </c>
      <c r="E2091" s="10">
        <v>2090</v>
      </c>
    </row>
    <row r="2092" spans="1:5">
      <c r="A2092" s="10" t="s">
        <v>3865</v>
      </c>
      <c r="B2092" s="10" t="s">
        <v>2083</v>
      </c>
      <c r="C2092" s="10" t="s">
        <v>2202</v>
      </c>
      <c r="D2092" s="10">
        <v>4</v>
      </c>
      <c r="E2092" s="10">
        <v>2091</v>
      </c>
    </row>
    <row r="2093" spans="1:5">
      <c r="A2093" s="10" t="s">
        <v>3866</v>
      </c>
      <c r="B2093" s="10" t="s">
        <v>2083</v>
      </c>
      <c r="C2093" s="10" t="s">
        <v>2202</v>
      </c>
      <c r="D2093" s="10">
        <v>4</v>
      </c>
      <c r="E2093" s="10">
        <v>2092</v>
      </c>
    </row>
    <row r="2094" spans="1:5">
      <c r="A2094" s="10" t="s">
        <v>3867</v>
      </c>
      <c r="B2094" s="10" t="s">
        <v>2083</v>
      </c>
      <c r="C2094" s="10" t="s">
        <v>2202</v>
      </c>
      <c r="D2094" s="10">
        <v>4</v>
      </c>
      <c r="E2094" s="10">
        <v>2093</v>
      </c>
    </row>
    <row r="2095" spans="1:5">
      <c r="A2095" s="10" t="s">
        <v>3868</v>
      </c>
      <c r="B2095" s="10" t="s">
        <v>2083</v>
      </c>
      <c r="C2095" s="10" t="s">
        <v>2202</v>
      </c>
      <c r="D2095" s="10">
        <v>4</v>
      </c>
      <c r="E2095" s="10">
        <v>2094</v>
      </c>
    </row>
    <row r="2096" spans="1:5">
      <c r="A2096" s="10" t="s">
        <v>3869</v>
      </c>
      <c r="B2096" s="10" t="s">
        <v>2083</v>
      </c>
      <c r="C2096" s="10" t="s">
        <v>2202</v>
      </c>
      <c r="D2096" s="10">
        <v>4</v>
      </c>
      <c r="E2096" s="10">
        <v>2095</v>
      </c>
    </row>
    <row r="2097" spans="1:5">
      <c r="A2097" s="10" t="s">
        <v>3870</v>
      </c>
      <c r="B2097" s="10" t="s">
        <v>2083</v>
      </c>
      <c r="C2097" s="10" t="s">
        <v>2202</v>
      </c>
      <c r="D2097" s="10">
        <v>4</v>
      </c>
      <c r="E2097" s="10">
        <v>2096</v>
      </c>
    </row>
    <row r="2098" spans="1:5">
      <c r="A2098" s="10" t="s">
        <v>3871</v>
      </c>
      <c r="B2098" s="10" t="s">
        <v>2211</v>
      </c>
      <c r="C2098" s="10" t="s">
        <v>2211</v>
      </c>
      <c r="D2098" s="10">
        <v>4</v>
      </c>
      <c r="E2098" s="10">
        <v>2097</v>
      </c>
    </row>
    <row r="2099" spans="1:5">
      <c r="A2099" s="10" t="s">
        <v>3872</v>
      </c>
      <c r="B2099" s="10" t="s">
        <v>2211</v>
      </c>
      <c r="C2099" s="10" t="s">
        <v>2211</v>
      </c>
      <c r="D2099" s="10">
        <v>4</v>
      </c>
      <c r="E2099" s="10">
        <v>2098</v>
      </c>
    </row>
    <row r="2100" spans="1:5">
      <c r="A2100" s="10" t="s">
        <v>3873</v>
      </c>
      <c r="B2100" s="10" t="s">
        <v>2211</v>
      </c>
      <c r="C2100" s="10" t="s">
        <v>2211</v>
      </c>
      <c r="D2100" s="10">
        <v>4</v>
      </c>
      <c r="E2100" s="10">
        <v>2099</v>
      </c>
    </row>
    <row r="2101" spans="1:5">
      <c r="A2101" s="10" t="s">
        <v>3874</v>
      </c>
      <c r="B2101" s="10" t="s">
        <v>2211</v>
      </c>
      <c r="C2101" s="10" t="s">
        <v>2211</v>
      </c>
      <c r="D2101" s="10">
        <v>4</v>
      </c>
      <c r="E2101" s="10">
        <v>2100</v>
      </c>
    </row>
    <row r="2102" spans="1:5">
      <c r="A2102" s="10" t="s">
        <v>3875</v>
      </c>
      <c r="B2102" s="10" t="s">
        <v>2211</v>
      </c>
      <c r="C2102" s="10" t="s">
        <v>2211</v>
      </c>
      <c r="D2102" s="10">
        <v>4</v>
      </c>
      <c r="E2102" s="10">
        <v>2101</v>
      </c>
    </row>
    <row r="2103" spans="1:5">
      <c r="A2103" s="10" t="s">
        <v>3876</v>
      </c>
      <c r="B2103" s="10" t="s">
        <v>2006</v>
      </c>
      <c r="C2103" s="10" t="s">
        <v>2007</v>
      </c>
      <c r="D2103" s="10">
        <v>14</v>
      </c>
      <c r="E2103" s="10">
        <v>2102</v>
      </c>
    </row>
    <row r="2104" spans="1:5">
      <c r="A2104" s="10" t="s">
        <v>3877</v>
      </c>
      <c r="B2104" s="10" t="s">
        <v>2006</v>
      </c>
      <c r="C2104" s="10" t="s">
        <v>2007</v>
      </c>
      <c r="D2104" s="10">
        <v>14</v>
      </c>
      <c r="E2104" s="10">
        <v>2103</v>
      </c>
    </row>
    <row r="2105" spans="1:5">
      <c r="A2105" s="10" t="s">
        <v>3878</v>
      </c>
      <c r="B2105" s="10" t="s">
        <v>2006</v>
      </c>
      <c r="C2105" s="10" t="s">
        <v>2007</v>
      </c>
      <c r="D2105" s="10">
        <v>14</v>
      </c>
      <c r="E2105" s="10">
        <v>2104</v>
      </c>
    </row>
    <row r="2106" spans="1:5">
      <c r="A2106" s="10" t="s">
        <v>3879</v>
      </c>
      <c r="B2106" s="10" t="s">
        <v>2006</v>
      </c>
      <c r="C2106" s="10" t="s">
        <v>2007</v>
      </c>
      <c r="D2106" s="10">
        <v>14</v>
      </c>
      <c r="E2106" s="10">
        <v>2105</v>
      </c>
    </row>
    <row r="2107" spans="1:5">
      <c r="A2107" s="10" t="s">
        <v>3880</v>
      </c>
      <c r="B2107" s="10" t="s">
        <v>2006</v>
      </c>
      <c r="C2107" s="10" t="s">
        <v>2007</v>
      </c>
      <c r="D2107" s="10">
        <v>14</v>
      </c>
      <c r="E2107" s="10">
        <v>2106</v>
      </c>
    </row>
    <row r="2108" spans="1:5">
      <c r="A2108" s="10" t="s">
        <v>3881</v>
      </c>
      <c r="B2108" s="10" t="s">
        <v>2006</v>
      </c>
      <c r="C2108" s="10" t="s">
        <v>2007</v>
      </c>
      <c r="D2108" s="10">
        <v>14</v>
      </c>
      <c r="E2108" s="10">
        <v>2107</v>
      </c>
    </row>
    <row r="2109" spans="1:5">
      <c r="A2109" s="10" t="s">
        <v>3882</v>
      </c>
      <c r="B2109" s="10" t="s">
        <v>2053</v>
      </c>
      <c r="C2109" s="10" t="s">
        <v>91</v>
      </c>
      <c r="D2109" s="10">
        <v>14</v>
      </c>
      <c r="E2109" s="10">
        <v>2108</v>
      </c>
    </row>
    <row r="2110" spans="1:5">
      <c r="A2110" s="10" t="s">
        <v>3883</v>
      </c>
      <c r="B2110" s="10" t="s">
        <v>2053</v>
      </c>
      <c r="C2110" s="10" t="s">
        <v>91</v>
      </c>
      <c r="D2110" s="10">
        <v>14</v>
      </c>
      <c r="E2110" s="10">
        <v>2109</v>
      </c>
    </row>
    <row r="2111" spans="1:5">
      <c r="A2111" s="10" t="s">
        <v>3884</v>
      </c>
      <c r="B2111" s="10" t="s">
        <v>2083</v>
      </c>
      <c r="C2111" s="10" t="s">
        <v>2084</v>
      </c>
      <c r="D2111" s="10">
        <v>14</v>
      </c>
      <c r="E2111" s="10">
        <v>2110</v>
      </c>
    </row>
    <row r="2112" spans="1:5">
      <c r="A2112" s="10" t="s">
        <v>3885</v>
      </c>
      <c r="B2112" s="10" t="s">
        <v>2083</v>
      </c>
      <c r="C2112" s="10" t="s">
        <v>2084</v>
      </c>
      <c r="D2112" s="10">
        <v>14</v>
      </c>
      <c r="E2112" s="10">
        <v>2111</v>
      </c>
    </row>
    <row r="2113" spans="1:5">
      <c r="A2113" s="10" t="s">
        <v>3886</v>
      </c>
      <c r="B2113" s="10" t="s">
        <v>2083</v>
      </c>
      <c r="C2113" s="10" t="s">
        <v>2084</v>
      </c>
      <c r="D2113" s="10">
        <v>14</v>
      </c>
      <c r="E2113" s="10">
        <v>2112</v>
      </c>
    </row>
    <row r="2114" spans="1:5">
      <c r="A2114" s="10" t="s">
        <v>3887</v>
      </c>
      <c r="B2114" s="10" t="s">
        <v>2083</v>
      </c>
      <c r="C2114" s="10" t="s">
        <v>2084</v>
      </c>
      <c r="D2114" s="10">
        <v>14</v>
      </c>
      <c r="E2114" s="10">
        <v>2113</v>
      </c>
    </row>
    <row r="2115" spans="1:5">
      <c r="A2115" s="10" t="s">
        <v>3888</v>
      </c>
      <c r="B2115" s="10" t="s">
        <v>2083</v>
      </c>
      <c r="C2115" s="10" t="s">
        <v>2084</v>
      </c>
      <c r="D2115" s="10">
        <v>14</v>
      </c>
      <c r="E2115" s="10">
        <v>2114</v>
      </c>
    </row>
    <row r="2116" spans="1:5">
      <c r="A2116" s="10" t="s">
        <v>3889</v>
      </c>
      <c r="B2116" s="10" t="s">
        <v>2083</v>
      </c>
      <c r="C2116" s="10" t="s">
        <v>2084</v>
      </c>
      <c r="D2116" s="10">
        <v>14</v>
      </c>
      <c r="E2116" s="10">
        <v>2115</v>
      </c>
    </row>
    <row r="2117" spans="1:5">
      <c r="A2117" s="10" t="s">
        <v>3890</v>
      </c>
      <c r="B2117" s="10" t="s">
        <v>2083</v>
      </c>
      <c r="C2117" s="10" t="s">
        <v>2084</v>
      </c>
      <c r="D2117" s="10">
        <v>14</v>
      </c>
      <c r="E2117" s="10">
        <v>2116</v>
      </c>
    </row>
    <row r="2118" spans="1:5">
      <c r="A2118" s="10" t="s">
        <v>3891</v>
      </c>
      <c r="B2118" s="10" t="s">
        <v>2083</v>
      </c>
      <c r="C2118" s="10" t="s">
        <v>2084</v>
      </c>
      <c r="D2118" s="10">
        <v>14</v>
      </c>
      <c r="E2118" s="10">
        <v>2117</v>
      </c>
    </row>
    <row r="2119" spans="1:5">
      <c r="A2119" s="10" t="s">
        <v>3892</v>
      </c>
      <c r="B2119" s="10" t="s">
        <v>2083</v>
      </c>
      <c r="C2119" s="10" t="s">
        <v>2084</v>
      </c>
      <c r="D2119" s="10">
        <v>14</v>
      </c>
      <c r="E2119" s="10">
        <v>2118</v>
      </c>
    </row>
    <row r="2120" spans="1:5">
      <c r="A2120" s="10" t="s">
        <v>3893</v>
      </c>
      <c r="B2120" s="10" t="s">
        <v>2083</v>
      </c>
      <c r="C2120" s="10" t="s">
        <v>2084</v>
      </c>
      <c r="D2120" s="10">
        <v>14</v>
      </c>
      <c r="E2120" s="10">
        <v>2119</v>
      </c>
    </row>
    <row r="2121" spans="1:5">
      <c r="A2121" s="10" t="s">
        <v>3894</v>
      </c>
      <c r="B2121" s="10" t="s">
        <v>2083</v>
      </c>
      <c r="C2121" s="10" t="s">
        <v>2084</v>
      </c>
      <c r="D2121" s="10">
        <v>14</v>
      </c>
      <c r="E2121" s="10">
        <v>2120</v>
      </c>
    </row>
    <row r="2122" spans="1:5">
      <c r="A2122" s="10" t="s">
        <v>3895</v>
      </c>
      <c r="B2122" s="10" t="s">
        <v>2083</v>
      </c>
      <c r="C2122" s="10" t="s">
        <v>2084</v>
      </c>
      <c r="D2122" s="10">
        <v>14</v>
      </c>
      <c r="E2122" s="10">
        <v>2121</v>
      </c>
    </row>
    <row r="2123" spans="1:5">
      <c r="A2123" s="10" t="s">
        <v>3896</v>
      </c>
      <c r="B2123" s="10" t="s">
        <v>2083</v>
      </c>
      <c r="C2123" s="10" t="s">
        <v>2084</v>
      </c>
      <c r="D2123" s="10">
        <v>14</v>
      </c>
      <c r="E2123" s="10">
        <v>2122</v>
      </c>
    </row>
    <row r="2124" spans="1:5">
      <c r="A2124" s="10" t="s">
        <v>3897</v>
      </c>
      <c r="B2124" s="10" t="s">
        <v>2083</v>
      </c>
      <c r="C2124" s="10" t="s">
        <v>2084</v>
      </c>
      <c r="D2124" s="10">
        <v>14</v>
      </c>
      <c r="E2124" s="10">
        <v>2123</v>
      </c>
    </row>
    <row r="2125" spans="1:5">
      <c r="A2125" s="10" t="s">
        <v>3898</v>
      </c>
      <c r="B2125" s="10" t="s">
        <v>2083</v>
      </c>
      <c r="C2125" s="10" t="s">
        <v>2084</v>
      </c>
      <c r="D2125" s="10">
        <v>14</v>
      </c>
      <c r="E2125" s="10">
        <v>2124</v>
      </c>
    </row>
    <row r="2126" spans="1:5">
      <c r="A2126" s="10" t="s">
        <v>3899</v>
      </c>
      <c r="B2126" s="10" t="s">
        <v>2083</v>
      </c>
      <c r="C2126" s="10" t="s">
        <v>2141</v>
      </c>
      <c r="D2126" s="10">
        <v>14</v>
      </c>
      <c r="E2126" s="10">
        <v>2125</v>
      </c>
    </row>
    <row r="2127" spans="1:5">
      <c r="A2127" s="10" t="s">
        <v>3900</v>
      </c>
      <c r="B2127" s="10" t="s">
        <v>2083</v>
      </c>
      <c r="C2127" s="10" t="s">
        <v>2141</v>
      </c>
      <c r="D2127" s="10">
        <v>14</v>
      </c>
      <c r="E2127" s="10">
        <v>2126</v>
      </c>
    </row>
    <row r="2128" spans="1:5">
      <c r="A2128" s="10" t="s">
        <v>3901</v>
      </c>
      <c r="B2128" s="10" t="s">
        <v>2083</v>
      </c>
      <c r="C2128" s="10" t="s">
        <v>2141</v>
      </c>
      <c r="D2128" s="10">
        <v>14</v>
      </c>
      <c r="E2128" s="10">
        <v>2127</v>
      </c>
    </row>
    <row r="2129" spans="1:5">
      <c r="A2129" s="10" t="s">
        <v>3902</v>
      </c>
      <c r="B2129" s="10" t="s">
        <v>2083</v>
      </c>
      <c r="C2129" s="10" t="s">
        <v>2141</v>
      </c>
      <c r="D2129" s="10">
        <v>14</v>
      </c>
      <c r="E2129" s="10">
        <v>2128</v>
      </c>
    </row>
    <row r="2130" spans="1:5">
      <c r="A2130" s="10" t="s">
        <v>3903</v>
      </c>
      <c r="B2130" s="10" t="s">
        <v>2083</v>
      </c>
      <c r="C2130" s="10" t="s">
        <v>2141</v>
      </c>
      <c r="D2130" s="10">
        <v>14</v>
      </c>
      <c r="E2130" s="10">
        <v>2129</v>
      </c>
    </row>
    <row r="2131" spans="1:5">
      <c r="A2131" s="10" t="s">
        <v>3904</v>
      </c>
      <c r="B2131" s="10" t="s">
        <v>2083</v>
      </c>
      <c r="C2131" s="10" t="s">
        <v>2141</v>
      </c>
      <c r="D2131" s="10">
        <v>14</v>
      </c>
      <c r="E2131" s="10">
        <v>2130</v>
      </c>
    </row>
    <row r="2132" spans="1:5">
      <c r="A2132" s="10" t="s">
        <v>3905</v>
      </c>
      <c r="B2132" s="10" t="s">
        <v>2083</v>
      </c>
      <c r="C2132" s="10" t="s">
        <v>2141</v>
      </c>
      <c r="D2132" s="10">
        <v>14</v>
      </c>
      <c r="E2132" s="10">
        <v>2131</v>
      </c>
    </row>
    <row r="2133" spans="1:5">
      <c r="A2133" s="10" t="s">
        <v>3906</v>
      </c>
      <c r="B2133" s="10" t="s">
        <v>2083</v>
      </c>
      <c r="C2133" s="10" t="s">
        <v>2141</v>
      </c>
      <c r="D2133" s="10">
        <v>14</v>
      </c>
      <c r="E2133" s="10">
        <v>2132</v>
      </c>
    </row>
    <row r="2134" spans="1:5">
      <c r="A2134" s="10" t="s">
        <v>3907</v>
      </c>
      <c r="B2134" s="10" t="s">
        <v>2083</v>
      </c>
      <c r="C2134" s="10" t="s">
        <v>2141</v>
      </c>
      <c r="D2134" s="10">
        <v>14</v>
      </c>
      <c r="E2134" s="10">
        <v>2133</v>
      </c>
    </row>
    <row r="2135" spans="1:5">
      <c r="A2135" s="10" t="s">
        <v>3908</v>
      </c>
      <c r="B2135" s="10" t="s">
        <v>2083</v>
      </c>
      <c r="C2135" s="10" t="s">
        <v>2141</v>
      </c>
      <c r="D2135" s="10">
        <v>14</v>
      </c>
      <c r="E2135" s="10">
        <v>2134</v>
      </c>
    </row>
    <row r="2136" spans="1:5">
      <c r="A2136" s="10" t="s">
        <v>3909</v>
      </c>
      <c r="B2136" s="10" t="s">
        <v>2083</v>
      </c>
      <c r="C2136" s="10" t="s">
        <v>2141</v>
      </c>
      <c r="D2136" s="10">
        <v>14</v>
      </c>
      <c r="E2136" s="10">
        <v>2135</v>
      </c>
    </row>
    <row r="2137" spans="1:5">
      <c r="A2137" s="10" t="s">
        <v>3910</v>
      </c>
      <c r="B2137" s="10" t="s">
        <v>2083</v>
      </c>
      <c r="C2137" s="10" t="s">
        <v>2141</v>
      </c>
      <c r="D2137" s="10">
        <v>14</v>
      </c>
      <c r="E2137" s="10">
        <v>2136</v>
      </c>
    </row>
    <row r="2138" spans="1:5">
      <c r="A2138" s="10" t="s">
        <v>3911</v>
      </c>
      <c r="B2138" s="10" t="s">
        <v>2083</v>
      </c>
      <c r="C2138" s="10" t="s">
        <v>2141</v>
      </c>
      <c r="D2138" s="10">
        <v>14</v>
      </c>
      <c r="E2138" s="10">
        <v>2137</v>
      </c>
    </row>
    <row r="2139" spans="1:5">
      <c r="A2139" s="10" t="s">
        <v>3912</v>
      </c>
      <c r="B2139" s="10" t="s">
        <v>2083</v>
      </c>
      <c r="C2139" s="10" t="s">
        <v>2141</v>
      </c>
      <c r="D2139" s="10">
        <v>14</v>
      </c>
      <c r="E2139" s="10">
        <v>2138</v>
      </c>
    </row>
    <row r="2140" spans="1:5">
      <c r="A2140" s="10" t="s">
        <v>3913</v>
      </c>
      <c r="B2140" s="10" t="s">
        <v>2083</v>
      </c>
      <c r="C2140" s="10" t="s">
        <v>2141</v>
      </c>
      <c r="D2140" s="10">
        <v>14</v>
      </c>
      <c r="E2140" s="10">
        <v>2139</v>
      </c>
    </row>
    <row r="2141" spans="1:5">
      <c r="A2141" s="10" t="s">
        <v>3914</v>
      </c>
      <c r="B2141" s="10" t="s">
        <v>2083</v>
      </c>
      <c r="C2141" s="10" t="s">
        <v>2141</v>
      </c>
      <c r="D2141" s="10">
        <v>14</v>
      </c>
      <c r="E2141" s="10">
        <v>2140</v>
      </c>
    </row>
    <row r="2142" spans="1:5">
      <c r="A2142" s="10" t="s">
        <v>3915</v>
      </c>
      <c r="B2142" s="10" t="s">
        <v>2083</v>
      </c>
      <c r="C2142" s="10" t="s">
        <v>2141</v>
      </c>
      <c r="D2142" s="10">
        <v>14</v>
      </c>
      <c r="E2142" s="10">
        <v>2141</v>
      </c>
    </row>
    <row r="2143" spans="1:5">
      <c r="A2143" s="10" t="s">
        <v>3916</v>
      </c>
      <c r="B2143" s="10" t="s">
        <v>2083</v>
      </c>
      <c r="C2143" s="10" t="s">
        <v>2141</v>
      </c>
      <c r="D2143" s="10">
        <v>14</v>
      </c>
      <c r="E2143" s="10">
        <v>2142</v>
      </c>
    </row>
    <row r="2144" spans="1:5">
      <c r="A2144" s="10" t="s">
        <v>3917</v>
      </c>
      <c r="B2144" s="10" t="s">
        <v>2083</v>
      </c>
      <c r="C2144" s="10" t="s">
        <v>2141</v>
      </c>
      <c r="D2144" s="10">
        <v>14</v>
      </c>
      <c r="E2144" s="10">
        <v>2143</v>
      </c>
    </row>
    <row r="2145" spans="1:5">
      <c r="A2145" s="10" t="s">
        <v>3918</v>
      </c>
      <c r="B2145" s="10" t="s">
        <v>2083</v>
      </c>
      <c r="C2145" s="10" t="s">
        <v>2141</v>
      </c>
      <c r="D2145" s="10">
        <v>14</v>
      </c>
      <c r="E2145" s="10">
        <v>2144</v>
      </c>
    </row>
    <row r="2146" spans="1:5">
      <c r="A2146" s="10" t="s">
        <v>3919</v>
      </c>
      <c r="B2146" s="10" t="s">
        <v>2083</v>
      </c>
      <c r="C2146" s="10" t="s">
        <v>2141</v>
      </c>
      <c r="D2146" s="10">
        <v>14</v>
      </c>
      <c r="E2146" s="10">
        <v>2145</v>
      </c>
    </row>
    <row r="2147" spans="1:5">
      <c r="A2147" s="10" t="s">
        <v>3920</v>
      </c>
      <c r="B2147" s="10" t="s">
        <v>2083</v>
      </c>
      <c r="C2147" s="10" t="s">
        <v>2141</v>
      </c>
      <c r="D2147" s="10">
        <v>14</v>
      </c>
      <c r="E2147" s="10">
        <v>2146</v>
      </c>
    </row>
    <row r="2148" spans="1:5">
      <c r="A2148" s="10" t="s">
        <v>3921</v>
      </c>
      <c r="B2148" s="10" t="s">
        <v>2083</v>
      </c>
      <c r="C2148" s="10" t="s">
        <v>2141</v>
      </c>
      <c r="D2148" s="10">
        <v>14</v>
      </c>
      <c r="E2148" s="10">
        <v>2147</v>
      </c>
    </row>
    <row r="2149" spans="1:5">
      <c r="A2149" s="10" t="s">
        <v>3922</v>
      </c>
      <c r="B2149" s="10" t="s">
        <v>2083</v>
      </c>
      <c r="C2149" s="10" t="s">
        <v>2185</v>
      </c>
      <c r="D2149" s="10">
        <v>14</v>
      </c>
      <c r="E2149" s="10">
        <v>2148</v>
      </c>
    </row>
    <row r="2150" spans="1:5">
      <c r="A2150" s="10" t="s">
        <v>3923</v>
      </c>
      <c r="B2150" s="10" t="s">
        <v>2083</v>
      </c>
      <c r="C2150" s="10" t="s">
        <v>2185</v>
      </c>
      <c r="D2150" s="10">
        <v>14</v>
      </c>
      <c r="E2150" s="10">
        <v>2149</v>
      </c>
    </row>
    <row r="2151" spans="1:5">
      <c r="A2151" s="10" t="s">
        <v>3924</v>
      </c>
      <c r="B2151" s="10" t="s">
        <v>2083</v>
      </c>
      <c r="C2151" s="10" t="s">
        <v>2185</v>
      </c>
      <c r="D2151" s="10">
        <v>14</v>
      </c>
      <c r="E2151" s="10">
        <v>2150</v>
      </c>
    </row>
    <row r="2152" spans="1:5">
      <c r="A2152" s="10" t="s">
        <v>3925</v>
      </c>
      <c r="B2152" s="10" t="s">
        <v>2083</v>
      </c>
      <c r="C2152" s="10" t="s">
        <v>2185</v>
      </c>
      <c r="D2152" s="10">
        <v>14</v>
      </c>
      <c r="E2152" s="10">
        <v>2151</v>
      </c>
    </row>
    <row r="2153" spans="1:5">
      <c r="A2153" s="10" t="s">
        <v>3926</v>
      </c>
      <c r="B2153" s="10" t="s">
        <v>2083</v>
      </c>
      <c r="C2153" s="10" t="s">
        <v>2185</v>
      </c>
      <c r="D2153" s="10">
        <v>14</v>
      </c>
      <c r="E2153" s="10">
        <v>2152</v>
      </c>
    </row>
    <row r="2154" spans="1:5">
      <c r="A2154" s="10" t="s">
        <v>3927</v>
      </c>
      <c r="B2154" s="10" t="s">
        <v>2083</v>
      </c>
      <c r="C2154" s="10" t="s">
        <v>2185</v>
      </c>
      <c r="D2154" s="10">
        <v>14</v>
      </c>
      <c r="E2154" s="10">
        <v>2153</v>
      </c>
    </row>
    <row r="2155" spans="1:5">
      <c r="A2155" s="10" t="s">
        <v>3928</v>
      </c>
      <c r="B2155" s="10" t="s">
        <v>2083</v>
      </c>
      <c r="C2155" s="10" t="s">
        <v>2185</v>
      </c>
      <c r="D2155" s="10">
        <v>14</v>
      </c>
      <c r="E2155" s="10">
        <v>2154</v>
      </c>
    </row>
    <row r="2156" spans="1:5">
      <c r="A2156" s="10" t="s">
        <v>3929</v>
      </c>
      <c r="B2156" s="10" t="s">
        <v>2083</v>
      </c>
      <c r="C2156" s="10" t="s">
        <v>2185</v>
      </c>
      <c r="D2156" s="10">
        <v>14</v>
      </c>
      <c r="E2156" s="10">
        <v>2155</v>
      </c>
    </row>
    <row r="2157" spans="1:5">
      <c r="A2157" s="10" t="s">
        <v>3930</v>
      </c>
      <c r="B2157" s="10" t="s">
        <v>2083</v>
      </c>
      <c r="C2157" s="10" t="s">
        <v>2185</v>
      </c>
      <c r="D2157" s="10">
        <v>14</v>
      </c>
      <c r="E2157" s="10">
        <v>2156</v>
      </c>
    </row>
    <row r="2158" spans="1:5">
      <c r="A2158" s="10" t="s">
        <v>3931</v>
      </c>
      <c r="B2158" s="10" t="s">
        <v>2083</v>
      </c>
      <c r="C2158" s="10" t="s">
        <v>2185</v>
      </c>
      <c r="D2158" s="10">
        <v>14</v>
      </c>
      <c r="E2158" s="10">
        <v>2157</v>
      </c>
    </row>
    <row r="2159" spans="1:5">
      <c r="A2159" s="10" t="s">
        <v>3932</v>
      </c>
      <c r="B2159" s="10" t="s">
        <v>2083</v>
      </c>
      <c r="C2159" s="10" t="s">
        <v>2185</v>
      </c>
      <c r="D2159" s="10">
        <v>14</v>
      </c>
      <c r="E2159" s="10">
        <v>2158</v>
      </c>
    </row>
    <row r="2160" spans="1:5">
      <c r="A2160" s="10" t="s">
        <v>3933</v>
      </c>
      <c r="B2160" s="10" t="s">
        <v>2083</v>
      </c>
      <c r="C2160" s="10" t="s">
        <v>2185</v>
      </c>
      <c r="D2160" s="10">
        <v>14</v>
      </c>
      <c r="E2160" s="10">
        <v>2159</v>
      </c>
    </row>
    <row r="2161" spans="1:5">
      <c r="A2161" s="10" t="s">
        <v>3934</v>
      </c>
      <c r="B2161" s="10" t="s">
        <v>2083</v>
      </c>
      <c r="C2161" s="10" t="s">
        <v>2185</v>
      </c>
      <c r="D2161" s="10">
        <v>14</v>
      </c>
      <c r="E2161" s="10">
        <v>2160</v>
      </c>
    </row>
    <row r="2162" spans="1:5">
      <c r="A2162" s="10" t="s">
        <v>3935</v>
      </c>
      <c r="B2162" s="10" t="s">
        <v>2083</v>
      </c>
      <c r="C2162" s="10" t="s">
        <v>2185</v>
      </c>
      <c r="D2162" s="10">
        <v>14</v>
      </c>
      <c r="E2162" s="10">
        <v>2161</v>
      </c>
    </row>
    <row r="2163" spans="1:5">
      <c r="A2163" s="10" t="s">
        <v>3936</v>
      </c>
      <c r="B2163" s="10" t="s">
        <v>2083</v>
      </c>
      <c r="C2163" s="10" t="s">
        <v>2185</v>
      </c>
      <c r="D2163" s="10">
        <v>14</v>
      </c>
      <c r="E2163" s="10">
        <v>2162</v>
      </c>
    </row>
    <row r="2164" spans="1:5">
      <c r="A2164" s="10" t="s">
        <v>3937</v>
      </c>
      <c r="B2164" s="10" t="s">
        <v>2083</v>
      </c>
      <c r="C2164" s="10" t="s">
        <v>2185</v>
      </c>
      <c r="D2164" s="10">
        <v>14</v>
      </c>
      <c r="E2164" s="10">
        <v>2163</v>
      </c>
    </row>
    <row r="2165" spans="1:5">
      <c r="A2165" s="10" t="s">
        <v>3938</v>
      </c>
      <c r="B2165" s="10" t="s">
        <v>2083</v>
      </c>
      <c r="C2165" s="10" t="s">
        <v>2185</v>
      </c>
      <c r="D2165" s="10">
        <v>14</v>
      </c>
      <c r="E2165" s="10">
        <v>2164</v>
      </c>
    </row>
    <row r="2166" spans="1:5">
      <c r="A2166" s="10" t="s">
        <v>3939</v>
      </c>
      <c r="B2166" s="10" t="s">
        <v>2083</v>
      </c>
      <c r="C2166" s="10" t="s">
        <v>2185</v>
      </c>
      <c r="D2166" s="10">
        <v>14</v>
      </c>
      <c r="E2166" s="10">
        <v>2165</v>
      </c>
    </row>
    <row r="2167" spans="1:5">
      <c r="A2167" s="10" t="s">
        <v>3940</v>
      </c>
      <c r="B2167" s="10" t="s">
        <v>2083</v>
      </c>
      <c r="C2167" s="10" t="s">
        <v>2185</v>
      </c>
      <c r="D2167" s="10">
        <v>14</v>
      </c>
      <c r="E2167" s="10">
        <v>2166</v>
      </c>
    </row>
    <row r="2168" spans="1:5">
      <c r="A2168" s="10" t="s">
        <v>3941</v>
      </c>
      <c r="B2168" s="10" t="s">
        <v>2083</v>
      </c>
      <c r="C2168" s="10" t="s">
        <v>2185</v>
      </c>
      <c r="D2168" s="10">
        <v>14</v>
      </c>
      <c r="E2168" s="10">
        <v>2167</v>
      </c>
    </row>
    <row r="2169" spans="1:5">
      <c r="A2169" s="10" t="s">
        <v>3942</v>
      </c>
      <c r="B2169" s="10" t="s">
        <v>2083</v>
      </c>
      <c r="C2169" s="10" t="s">
        <v>2185</v>
      </c>
      <c r="D2169" s="10">
        <v>14</v>
      </c>
      <c r="E2169" s="10">
        <v>2168</v>
      </c>
    </row>
    <row r="2170" spans="1:5">
      <c r="A2170" s="10" t="s">
        <v>3943</v>
      </c>
      <c r="B2170" s="10" t="s">
        <v>2083</v>
      </c>
      <c r="C2170" s="10" t="s">
        <v>2185</v>
      </c>
      <c r="D2170" s="10">
        <v>14</v>
      </c>
      <c r="E2170" s="10">
        <v>2169</v>
      </c>
    </row>
    <row r="2171" spans="1:5">
      <c r="A2171" s="10" t="s">
        <v>3944</v>
      </c>
      <c r="B2171" s="10" t="s">
        <v>2083</v>
      </c>
      <c r="C2171" s="10" t="s">
        <v>2185</v>
      </c>
      <c r="D2171" s="10">
        <v>14</v>
      </c>
      <c r="E2171" s="10">
        <v>2170</v>
      </c>
    </row>
    <row r="2172" spans="1:5">
      <c r="A2172" s="10" t="s">
        <v>3945</v>
      </c>
      <c r="B2172" s="10" t="s">
        <v>2083</v>
      </c>
      <c r="C2172" s="10" t="s">
        <v>2202</v>
      </c>
      <c r="D2172" s="10">
        <v>14</v>
      </c>
      <c r="E2172" s="10">
        <v>2171</v>
      </c>
    </row>
    <row r="2173" spans="1:5">
      <c r="A2173" s="10" t="s">
        <v>3946</v>
      </c>
      <c r="B2173" s="10" t="s">
        <v>2083</v>
      </c>
      <c r="C2173" s="10" t="s">
        <v>2202</v>
      </c>
      <c r="D2173" s="10">
        <v>14</v>
      </c>
      <c r="E2173" s="10">
        <v>2172</v>
      </c>
    </row>
    <row r="2174" spans="1:5">
      <c r="A2174" s="10" t="s">
        <v>3947</v>
      </c>
      <c r="B2174" s="10" t="s">
        <v>2083</v>
      </c>
      <c r="C2174" s="10" t="s">
        <v>2202</v>
      </c>
      <c r="D2174" s="10">
        <v>14</v>
      </c>
      <c r="E2174" s="10">
        <v>2173</v>
      </c>
    </row>
    <row r="2175" spans="1:5">
      <c r="A2175" s="10" t="s">
        <v>3948</v>
      </c>
      <c r="B2175" s="10" t="s">
        <v>2083</v>
      </c>
      <c r="C2175" s="10" t="s">
        <v>2202</v>
      </c>
      <c r="D2175" s="10">
        <v>14</v>
      </c>
      <c r="E2175" s="10">
        <v>2174</v>
      </c>
    </row>
    <row r="2176" spans="1:5">
      <c r="A2176" s="10" t="s">
        <v>3949</v>
      </c>
      <c r="B2176" s="10" t="s">
        <v>2083</v>
      </c>
      <c r="C2176" s="10" t="s">
        <v>2202</v>
      </c>
      <c r="D2176" s="10">
        <v>14</v>
      </c>
      <c r="E2176" s="10">
        <v>2175</v>
      </c>
    </row>
    <row r="2177" spans="1:5">
      <c r="A2177" s="10" t="s">
        <v>3950</v>
      </c>
      <c r="B2177" s="10" t="s">
        <v>2083</v>
      </c>
      <c r="C2177" s="10" t="s">
        <v>2202</v>
      </c>
      <c r="D2177" s="10">
        <v>14</v>
      </c>
      <c r="E2177" s="10">
        <v>2176</v>
      </c>
    </row>
    <row r="2178" spans="1:5">
      <c r="A2178" s="10" t="s">
        <v>3951</v>
      </c>
      <c r="B2178" s="10" t="s">
        <v>2083</v>
      </c>
      <c r="C2178" s="10" t="s">
        <v>2202</v>
      </c>
      <c r="D2178" s="10">
        <v>14</v>
      </c>
      <c r="E2178" s="10">
        <v>2177</v>
      </c>
    </row>
    <row r="2179" spans="1:5">
      <c r="A2179" s="10" t="s">
        <v>3952</v>
      </c>
      <c r="B2179" s="10" t="s">
        <v>2083</v>
      </c>
      <c r="C2179" s="10" t="s">
        <v>2202</v>
      </c>
      <c r="D2179" s="10">
        <v>14</v>
      </c>
      <c r="E2179" s="10">
        <v>2178</v>
      </c>
    </row>
    <row r="2180" spans="1:5">
      <c r="A2180" s="10" t="s">
        <v>3953</v>
      </c>
      <c r="B2180" s="10" t="s">
        <v>2083</v>
      </c>
      <c r="C2180" s="10" t="s">
        <v>2202</v>
      </c>
      <c r="D2180" s="10">
        <v>14</v>
      </c>
      <c r="E2180" s="10">
        <v>2179</v>
      </c>
    </row>
    <row r="2181" spans="1:5">
      <c r="A2181" s="10" t="s">
        <v>3954</v>
      </c>
      <c r="B2181" s="10" t="s">
        <v>2083</v>
      </c>
      <c r="C2181" s="10" t="s">
        <v>2202</v>
      </c>
      <c r="D2181" s="10">
        <v>14</v>
      </c>
      <c r="E2181" s="10">
        <v>2180</v>
      </c>
    </row>
    <row r="2182" spans="1:5">
      <c r="A2182" s="10" t="s">
        <v>3955</v>
      </c>
      <c r="B2182" s="10" t="s">
        <v>2083</v>
      </c>
      <c r="C2182" s="10" t="s">
        <v>2202</v>
      </c>
      <c r="D2182" s="10">
        <v>14</v>
      </c>
      <c r="E2182" s="10">
        <v>2181</v>
      </c>
    </row>
    <row r="2183" spans="1:5">
      <c r="A2183" s="10" t="s">
        <v>3956</v>
      </c>
      <c r="B2183" s="10" t="s">
        <v>2083</v>
      </c>
      <c r="C2183" s="10" t="s">
        <v>2202</v>
      </c>
      <c r="D2183" s="10">
        <v>14</v>
      </c>
      <c r="E2183" s="10">
        <v>2182</v>
      </c>
    </row>
    <row r="2184" spans="1:5">
      <c r="A2184" s="10" t="s">
        <v>3957</v>
      </c>
      <c r="B2184" s="10" t="s">
        <v>2083</v>
      </c>
      <c r="C2184" s="10" t="s">
        <v>2202</v>
      </c>
      <c r="D2184" s="10">
        <v>14</v>
      </c>
      <c r="E2184" s="10">
        <v>2183</v>
      </c>
    </row>
    <row r="2185" spans="1:5">
      <c r="A2185" s="10" t="s">
        <v>3958</v>
      </c>
      <c r="B2185" s="10" t="s">
        <v>2083</v>
      </c>
      <c r="C2185" s="10" t="s">
        <v>2202</v>
      </c>
      <c r="D2185" s="10">
        <v>14</v>
      </c>
      <c r="E2185" s="10">
        <v>2184</v>
      </c>
    </row>
    <row r="2186" spans="1:5">
      <c r="A2186" s="10" t="s">
        <v>3959</v>
      </c>
      <c r="B2186" s="10" t="s">
        <v>2083</v>
      </c>
      <c r="C2186" s="10" t="s">
        <v>2202</v>
      </c>
      <c r="D2186" s="10">
        <v>14</v>
      </c>
      <c r="E2186" s="10">
        <v>2185</v>
      </c>
    </row>
    <row r="2187" spans="1:5">
      <c r="A2187" s="10" t="s">
        <v>3960</v>
      </c>
      <c r="B2187" s="10" t="s">
        <v>2083</v>
      </c>
      <c r="C2187" s="10" t="s">
        <v>2202</v>
      </c>
      <c r="D2187" s="10">
        <v>14</v>
      </c>
      <c r="E2187" s="10">
        <v>2186</v>
      </c>
    </row>
    <row r="2188" spans="1:5">
      <c r="A2188" s="10" t="s">
        <v>3961</v>
      </c>
      <c r="B2188" s="10" t="s">
        <v>2006</v>
      </c>
      <c r="C2188" s="10" t="s">
        <v>2007</v>
      </c>
      <c r="D2188" s="10">
        <v>2</v>
      </c>
      <c r="E2188" s="10">
        <v>2187</v>
      </c>
    </row>
    <row r="2189" spans="1:5">
      <c r="A2189" s="10" t="s">
        <v>3962</v>
      </c>
      <c r="B2189" s="10" t="s">
        <v>2006</v>
      </c>
      <c r="C2189" s="10" t="s">
        <v>2007</v>
      </c>
      <c r="D2189" s="10">
        <v>2</v>
      </c>
      <c r="E2189" s="10">
        <v>2188</v>
      </c>
    </row>
    <row r="2190" spans="1:5">
      <c r="A2190" s="10" t="s">
        <v>3963</v>
      </c>
      <c r="B2190" s="10" t="s">
        <v>2006</v>
      </c>
      <c r="C2190" s="10" t="s">
        <v>2007</v>
      </c>
      <c r="D2190" s="10">
        <v>2</v>
      </c>
      <c r="E2190" s="10">
        <v>2189</v>
      </c>
    </row>
    <row r="2191" spans="1:5">
      <c r="A2191" s="10" t="s">
        <v>3964</v>
      </c>
      <c r="B2191" s="10" t="s">
        <v>2006</v>
      </c>
      <c r="C2191" s="10" t="s">
        <v>2007</v>
      </c>
      <c r="D2191" s="10">
        <v>2</v>
      </c>
      <c r="E2191" s="10">
        <v>2190</v>
      </c>
    </row>
    <row r="2192" spans="1:5">
      <c r="A2192" s="10" t="s">
        <v>3965</v>
      </c>
      <c r="B2192" s="10" t="s">
        <v>2006</v>
      </c>
      <c r="C2192" s="10" t="s">
        <v>2007</v>
      </c>
      <c r="D2192" s="10">
        <v>2</v>
      </c>
      <c r="E2192" s="10">
        <v>2191</v>
      </c>
    </row>
    <row r="2193" spans="1:5">
      <c r="A2193" s="10" t="s">
        <v>3966</v>
      </c>
      <c r="B2193" s="10" t="s">
        <v>2006</v>
      </c>
      <c r="C2193" s="10" t="s">
        <v>2007</v>
      </c>
      <c r="D2193" s="10">
        <v>2</v>
      </c>
      <c r="E2193" s="10">
        <v>2192</v>
      </c>
    </row>
    <row r="2194" spans="1:5">
      <c r="A2194" s="10" t="s">
        <v>3967</v>
      </c>
      <c r="B2194" s="10" t="s">
        <v>2006</v>
      </c>
      <c r="C2194" s="10" t="s">
        <v>2007</v>
      </c>
      <c r="D2194" s="10">
        <v>2</v>
      </c>
      <c r="E2194" s="10">
        <v>2193</v>
      </c>
    </row>
    <row r="2195" spans="1:5">
      <c r="A2195" s="10" t="s">
        <v>3968</v>
      </c>
      <c r="B2195" s="10" t="s">
        <v>2006</v>
      </c>
      <c r="C2195" s="10" t="s">
        <v>2007</v>
      </c>
      <c r="D2195" s="10">
        <v>2</v>
      </c>
      <c r="E2195" s="10">
        <v>2194</v>
      </c>
    </row>
    <row r="2196" spans="1:5">
      <c r="A2196" s="10" t="s">
        <v>3969</v>
      </c>
      <c r="B2196" s="10" t="s">
        <v>2006</v>
      </c>
      <c r="C2196" s="10" t="s">
        <v>2007</v>
      </c>
      <c r="D2196" s="10">
        <v>2</v>
      </c>
      <c r="E2196" s="10">
        <v>2195</v>
      </c>
    </row>
    <row r="2197" spans="1:5">
      <c r="A2197" s="10" t="s">
        <v>3970</v>
      </c>
      <c r="B2197" s="10" t="s">
        <v>2006</v>
      </c>
      <c r="C2197" s="10" t="s">
        <v>2007</v>
      </c>
      <c r="D2197" s="10">
        <v>2</v>
      </c>
      <c r="E2197" s="10">
        <v>2196</v>
      </c>
    </row>
    <row r="2198" spans="1:5">
      <c r="A2198" s="10" t="s">
        <v>3971</v>
      </c>
      <c r="B2198" s="10" t="s">
        <v>2006</v>
      </c>
      <c r="C2198" s="10" t="s">
        <v>2007</v>
      </c>
      <c r="D2198" s="10">
        <v>2</v>
      </c>
      <c r="E2198" s="10">
        <v>2197</v>
      </c>
    </row>
    <row r="2199" spans="1:5">
      <c r="A2199" s="10" t="s">
        <v>3972</v>
      </c>
      <c r="B2199" s="10" t="s">
        <v>2006</v>
      </c>
      <c r="C2199" s="10" t="s">
        <v>2007</v>
      </c>
      <c r="D2199" s="10">
        <v>2</v>
      </c>
      <c r="E2199" s="10">
        <v>2198</v>
      </c>
    </row>
    <row r="2200" spans="1:5">
      <c r="A2200" s="10" t="s">
        <v>3973</v>
      </c>
      <c r="B2200" s="10" t="s">
        <v>2006</v>
      </c>
      <c r="C2200" s="10" t="s">
        <v>2007</v>
      </c>
      <c r="D2200" s="10">
        <v>2</v>
      </c>
      <c r="E2200" s="10">
        <v>2199</v>
      </c>
    </row>
    <row r="2201" spans="1:5">
      <c r="A2201" s="10" t="s">
        <v>3974</v>
      </c>
      <c r="B2201" s="10" t="s">
        <v>2006</v>
      </c>
      <c r="C2201" s="10" t="s">
        <v>2007</v>
      </c>
      <c r="D2201" s="10">
        <v>2</v>
      </c>
      <c r="E2201" s="10">
        <v>2200</v>
      </c>
    </row>
    <row r="2202" spans="1:5">
      <c r="A2202" s="10" t="s">
        <v>3975</v>
      </c>
      <c r="B2202" s="10" t="s">
        <v>2006</v>
      </c>
      <c r="C2202" s="10" t="s">
        <v>2007</v>
      </c>
      <c r="D2202" s="10">
        <v>2</v>
      </c>
      <c r="E2202" s="10">
        <v>2201</v>
      </c>
    </row>
    <row r="2203" spans="1:5">
      <c r="A2203" s="10" t="s">
        <v>3976</v>
      </c>
      <c r="B2203" s="10" t="s">
        <v>2006</v>
      </c>
      <c r="C2203" s="10" t="s">
        <v>2007</v>
      </c>
      <c r="D2203" s="10">
        <v>2</v>
      </c>
      <c r="E2203" s="10">
        <v>2202</v>
      </c>
    </row>
    <row r="2204" spans="1:5">
      <c r="A2204" s="10" t="s">
        <v>3977</v>
      </c>
      <c r="B2204" s="10" t="s">
        <v>2006</v>
      </c>
      <c r="C2204" s="10" t="s">
        <v>2007</v>
      </c>
      <c r="D2204" s="10">
        <v>2</v>
      </c>
      <c r="E2204" s="10">
        <v>2203</v>
      </c>
    </row>
    <row r="2205" spans="1:5">
      <c r="A2205" s="10" t="s">
        <v>3978</v>
      </c>
      <c r="B2205" s="10" t="s">
        <v>2053</v>
      </c>
      <c r="C2205" s="10" t="s">
        <v>91</v>
      </c>
      <c r="D2205" s="10">
        <v>2</v>
      </c>
      <c r="E2205" s="10">
        <v>2204</v>
      </c>
    </row>
    <row r="2206" spans="1:5">
      <c r="A2206" s="10" t="s">
        <v>3979</v>
      </c>
      <c r="B2206" s="10" t="s">
        <v>2053</v>
      </c>
      <c r="C2206" s="10" t="s">
        <v>91</v>
      </c>
      <c r="D2206" s="10">
        <v>2</v>
      </c>
      <c r="E2206" s="10">
        <v>2205</v>
      </c>
    </row>
    <row r="2207" spans="1:5">
      <c r="A2207" s="10" t="s">
        <v>3980</v>
      </c>
      <c r="B2207" s="10" t="s">
        <v>2053</v>
      </c>
      <c r="C2207" s="10" t="s">
        <v>91</v>
      </c>
      <c r="D2207" s="10">
        <v>2</v>
      </c>
      <c r="E2207" s="10">
        <v>2206</v>
      </c>
    </row>
    <row r="2208" spans="1:5">
      <c r="A2208" s="10" t="s">
        <v>3981</v>
      </c>
      <c r="B2208" s="10" t="s">
        <v>2053</v>
      </c>
      <c r="C2208" s="10" t="s">
        <v>91</v>
      </c>
      <c r="D2208" s="10">
        <v>2</v>
      </c>
      <c r="E2208" s="10">
        <v>2207</v>
      </c>
    </row>
    <row r="2209" spans="1:5">
      <c r="A2209" s="10" t="s">
        <v>3982</v>
      </c>
      <c r="B2209" s="10" t="s">
        <v>2053</v>
      </c>
      <c r="C2209" s="10" t="s">
        <v>91</v>
      </c>
      <c r="D2209" s="10">
        <v>2</v>
      </c>
      <c r="E2209" s="10">
        <v>2208</v>
      </c>
    </row>
    <row r="2210" spans="1:5">
      <c r="A2210" s="10" t="s">
        <v>3983</v>
      </c>
      <c r="B2210" s="10" t="s">
        <v>2053</v>
      </c>
      <c r="C2210" s="10" t="s">
        <v>91</v>
      </c>
      <c r="D2210" s="10">
        <v>2</v>
      </c>
      <c r="E2210" s="10">
        <v>2209</v>
      </c>
    </row>
    <row r="2211" spans="1:5">
      <c r="A2211" s="10" t="s">
        <v>3984</v>
      </c>
      <c r="B2211" s="10" t="s">
        <v>2053</v>
      </c>
      <c r="C2211" s="10" t="s">
        <v>91</v>
      </c>
      <c r="D2211" s="10">
        <v>2</v>
      </c>
      <c r="E2211" s="10">
        <v>2210</v>
      </c>
    </row>
    <row r="2212" spans="1:5">
      <c r="A2212" s="10" t="s">
        <v>3985</v>
      </c>
      <c r="B2212" s="10" t="s">
        <v>2053</v>
      </c>
      <c r="C2212" s="10" t="s">
        <v>91</v>
      </c>
      <c r="D2212" s="10">
        <v>2</v>
      </c>
      <c r="E2212" s="10">
        <v>2211</v>
      </c>
    </row>
    <row r="2213" spans="1:5">
      <c r="A2213" s="10" t="s">
        <v>3986</v>
      </c>
      <c r="B2213" s="10" t="s">
        <v>2053</v>
      </c>
      <c r="C2213" s="10" t="s">
        <v>91</v>
      </c>
      <c r="D2213" s="10">
        <v>2</v>
      </c>
      <c r="E2213" s="10">
        <v>2212</v>
      </c>
    </row>
    <row r="2214" spans="1:5">
      <c r="A2214" s="10" t="s">
        <v>3987</v>
      </c>
      <c r="B2214" s="10" t="s">
        <v>2053</v>
      </c>
      <c r="C2214" s="10" t="s">
        <v>91</v>
      </c>
      <c r="D2214" s="10">
        <v>2</v>
      </c>
      <c r="E2214" s="10">
        <v>2213</v>
      </c>
    </row>
    <row r="2215" spans="1:5">
      <c r="A2215" s="10" t="s">
        <v>3988</v>
      </c>
      <c r="B2215" s="10" t="s">
        <v>2053</v>
      </c>
      <c r="C2215" s="10" t="s">
        <v>91</v>
      </c>
      <c r="D2215" s="10">
        <v>2</v>
      </c>
      <c r="E2215" s="10">
        <v>2214</v>
      </c>
    </row>
    <row r="2216" spans="1:5">
      <c r="A2216" s="10" t="s">
        <v>3989</v>
      </c>
      <c r="B2216" s="10" t="s">
        <v>2053</v>
      </c>
      <c r="C2216" s="10" t="s">
        <v>91</v>
      </c>
      <c r="D2216" s="10">
        <v>2</v>
      </c>
      <c r="E2216" s="10">
        <v>2215</v>
      </c>
    </row>
    <row r="2217" spans="1:5">
      <c r="A2217" s="10" t="s">
        <v>3990</v>
      </c>
      <c r="B2217" s="10" t="s">
        <v>2053</v>
      </c>
      <c r="C2217" s="10" t="s">
        <v>91</v>
      </c>
      <c r="D2217" s="10">
        <v>2</v>
      </c>
      <c r="E2217" s="10">
        <v>2216</v>
      </c>
    </row>
    <row r="2218" spans="1:5">
      <c r="A2218" s="10" t="s">
        <v>3991</v>
      </c>
      <c r="B2218" s="10" t="s">
        <v>2053</v>
      </c>
      <c r="C2218" s="10" t="s">
        <v>91</v>
      </c>
      <c r="D2218" s="10">
        <v>2</v>
      </c>
      <c r="E2218" s="10">
        <v>2217</v>
      </c>
    </row>
    <row r="2219" spans="1:5">
      <c r="A2219" s="10" t="s">
        <v>3992</v>
      </c>
      <c r="B2219" s="10" t="s">
        <v>2053</v>
      </c>
      <c r="C2219" s="10" t="s">
        <v>91</v>
      </c>
      <c r="D2219" s="10">
        <v>2</v>
      </c>
      <c r="E2219" s="10">
        <v>2218</v>
      </c>
    </row>
    <row r="2220" spans="1:5">
      <c r="A2220" s="10" t="s">
        <v>3993</v>
      </c>
      <c r="B2220" s="10" t="s">
        <v>2053</v>
      </c>
      <c r="C2220" s="10" t="s">
        <v>91</v>
      </c>
      <c r="D2220" s="10">
        <v>2</v>
      </c>
      <c r="E2220" s="10">
        <v>2219</v>
      </c>
    </row>
    <row r="2221" spans="1:5">
      <c r="A2221" s="10" t="s">
        <v>3994</v>
      </c>
      <c r="B2221" s="10" t="s">
        <v>2053</v>
      </c>
      <c r="C2221" s="10" t="s">
        <v>91</v>
      </c>
      <c r="D2221" s="10">
        <v>2</v>
      </c>
      <c r="E2221" s="10">
        <v>2220</v>
      </c>
    </row>
    <row r="2222" spans="1:5">
      <c r="A2222" s="10" t="s">
        <v>3995</v>
      </c>
      <c r="B2222" s="10" t="s">
        <v>2053</v>
      </c>
      <c r="C2222" s="10" t="s">
        <v>91</v>
      </c>
      <c r="D2222" s="10">
        <v>2</v>
      </c>
      <c r="E2222" s="10">
        <v>2221</v>
      </c>
    </row>
    <row r="2223" spans="1:5">
      <c r="A2223" s="10" t="s">
        <v>3996</v>
      </c>
      <c r="B2223" s="10" t="s">
        <v>2053</v>
      </c>
      <c r="C2223" s="10" t="s">
        <v>91</v>
      </c>
      <c r="D2223" s="10">
        <v>2</v>
      </c>
      <c r="E2223" s="10">
        <v>2222</v>
      </c>
    </row>
    <row r="2224" spans="1:5">
      <c r="A2224" s="10" t="s">
        <v>3997</v>
      </c>
      <c r="B2224" s="10" t="s">
        <v>2053</v>
      </c>
      <c r="C2224" s="10" t="s">
        <v>91</v>
      </c>
      <c r="D2224" s="10">
        <v>2</v>
      </c>
      <c r="E2224" s="10">
        <v>2223</v>
      </c>
    </row>
    <row r="2225" spans="1:5">
      <c r="A2225" s="10" t="s">
        <v>3998</v>
      </c>
      <c r="B2225" s="10" t="s">
        <v>2053</v>
      </c>
      <c r="C2225" s="10" t="s">
        <v>91</v>
      </c>
      <c r="D2225" s="10">
        <v>2</v>
      </c>
      <c r="E2225" s="10">
        <v>2224</v>
      </c>
    </row>
    <row r="2226" spans="1:5">
      <c r="A2226" s="10" t="s">
        <v>3999</v>
      </c>
      <c r="B2226" s="10" t="s">
        <v>2053</v>
      </c>
      <c r="C2226" s="10" t="s">
        <v>91</v>
      </c>
      <c r="D2226" s="10">
        <v>2</v>
      </c>
      <c r="E2226" s="10">
        <v>2225</v>
      </c>
    </row>
    <row r="2227" spans="1:5">
      <c r="A2227" s="10" t="s">
        <v>4000</v>
      </c>
      <c r="B2227" s="10" t="s">
        <v>2053</v>
      </c>
      <c r="C2227" s="10" t="s">
        <v>91</v>
      </c>
      <c r="D2227" s="10">
        <v>2</v>
      </c>
      <c r="E2227" s="10">
        <v>2226</v>
      </c>
    </row>
    <row r="2228" spans="1:5">
      <c r="A2228" s="10" t="s">
        <v>4001</v>
      </c>
      <c r="B2228" s="10" t="s">
        <v>2053</v>
      </c>
      <c r="C2228" s="10" t="s">
        <v>91</v>
      </c>
      <c r="D2228" s="10">
        <v>2</v>
      </c>
      <c r="E2228" s="10">
        <v>2227</v>
      </c>
    </row>
    <row r="2229" spans="1:5">
      <c r="A2229" s="10" t="s">
        <v>4002</v>
      </c>
      <c r="B2229" s="10" t="s">
        <v>2053</v>
      </c>
      <c r="C2229" s="10" t="s">
        <v>91</v>
      </c>
      <c r="D2229" s="10">
        <v>2</v>
      </c>
      <c r="E2229" s="10">
        <v>2228</v>
      </c>
    </row>
    <row r="2230" spans="1:5">
      <c r="A2230" s="10" t="s">
        <v>4003</v>
      </c>
      <c r="B2230" s="10" t="s">
        <v>2053</v>
      </c>
      <c r="C2230" s="10" t="s">
        <v>91</v>
      </c>
      <c r="D2230" s="10">
        <v>2</v>
      </c>
      <c r="E2230" s="10">
        <v>2229</v>
      </c>
    </row>
    <row r="2231" spans="1:5">
      <c r="A2231" s="10" t="s">
        <v>4004</v>
      </c>
      <c r="B2231" s="10" t="s">
        <v>2053</v>
      </c>
      <c r="C2231" s="10" t="s">
        <v>91</v>
      </c>
      <c r="D2231" s="10">
        <v>2</v>
      </c>
      <c r="E2231" s="10">
        <v>2230</v>
      </c>
    </row>
    <row r="2232" spans="1:5">
      <c r="A2232" s="10" t="s">
        <v>4005</v>
      </c>
      <c r="B2232" s="10" t="s">
        <v>2053</v>
      </c>
      <c r="C2232" s="10" t="s">
        <v>91</v>
      </c>
      <c r="D2232" s="10">
        <v>2</v>
      </c>
      <c r="E2232" s="10">
        <v>2231</v>
      </c>
    </row>
    <row r="2233" spans="1:5">
      <c r="A2233" s="10" t="s">
        <v>4006</v>
      </c>
      <c r="B2233" s="10" t="s">
        <v>2053</v>
      </c>
      <c r="C2233" s="10" t="s">
        <v>91</v>
      </c>
      <c r="D2233" s="10">
        <v>2</v>
      </c>
      <c r="E2233" s="10">
        <v>2232</v>
      </c>
    </row>
    <row r="2234" spans="1:5">
      <c r="A2234" s="10" t="s">
        <v>4007</v>
      </c>
      <c r="B2234" s="10" t="s">
        <v>2053</v>
      </c>
      <c r="C2234" s="10" t="s">
        <v>91</v>
      </c>
      <c r="D2234" s="10">
        <v>2</v>
      </c>
      <c r="E2234" s="10">
        <v>2233</v>
      </c>
    </row>
    <row r="2235" spans="1:5">
      <c r="A2235" s="10" t="s">
        <v>4008</v>
      </c>
      <c r="B2235" s="10" t="s">
        <v>2053</v>
      </c>
      <c r="C2235" s="10" t="s">
        <v>91</v>
      </c>
      <c r="D2235" s="10">
        <v>2</v>
      </c>
      <c r="E2235" s="10">
        <v>2234</v>
      </c>
    </row>
    <row r="2236" spans="1:5">
      <c r="A2236" s="10" t="s">
        <v>4009</v>
      </c>
      <c r="B2236" s="10" t="s">
        <v>2053</v>
      </c>
      <c r="C2236" s="10" t="s">
        <v>91</v>
      </c>
      <c r="D2236" s="10">
        <v>2</v>
      </c>
      <c r="E2236" s="10">
        <v>2235</v>
      </c>
    </row>
    <row r="2237" spans="1:5">
      <c r="A2237" s="10" t="s">
        <v>4010</v>
      </c>
      <c r="B2237" s="10" t="s">
        <v>2053</v>
      </c>
      <c r="C2237" s="10" t="s">
        <v>91</v>
      </c>
      <c r="D2237" s="10">
        <v>2</v>
      </c>
      <c r="E2237" s="10">
        <v>2236</v>
      </c>
    </row>
    <row r="2238" spans="1:5">
      <c r="A2238" s="10" t="s">
        <v>4011</v>
      </c>
      <c r="B2238" s="10" t="s">
        <v>2053</v>
      </c>
      <c r="C2238" s="10" t="s">
        <v>91</v>
      </c>
      <c r="D2238" s="10">
        <v>2</v>
      </c>
      <c r="E2238" s="10">
        <v>2237</v>
      </c>
    </row>
    <row r="2239" spans="1:5">
      <c r="A2239" s="10" t="s">
        <v>4012</v>
      </c>
      <c r="B2239" s="10" t="s">
        <v>2053</v>
      </c>
      <c r="C2239" s="10" t="s">
        <v>91</v>
      </c>
      <c r="D2239" s="10">
        <v>2</v>
      </c>
      <c r="E2239" s="10">
        <v>2238</v>
      </c>
    </row>
    <row r="2240" spans="1:5">
      <c r="A2240" s="10" t="s">
        <v>4013</v>
      </c>
      <c r="B2240" s="10" t="s">
        <v>2053</v>
      </c>
      <c r="C2240" s="10" t="s">
        <v>91</v>
      </c>
      <c r="D2240" s="10">
        <v>2</v>
      </c>
      <c r="E2240" s="10">
        <v>2239</v>
      </c>
    </row>
    <row r="2241" spans="1:5">
      <c r="A2241" s="10" t="s">
        <v>4014</v>
      </c>
      <c r="B2241" s="10" t="s">
        <v>2053</v>
      </c>
      <c r="C2241" s="10" t="s">
        <v>91</v>
      </c>
      <c r="D2241" s="10">
        <v>2</v>
      </c>
      <c r="E2241" s="10">
        <v>2240</v>
      </c>
    </row>
    <row r="2242" spans="1:5">
      <c r="A2242" s="10" t="s">
        <v>4015</v>
      </c>
      <c r="B2242" s="10" t="s">
        <v>2053</v>
      </c>
      <c r="C2242" s="10" t="s">
        <v>91</v>
      </c>
      <c r="D2242" s="10">
        <v>2</v>
      </c>
      <c r="E2242" s="10">
        <v>2241</v>
      </c>
    </row>
    <row r="2243" spans="1:5">
      <c r="A2243" s="10" t="s">
        <v>4016</v>
      </c>
      <c r="B2243" s="10" t="s">
        <v>2053</v>
      </c>
      <c r="C2243" s="10" t="s">
        <v>91</v>
      </c>
      <c r="D2243" s="10">
        <v>2</v>
      </c>
      <c r="E2243" s="10">
        <v>2242</v>
      </c>
    </row>
    <row r="2244" spans="1:5">
      <c r="A2244" s="10" t="s">
        <v>4017</v>
      </c>
      <c r="B2244" s="10" t="s">
        <v>2053</v>
      </c>
      <c r="C2244" s="10" t="s">
        <v>91</v>
      </c>
      <c r="D2244" s="10">
        <v>2</v>
      </c>
      <c r="E2244" s="10">
        <v>2243</v>
      </c>
    </row>
    <row r="2245" spans="1:5">
      <c r="A2245" s="10" t="s">
        <v>4018</v>
      </c>
      <c r="B2245" s="10" t="s">
        <v>2053</v>
      </c>
      <c r="C2245" s="10" t="s">
        <v>91</v>
      </c>
      <c r="D2245" s="10">
        <v>2</v>
      </c>
      <c r="E2245" s="10">
        <v>2244</v>
      </c>
    </row>
    <row r="2246" spans="1:5">
      <c r="A2246" s="10" t="s">
        <v>4019</v>
      </c>
      <c r="B2246" s="10" t="s">
        <v>2053</v>
      </c>
      <c r="C2246" s="10" t="s">
        <v>91</v>
      </c>
      <c r="D2246" s="10">
        <v>2</v>
      </c>
      <c r="E2246" s="10">
        <v>2245</v>
      </c>
    </row>
    <row r="2247" spans="1:5">
      <c r="A2247" s="10" t="s">
        <v>4020</v>
      </c>
      <c r="B2247" s="10" t="s">
        <v>2053</v>
      </c>
      <c r="C2247" s="10" t="s">
        <v>91</v>
      </c>
      <c r="D2247" s="10">
        <v>2</v>
      </c>
      <c r="E2247" s="10">
        <v>2246</v>
      </c>
    </row>
    <row r="2248" spans="1:5">
      <c r="A2248" s="10" t="s">
        <v>4021</v>
      </c>
      <c r="B2248" s="10" t="s">
        <v>2053</v>
      </c>
      <c r="C2248" s="10" t="s">
        <v>91</v>
      </c>
      <c r="D2248" s="10">
        <v>2</v>
      </c>
      <c r="E2248" s="10">
        <v>2247</v>
      </c>
    </row>
    <row r="2249" spans="1:5">
      <c r="A2249" s="10" t="s">
        <v>4022</v>
      </c>
      <c r="B2249" s="10" t="s">
        <v>2053</v>
      </c>
      <c r="C2249" s="10" t="s">
        <v>91</v>
      </c>
      <c r="D2249" s="10">
        <v>2</v>
      </c>
      <c r="E2249" s="10">
        <v>2248</v>
      </c>
    </row>
    <row r="2250" spans="1:5">
      <c r="A2250" s="10" t="s">
        <v>4023</v>
      </c>
      <c r="B2250" s="10" t="s">
        <v>2053</v>
      </c>
      <c r="C2250" s="10" t="s">
        <v>91</v>
      </c>
      <c r="D2250" s="10">
        <v>2</v>
      </c>
      <c r="E2250" s="10">
        <v>2249</v>
      </c>
    </row>
    <row r="2251" spans="1:5">
      <c r="A2251" s="10" t="s">
        <v>4024</v>
      </c>
      <c r="B2251" s="10" t="s">
        <v>2053</v>
      </c>
      <c r="C2251" s="10" t="s">
        <v>91</v>
      </c>
      <c r="D2251" s="10">
        <v>2</v>
      </c>
      <c r="E2251" s="10">
        <v>2250</v>
      </c>
    </row>
    <row r="2252" spans="1:5">
      <c r="A2252" s="10" t="s">
        <v>4025</v>
      </c>
      <c r="B2252" s="10" t="s">
        <v>2053</v>
      </c>
      <c r="C2252" s="10" t="s">
        <v>91</v>
      </c>
      <c r="D2252" s="10">
        <v>2</v>
      </c>
      <c r="E2252" s="10">
        <v>2251</v>
      </c>
    </row>
    <row r="2253" spans="1:5">
      <c r="A2253" s="10" t="s">
        <v>4026</v>
      </c>
      <c r="B2253" s="10" t="s">
        <v>2053</v>
      </c>
      <c r="C2253" s="10" t="s">
        <v>91</v>
      </c>
      <c r="D2253" s="10">
        <v>2</v>
      </c>
      <c r="E2253" s="10">
        <v>2252</v>
      </c>
    </row>
    <row r="2254" spans="1:5">
      <c r="A2254" s="10" t="s">
        <v>4027</v>
      </c>
      <c r="B2254" s="10" t="s">
        <v>2053</v>
      </c>
      <c r="C2254" s="10" t="s">
        <v>91</v>
      </c>
      <c r="D2254" s="10">
        <v>2</v>
      </c>
      <c r="E2254" s="10">
        <v>2253</v>
      </c>
    </row>
    <row r="2255" spans="1:5">
      <c r="A2255" s="10" t="s">
        <v>4028</v>
      </c>
      <c r="B2255" s="10" t="s">
        <v>2053</v>
      </c>
      <c r="C2255" s="10" t="s">
        <v>91</v>
      </c>
      <c r="D2255" s="10">
        <v>2</v>
      </c>
      <c r="E2255" s="10">
        <v>2254</v>
      </c>
    </row>
    <row r="2256" spans="1:5">
      <c r="A2256" s="10" t="s">
        <v>4029</v>
      </c>
      <c r="B2256" s="10" t="s">
        <v>2053</v>
      </c>
      <c r="C2256" s="10" t="s">
        <v>91</v>
      </c>
      <c r="D2256" s="10">
        <v>2</v>
      </c>
      <c r="E2256" s="10">
        <v>2255</v>
      </c>
    </row>
    <row r="2257" spans="1:5">
      <c r="A2257" s="10" t="s">
        <v>4030</v>
      </c>
      <c r="B2257" s="10" t="s">
        <v>2053</v>
      </c>
      <c r="C2257" s="10" t="s">
        <v>91</v>
      </c>
      <c r="D2257" s="10">
        <v>2</v>
      </c>
      <c r="E2257" s="10">
        <v>2256</v>
      </c>
    </row>
    <row r="2258" spans="1:5">
      <c r="A2258" s="10" t="s">
        <v>4031</v>
      </c>
      <c r="B2258" s="10" t="s">
        <v>2053</v>
      </c>
      <c r="C2258" s="10" t="s">
        <v>91</v>
      </c>
      <c r="D2258" s="10">
        <v>2</v>
      </c>
      <c r="E2258" s="10">
        <v>2257</v>
      </c>
    </row>
    <row r="2259" spans="1:5">
      <c r="A2259" s="10" t="s">
        <v>4032</v>
      </c>
      <c r="B2259" s="10" t="s">
        <v>2053</v>
      </c>
      <c r="C2259" s="10" t="s">
        <v>91</v>
      </c>
      <c r="D2259" s="10">
        <v>2</v>
      </c>
      <c r="E2259" s="10">
        <v>2258</v>
      </c>
    </row>
    <row r="2260" spans="1:5">
      <c r="A2260" s="10" t="s">
        <v>4033</v>
      </c>
      <c r="B2260" s="10" t="s">
        <v>2053</v>
      </c>
      <c r="C2260" s="10" t="s">
        <v>91</v>
      </c>
      <c r="D2260" s="10">
        <v>2</v>
      </c>
      <c r="E2260" s="10">
        <v>2259</v>
      </c>
    </row>
    <row r="2261" spans="1:5">
      <c r="A2261" s="10" t="s">
        <v>4034</v>
      </c>
      <c r="B2261" s="10" t="s">
        <v>2053</v>
      </c>
      <c r="C2261" s="10" t="s">
        <v>91</v>
      </c>
      <c r="D2261" s="10">
        <v>2</v>
      </c>
      <c r="E2261" s="10">
        <v>2260</v>
      </c>
    </row>
    <row r="2262" spans="1:5">
      <c r="A2262" s="10" t="s">
        <v>4035</v>
      </c>
      <c r="B2262" s="10" t="s">
        <v>2053</v>
      </c>
      <c r="C2262" s="10" t="s">
        <v>91</v>
      </c>
      <c r="D2262" s="10">
        <v>2</v>
      </c>
      <c r="E2262" s="10">
        <v>2261</v>
      </c>
    </row>
    <row r="2263" spans="1:5">
      <c r="A2263" s="10" t="s">
        <v>4036</v>
      </c>
      <c r="B2263" s="10" t="s">
        <v>2053</v>
      </c>
      <c r="C2263" s="10" t="s">
        <v>91</v>
      </c>
      <c r="D2263" s="10">
        <v>2</v>
      </c>
      <c r="E2263" s="10">
        <v>2262</v>
      </c>
    </row>
    <row r="2264" spans="1:5">
      <c r="A2264" s="10" t="s">
        <v>4037</v>
      </c>
      <c r="B2264" s="10" t="s">
        <v>2053</v>
      </c>
      <c r="C2264" s="10" t="s">
        <v>91</v>
      </c>
      <c r="D2264" s="10">
        <v>2</v>
      </c>
      <c r="E2264" s="10">
        <v>2263</v>
      </c>
    </row>
    <row r="2265" spans="1:5">
      <c r="A2265" s="10" t="s">
        <v>4038</v>
      </c>
      <c r="B2265" s="10" t="s">
        <v>2053</v>
      </c>
      <c r="C2265" s="10" t="s">
        <v>91</v>
      </c>
      <c r="D2265" s="10">
        <v>2</v>
      </c>
      <c r="E2265" s="10">
        <v>2264</v>
      </c>
    </row>
    <row r="2266" spans="1:5">
      <c r="A2266" s="10" t="s">
        <v>4039</v>
      </c>
      <c r="B2266" s="10" t="s">
        <v>2053</v>
      </c>
      <c r="C2266" s="10" t="s">
        <v>91</v>
      </c>
      <c r="D2266" s="10">
        <v>2</v>
      </c>
      <c r="E2266" s="10">
        <v>2265</v>
      </c>
    </row>
    <row r="2267" spans="1:5">
      <c r="A2267" s="10" t="s">
        <v>4040</v>
      </c>
      <c r="B2267" s="10" t="s">
        <v>2053</v>
      </c>
      <c r="C2267" s="10" t="s">
        <v>91</v>
      </c>
      <c r="D2267" s="10">
        <v>2</v>
      </c>
      <c r="E2267" s="10">
        <v>2266</v>
      </c>
    </row>
    <row r="2268" spans="1:5">
      <c r="A2268" s="10" t="s">
        <v>4041</v>
      </c>
      <c r="B2268" s="10" t="s">
        <v>2053</v>
      </c>
      <c r="C2268" s="10" t="s">
        <v>91</v>
      </c>
      <c r="D2268" s="10">
        <v>2</v>
      </c>
      <c r="E2268" s="10">
        <v>2267</v>
      </c>
    </row>
    <row r="2269" spans="1:5">
      <c r="A2269" s="10" t="s">
        <v>4042</v>
      </c>
      <c r="B2269" s="10" t="s">
        <v>2053</v>
      </c>
      <c r="C2269" s="10" t="s">
        <v>2076</v>
      </c>
      <c r="D2269" s="10">
        <v>2</v>
      </c>
      <c r="E2269" s="10">
        <v>2268</v>
      </c>
    </row>
    <row r="2270" spans="1:5">
      <c r="A2270" s="10" t="s">
        <v>4043</v>
      </c>
      <c r="B2270" s="10" t="s">
        <v>2053</v>
      </c>
      <c r="C2270" s="10" t="s">
        <v>2076</v>
      </c>
      <c r="D2270" s="10">
        <v>2</v>
      </c>
      <c r="E2270" s="10">
        <v>2269</v>
      </c>
    </row>
    <row r="2271" spans="1:5">
      <c r="A2271" s="10" t="s">
        <v>4044</v>
      </c>
      <c r="B2271" s="10" t="s">
        <v>2053</v>
      </c>
      <c r="C2271" s="10" t="s">
        <v>2076</v>
      </c>
      <c r="D2271" s="10">
        <v>2</v>
      </c>
      <c r="E2271" s="10">
        <v>2270</v>
      </c>
    </row>
    <row r="2272" spans="1:5">
      <c r="A2272" s="10" t="s">
        <v>4045</v>
      </c>
      <c r="B2272" s="10" t="s">
        <v>2053</v>
      </c>
      <c r="C2272" s="10" t="s">
        <v>2076</v>
      </c>
      <c r="D2272" s="10">
        <v>2</v>
      </c>
      <c r="E2272" s="10">
        <v>2271</v>
      </c>
    </row>
    <row r="2273" spans="1:5">
      <c r="A2273" s="10" t="s">
        <v>4046</v>
      </c>
      <c r="B2273" s="10" t="s">
        <v>2053</v>
      </c>
      <c r="C2273" s="10" t="s">
        <v>2076</v>
      </c>
      <c r="D2273" s="10">
        <v>2</v>
      </c>
      <c r="E2273" s="10">
        <v>2272</v>
      </c>
    </row>
    <row r="2274" spans="1:5">
      <c r="A2274" s="10" t="s">
        <v>4047</v>
      </c>
      <c r="B2274" s="10" t="s">
        <v>2053</v>
      </c>
      <c r="C2274" s="10" t="s">
        <v>2076</v>
      </c>
      <c r="D2274" s="10">
        <v>2</v>
      </c>
      <c r="E2274" s="10">
        <v>2273</v>
      </c>
    </row>
    <row r="2275" spans="1:5">
      <c r="A2275" s="10" t="s">
        <v>4048</v>
      </c>
      <c r="B2275" s="10" t="s">
        <v>2053</v>
      </c>
      <c r="C2275" s="10" t="s">
        <v>2076</v>
      </c>
      <c r="D2275" s="10">
        <v>2</v>
      </c>
      <c r="E2275" s="10">
        <v>2274</v>
      </c>
    </row>
    <row r="2276" spans="1:5">
      <c r="A2276" s="10" t="s">
        <v>4049</v>
      </c>
      <c r="B2276" s="10" t="s">
        <v>2053</v>
      </c>
      <c r="C2276" s="10" t="s">
        <v>2076</v>
      </c>
      <c r="D2276" s="10">
        <v>2</v>
      </c>
      <c r="E2276" s="10">
        <v>2275</v>
      </c>
    </row>
    <row r="2277" spans="1:5">
      <c r="A2277" s="10" t="s">
        <v>4050</v>
      </c>
      <c r="B2277" s="10" t="s">
        <v>2053</v>
      </c>
      <c r="C2277" s="10" t="s">
        <v>2076</v>
      </c>
      <c r="D2277" s="10">
        <v>2</v>
      </c>
      <c r="E2277" s="10">
        <v>2276</v>
      </c>
    </row>
    <row r="2278" spans="1:5">
      <c r="A2278" s="10" t="s">
        <v>4051</v>
      </c>
      <c r="B2278" s="10" t="s">
        <v>2053</v>
      </c>
      <c r="C2278" s="10" t="s">
        <v>2076</v>
      </c>
      <c r="D2278" s="10">
        <v>2</v>
      </c>
      <c r="E2278" s="10">
        <v>2277</v>
      </c>
    </row>
    <row r="2279" spans="1:5">
      <c r="A2279" s="10" t="s">
        <v>4052</v>
      </c>
      <c r="B2279" s="10" t="s">
        <v>2053</v>
      </c>
      <c r="C2279" s="10" t="s">
        <v>2076</v>
      </c>
      <c r="D2279" s="10">
        <v>2</v>
      </c>
      <c r="E2279" s="10">
        <v>2278</v>
      </c>
    </row>
    <row r="2280" spans="1:5">
      <c r="A2280" s="10" t="s">
        <v>4053</v>
      </c>
      <c r="B2280" s="10" t="s">
        <v>2053</v>
      </c>
      <c r="C2280" s="10" t="s">
        <v>2076</v>
      </c>
      <c r="D2280" s="10">
        <v>2</v>
      </c>
      <c r="E2280" s="10">
        <v>2279</v>
      </c>
    </row>
    <row r="2281" spans="1:5">
      <c r="A2281" s="10" t="s">
        <v>4054</v>
      </c>
      <c r="B2281" s="10" t="s">
        <v>2053</v>
      </c>
      <c r="C2281" s="10" t="s">
        <v>2076</v>
      </c>
      <c r="D2281" s="10">
        <v>2</v>
      </c>
      <c r="E2281" s="10">
        <v>2280</v>
      </c>
    </row>
    <row r="2282" spans="1:5">
      <c r="A2282" s="10" t="s">
        <v>4055</v>
      </c>
      <c r="B2282" s="10" t="s">
        <v>2053</v>
      </c>
      <c r="C2282" s="10" t="s">
        <v>2076</v>
      </c>
      <c r="D2282" s="10">
        <v>2</v>
      </c>
      <c r="E2282" s="10">
        <v>2281</v>
      </c>
    </row>
    <row r="2283" spans="1:5">
      <c r="A2283" s="10" t="s">
        <v>4056</v>
      </c>
      <c r="B2283" s="10" t="s">
        <v>2053</v>
      </c>
      <c r="C2283" s="10" t="s">
        <v>2076</v>
      </c>
      <c r="D2283" s="10">
        <v>2</v>
      </c>
      <c r="E2283" s="10">
        <v>2282</v>
      </c>
    </row>
    <row r="2284" spans="1:5">
      <c r="A2284" s="10" t="s">
        <v>4057</v>
      </c>
      <c r="B2284" s="10" t="s">
        <v>2053</v>
      </c>
      <c r="C2284" s="10" t="s">
        <v>2076</v>
      </c>
      <c r="D2284" s="10">
        <v>2</v>
      </c>
      <c r="E2284" s="10">
        <v>2283</v>
      </c>
    </row>
    <row r="2285" spans="1:5">
      <c r="A2285" s="10" t="s">
        <v>4058</v>
      </c>
      <c r="B2285" s="10" t="s">
        <v>2053</v>
      </c>
      <c r="C2285" s="10" t="s">
        <v>2076</v>
      </c>
      <c r="D2285" s="10">
        <v>2</v>
      </c>
      <c r="E2285" s="10">
        <v>2284</v>
      </c>
    </row>
    <row r="2286" spans="1:5">
      <c r="A2286" s="10" t="s">
        <v>4059</v>
      </c>
      <c r="B2286" s="10" t="s">
        <v>2053</v>
      </c>
      <c r="C2286" s="10" t="s">
        <v>2076</v>
      </c>
      <c r="D2286" s="10">
        <v>2</v>
      </c>
      <c r="E2286" s="10">
        <v>2285</v>
      </c>
    </row>
    <row r="2287" spans="1:5">
      <c r="A2287" s="10" t="s">
        <v>4060</v>
      </c>
      <c r="B2287" s="10" t="s">
        <v>2083</v>
      </c>
      <c r="C2287" s="10" t="s">
        <v>2084</v>
      </c>
      <c r="D2287" s="10">
        <v>2</v>
      </c>
      <c r="E2287" s="10">
        <v>2286</v>
      </c>
    </row>
    <row r="2288" spans="1:5">
      <c r="A2288" s="10" t="s">
        <v>4061</v>
      </c>
      <c r="B2288" s="10" t="s">
        <v>2083</v>
      </c>
      <c r="C2288" s="10" t="s">
        <v>2084</v>
      </c>
      <c r="D2288" s="10">
        <v>2</v>
      </c>
      <c r="E2288" s="10">
        <v>2287</v>
      </c>
    </row>
    <row r="2289" spans="1:5">
      <c r="A2289" s="10" t="s">
        <v>4062</v>
      </c>
      <c r="B2289" s="10" t="s">
        <v>2083</v>
      </c>
      <c r="C2289" s="10" t="s">
        <v>2084</v>
      </c>
      <c r="D2289" s="10">
        <v>2</v>
      </c>
      <c r="E2289" s="10">
        <v>2288</v>
      </c>
    </row>
    <row r="2290" spans="1:5">
      <c r="A2290" s="10" t="s">
        <v>4063</v>
      </c>
      <c r="B2290" s="10" t="s">
        <v>2083</v>
      </c>
      <c r="C2290" s="10" t="s">
        <v>2084</v>
      </c>
      <c r="D2290" s="10">
        <v>2</v>
      </c>
      <c r="E2290" s="10">
        <v>2289</v>
      </c>
    </row>
    <row r="2291" spans="1:5">
      <c r="A2291" s="10" t="s">
        <v>4064</v>
      </c>
      <c r="B2291" s="10" t="s">
        <v>2083</v>
      </c>
      <c r="C2291" s="10" t="s">
        <v>2084</v>
      </c>
      <c r="D2291" s="10">
        <v>2</v>
      </c>
      <c r="E2291" s="10">
        <v>2290</v>
      </c>
    </row>
    <row r="2292" spans="1:5">
      <c r="A2292" s="10" t="s">
        <v>4065</v>
      </c>
      <c r="B2292" s="10" t="s">
        <v>2083</v>
      </c>
      <c r="C2292" s="10" t="s">
        <v>2084</v>
      </c>
      <c r="D2292" s="10">
        <v>2</v>
      </c>
      <c r="E2292" s="10">
        <v>2291</v>
      </c>
    </row>
    <row r="2293" spans="1:5">
      <c r="A2293" s="10" t="s">
        <v>4066</v>
      </c>
      <c r="B2293" s="10" t="s">
        <v>2083</v>
      </c>
      <c r="C2293" s="10" t="s">
        <v>2084</v>
      </c>
      <c r="D2293" s="10">
        <v>2</v>
      </c>
      <c r="E2293" s="10">
        <v>2292</v>
      </c>
    </row>
    <row r="2294" spans="1:5">
      <c r="A2294" s="10" t="s">
        <v>4067</v>
      </c>
      <c r="B2294" s="10" t="s">
        <v>2083</v>
      </c>
      <c r="C2294" s="10" t="s">
        <v>2084</v>
      </c>
      <c r="D2294" s="10">
        <v>2</v>
      </c>
      <c r="E2294" s="10">
        <v>2293</v>
      </c>
    </row>
    <row r="2295" spans="1:5">
      <c r="A2295" s="10" t="s">
        <v>4068</v>
      </c>
      <c r="B2295" s="10" t="s">
        <v>2083</v>
      </c>
      <c r="C2295" s="10" t="s">
        <v>2084</v>
      </c>
      <c r="D2295" s="10">
        <v>2</v>
      </c>
      <c r="E2295" s="10">
        <v>2294</v>
      </c>
    </row>
    <row r="2296" spans="1:5">
      <c r="A2296" s="10" t="s">
        <v>4069</v>
      </c>
      <c r="B2296" s="10" t="s">
        <v>2083</v>
      </c>
      <c r="C2296" s="10" t="s">
        <v>2084</v>
      </c>
      <c r="D2296" s="10">
        <v>2</v>
      </c>
      <c r="E2296" s="10">
        <v>2295</v>
      </c>
    </row>
    <row r="2297" spans="1:5">
      <c r="A2297" s="10" t="s">
        <v>4070</v>
      </c>
      <c r="B2297" s="10" t="s">
        <v>2083</v>
      </c>
      <c r="C2297" s="10" t="s">
        <v>2084</v>
      </c>
      <c r="D2297" s="10">
        <v>2</v>
      </c>
      <c r="E2297" s="10">
        <v>2296</v>
      </c>
    </row>
    <row r="2298" spans="1:5">
      <c r="A2298" s="10" t="s">
        <v>4071</v>
      </c>
      <c r="B2298" s="10" t="s">
        <v>2083</v>
      </c>
      <c r="C2298" s="10" t="s">
        <v>2084</v>
      </c>
      <c r="D2298" s="10">
        <v>2</v>
      </c>
      <c r="E2298" s="10">
        <v>2297</v>
      </c>
    </row>
    <row r="2299" spans="1:5">
      <c r="A2299" s="10" t="s">
        <v>4072</v>
      </c>
      <c r="B2299" s="10" t="s">
        <v>2083</v>
      </c>
      <c r="C2299" s="10" t="s">
        <v>2141</v>
      </c>
      <c r="D2299" s="10">
        <v>2</v>
      </c>
      <c r="E2299" s="10">
        <v>2298</v>
      </c>
    </row>
    <row r="2300" spans="1:5">
      <c r="A2300" s="10" t="s">
        <v>4073</v>
      </c>
      <c r="B2300" s="10" t="s">
        <v>2083</v>
      </c>
      <c r="C2300" s="10" t="s">
        <v>2141</v>
      </c>
      <c r="D2300" s="10">
        <v>2</v>
      </c>
      <c r="E2300" s="10">
        <v>2299</v>
      </c>
    </row>
    <row r="2301" spans="1:5">
      <c r="A2301" s="10" t="s">
        <v>4074</v>
      </c>
      <c r="B2301" s="10" t="s">
        <v>2083</v>
      </c>
      <c r="C2301" s="10" t="s">
        <v>2141</v>
      </c>
      <c r="D2301" s="10">
        <v>2</v>
      </c>
      <c r="E2301" s="10">
        <v>2300</v>
      </c>
    </row>
    <row r="2302" spans="1:5">
      <c r="A2302" s="10" t="s">
        <v>4075</v>
      </c>
      <c r="B2302" s="10" t="s">
        <v>2083</v>
      </c>
      <c r="C2302" s="10" t="s">
        <v>2141</v>
      </c>
      <c r="D2302" s="10">
        <v>2</v>
      </c>
      <c r="E2302" s="10">
        <v>2301</v>
      </c>
    </row>
    <row r="2303" spans="1:5">
      <c r="A2303" s="10" t="s">
        <v>4076</v>
      </c>
      <c r="B2303" s="10" t="s">
        <v>2083</v>
      </c>
      <c r="C2303" s="10" t="s">
        <v>2141</v>
      </c>
      <c r="D2303" s="10">
        <v>2</v>
      </c>
      <c r="E2303" s="10">
        <v>2302</v>
      </c>
    </row>
    <row r="2304" spans="1:5">
      <c r="A2304" s="10" t="s">
        <v>4077</v>
      </c>
      <c r="B2304" s="10" t="s">
        <v>2083</v>
      </c>
      <c r="C2304" s="10" t="s">
        <v>2141</v>
      </c>
      <c r="D2304" s="10">
        <v>2</v>
      </c>
      <c r="E2304" s="10">
        <v>2303</v>
      </c>
    </row>
    <row r="2305" spans="1:5">
      <c r="A2305" s="10" t="s">
        <v>4078</v>
      </c>
      <c r="B2305" s="10" t="s">
        <v>2083</v>
      </c>
      <c r="C2305" s="10" t="s">
        <v>2141</v>
      </c>
      <c r="D2305" s="10">
        <v>2</v>
      </c>
      <c r="E2305" s="10">
        <v>2304</v>
      </c>
    </row>
    <row r="2306" spans="1:5">
      <c r="A2306" s="10" t="s">
        <v>4079</v>
      </c>
      <c r="B2306" s="10" t="s">
        <v>2083</v>
      </c>
      <c r="C2306" s="10" t="s">
        <v>2141</v>
      </c>
      <c r="D2306" s="10">
        <v>2</v>
      </c>
      <c r="E2306" s="10">
        <v>2305</v>
      </c>
    </row>
    <row r="2307" spans="1:5">
      <c r="A2307" s="10" t="s">
        <v>4080</v>
      </c>
      <c r="B2307" s="10" t="s">
        <v>2083</v>
      </c>
      <c r="C2307" s="10" t="s">
        <v>2141</v>
      </c>
      <c r="D2307" s="10">
        <v>2</v>
      </c>
      <c r="E2307" s="10">
        <v>2306</v>
      </c>
    </row>
    <row r="2308" spans="1:5">
      <c r="A2308" s="10" t="s">
        <v>4081</v>
      </c>
      <c r="B2308" s="10" t="s">
        <v>2083</v>
      </c>
      <c r="C2308" s="10" t="s">
        <v>2141</v>
      </c>
      <c r="D2308" s="10">
        <v>2</v>
      </c>
      <c r="E2308" s="10">
        <v>2307</v>
      </c>
    </row>
    <row r="2309" spans="1:5">
      <c r="A2309" s="10" t="s">
        <v>4082</v>
      </c>
      <c r="B2309" s="10" t="s">
        <v>2083</v>
      </c>
      <c r="C2309" s="10" t="s">
        <v>2141</v>
      </c>
      <c r="D2309" s="10">
        <v>2</v>
      </c>
      <c r="E2309" s="10">
        <v>2308</v>
      </c>
    </row>
    <row r="2310" spans="1:5">
      <c r="A2310" s="10" t="s">
        <v>4083</v>
      </c>
      <c r="B2310" s="10" t="s">
        <v>2083</v>
      </c>
      <c r="C2310" s="10" t="s">
        <v>2141</v>
      </c>
      <c r="D2310" s="10">
        <v>2</v>
      </c>
      <c r="E2310" s="10">
        <v>2309</v>
      </c>
    </row>
    <row r="2311" spans="1:5">
      <c r="A2311" s="10" t="s">
        <v>4084</v>
      </c>
      <c r="B2311" s="10" t="s">
        <v>2083</v>
      </c>
      <c r="C2311" s="10" t="s">
        <v>2141</v>
      </c>
      <c r="D2311" s="10">
        <v>2</v>
      </c>
      <c r="E2311" s="10">
        <v>2310</v>
      </c>
    </row>
    <row r="2312" spans="1:5">
      <c r="A2312" s="10" t="s">
        <v>4085</v>
      </c>
      <c r="B2312" s="10" t="s">
        <v>2083</v>
      </c>
      <c r="C2312" s="10" t="s">
        <v>2141</v>
      </c>
      <c r="D2312" s="10">
        <v>2</v>
      </c>
      <c r="E2312" s="10">
        <v>2311</v>
      </c>
    </row>
    <row r="2313" spans="1:5">
      <c r="A2313" s="10" t="s">
        <v>4086</v>
      </c>
      <c r="B2313" s="10" t="s">
        <v>2083</v>
      </c>
      <c r="C2313" s="10" t="s">
        <v>2141</v>
      </c>
      <c r="D2313" s="10">
        <v>2</v>
      </c>
      <c r="E2313" s="10">
        <v>2312</v>
      </c>
    </row>
    <row r="2314" spans="1:5">
      <c r="A2314" s="10" t="s">
        <v>4087</v>
      </c>
      <c r="B2314" s="10" t="s">
        <v>2083</v>
      </c>
      <c r="C2314" s="10" t="s">
        <v>2141</v>
      </c>
      <c r="D2314" s="10">
        <v>2</v>
      </c>
      <c r="E2314" s="10">
        <v>2313</v>
      </c>
    </row>
    <row r="2315" spans="1:5">
      <c r="A2315" s="10" t="s">
        <v>4088</v>
      </c>
      <c r="B2315" s="10" t="s">
        <v>2083</v>
      </c>
      <c r="C2315" s="10" t="s">
        <v>2141</v>
      </c>
      <c r="D2315" s="10">
        <v>2</v>
      </c>
      <c r="E2315" s="10">
        <v>2314</v>
      </c>
    </row>
    <row r="2316" spans="1:5">
      <c r="A2316" s="10" t="s">
        <v>4089</v>
      </c>
      <c r="B2316" s="10" t="s">
        <v>2083</v>
      </c>
      <c r="C2316" s="10" t="s">
        <v>2141</v>
      </c>
      <c r="D2316" s="10">
        <v>2</v>
      </c>
      <c r="E2316" s="10">
        <v>2315</v>
      </c>
    </row>
    <row r="2317" spans="1:5">
      <c r="A2317" s="10" t="s">
        <v>4090</v>
      </c>
      <c r="B2317" s="10" t="s">
        <v>2083</v>
      </c>
      <c r="C2317" s="10" t="s">
        <v>2141</v>
      </c>
      <c r="D2317" s="10">
        <v>2</v>
      </c>
      <c r="E2317" s="10">
        <v>2316</v>
      </c>
    </row>
    <row r="2318" spans="1:5">
      <c r="A2318" s="10" t="s">
        <v>4091</v>
      </c>
      <c r="B2318" s="10" t="s">
        <v>2083</v>
      </c>
      <c r="C2318" s="10" t="s">
        <v>2141</v>
      </c>
      <c r="D2318" s="10">
        <v>2</v>
      </c>
      <c r="E2318" s="10">
        <v>2317</v>
      </c>
    </row>
    <row r="2319" spans="1:5">
      <c r="A2319" s="10" t="s">
        <v>4092</v>
      </c>
      <c r="B2319" s="10" t="s">
        <v>2083</v>
      </c>
      <c r="C2319" s="10" t="s">
        <v>2141</v>
      </c>
      <c r="D2319" s="10">
        <v>2</v>
      </c>
      <c r="E2319" s="10">
        <v>2318</v>
      </c>
    </row>
    <row r="2320" spans="1:5">
      <c r="A2320" s="10" t="s">
        <v>4093</v>
      </c>
      <c r="B2320" s="10" t="s">
        <v>2083</v>
      </c>
      <c r="C2320" s="10" t="s">
        <v>2141</v>
      </c>
      <c r="D2320" s="10">
        <v>2</v>
      </c>
      <c r="E2320" s="10">
        <v>2319</v>
      </c>
    </row>
    <row r="2321" spans="1:5">
      <c r="A2321" s="10" t="s">
        <v>4094</v>
      </c>
      <c r="B2321" s="10" t="s">
        <v>2083</v>
      </c>
      <c r="C2321" s="10" t="s">
        <v>2141</v>
      </c>
      <c r="D2321" s="10">
        <v>2</v>
      </c>
      <c r="E2321" s="10">
        <v>2320</v>
      </c>
    </row>
    <row r="2322" spans="1:5">
      <c r="A2322" s="10" t="s">
        <v>4095</v>
      </c>
      <c r="B2322" s="10" t="s">
        <v>2083</v>
      </c>
      <c r="C2322" s="10" t="s">
        <v>2141</v>
      </c>
      <c r="D2322" s="10">
        <v>2</v>
      </c>
      <c r="E2322" s="10">
        <v>2321</v>
      </c>
    </row>
    <row r="2323" spans="1:5">
      <c r="A2323" s="10" t="s">
        <v>4096</v>
      </c>
      <c r="B2323" s="10" t="s">
        <v>2083</v>
      </c>
      <c r="C2323" s="10" t="s">
        <v>2141</v>
      </c>
      <c r="D2323" s="10">
        <v>2</v>
      </c>
      <c r="E2323" s="10">
        <v>2322</v>
      </c>
    </row>
    <row r="2324" spans="1:5">
      <c r="A2324" s="10" t="s">
        <v>4097</v>
      </c>
      <c r="B2324" s="10" t="s">
        <v>2083</v>
      </c>
      <c r="C2324" s="10" t="s">
        <v>2141</v>
      </c>
      <c r="D2324" s="10">
        <v>2</v>
      </c>
      <c r="E2324" s="10">
        <v>2323</v>
      </c>
    </row>
    <row r="2325" spans="1:5">
      <c r="A2325" s="10" t="s">
        <v>4098</v>
      </c>
      <c r="B2325" s="10" t="s">
        <v>2083</v>
      </c>
      <c r="C2325" s="10" t="s">
        <v>2141</v>
      </c>
      <c r="D2325" s="10">
        <v>2</v>
      </c>
      <c r="E2325" s="10">
        <v>2324</v>
      </c>
    </row>
    <row r="2326" spans="1:5">
      <c r="A2326" s="10" t="s">
        <v>4099</v>
      </c>
      <c r="B2326" s="10" t="s">
        <v>2083</v>
      </c>
      <c r="C2326" s="10" t="s">
        <v>2141</v>
      </c>
      <c r="D2326" s="10">
        <v>2</v>
      </c>
      <c r="E2326" s="10">
        <v>2325</v>
      </c>
    </row>
    <row r="2327" spans="1:5">
      <c r="A2327" s="10" t="s">
        <v>4100</v>
      </c>
      <c r="B2327" s="10" t="s">
        <v>2083</v>
      </c>
      <c r="C2327" s="10" t="s">
        <v>2141</v>
      </c>
      <c r="D2327" s="10">
        <v>2</v>
      </c>
      <c r="E2327" s="10">
        <v>2326</v>
      </c>
    </row>
    <row r="2328" spans="1:5">
      <c r="A2328" s="10" t="s">
        <v>4101</v>
      </c>
      <c r="B2328" s="10" t="s">
        <v>2083</v>
      </c>
      <c r="C2328" s="10" t="s">
        <v>2185</v>
      </c>
      <c r="D2328" s="10">
        <v>2</v>
      </c>
      <c r="E2328" s="10">
        <v>2327</v>
      </c>
    </row>
    <row r="2329" spans="1:5">
      <c r="A2329" s="10" t="s">
        <v>4102</v>
      </c>
      <c r="B2329" s="10" t="s">
        <v>2083</v>
      </c>
      <c r="C2329" s="10" t="s">
        <v>2185</v>
      </c>
      <c r="D2329" s="10">
        <v>2</v>
      </c>
      <c r="E2329" s="10">
        <v>2328</v>
      </c>
    </row>
    <row r="2330" spans="1:5">
      <c r="A2330" s="10" t="s">
        <v>4103</v>
      </c>
      <c r="B2330" s="10" t="s">
        <v>2083</v>
      </c>
      <c r="C2330" s="10" t="s">
        <v>2185</v>
      </c>
      <c r="D2330" s="10">
        <v>2</v>
      </c>
      <c r="E2330" s="10">
        <v>2329</v>
      </c>
    </row>
    <row r="2331" spans="1:5">
      <c r="A2331" s="10" t="s">
        <v>4104</v>
      </c>
      <c r="B2331" s="10" t="s">
        <v>2083</v>
      </c>
      <c r="C2331" s="10" t="s">
        <v>2185</v>
      </c>
      <c r="D2331" s="10">
        <v>2</v>
      </c>
      <c r="E2331" s="10">
        <v>2330</v>
      </c>
    </row>
    <row r="2332" spans="1:5">
      <c r="A2332" s="10" t="s">
        <v>4105</v>
      </c>
      <c r="B2332" s="10" t="s">
        <v>2083</v>
      </c>
      <c r="C2332" s="10" t="s">
        <v>2185</v>
      </c>
      <c r="D2332" s="10">
        <v>2</v>
      </c>
      <c r="E2332" s="10">
        <v>2331</v>
      </c>
    </row>
    <row r="2333" spans="1:5">
      <c r="A2333" s="10" t="s">
        <v>4106</v>
      </c>
      <c r="B2333" s="10" t="s">
        <v>2083</v>
      </c>
      <c r="C2333" s="10" t="s">
        <v>2185</v>
      </c>
      <c r="D2333" s="10">
        <v>2</v>
      </c>
      <c r="E2333" s="10">
        <v>2332</v>
      </c>
    </row>
    <row r="2334" spans="1:5">
      <c r="A2334" s="10" t="s">
        <v>4107</v>
      </c>
      <c r="B2334" s="10" t="s">
        <v>2083</v>
      </c>
      <c r="C2334" s="10" t="s">
        <v>2185</v>
      </c>
      <c r="D2334" s="10">
        <v>2</v>
      </c>
      <c r="E2334" s="10">
        <v>2333</v>
      </c>
    </row>
    <row r="2335" spans="1:5">
      <c r="A2335" s="10" t="s">
        <v>4108</v>
      </c>
      <c r="B2335" s="10" t="s">
        <v>2083</v>
      </c>
      <c r="C2335" s="10" t="s">
        <v>2185</v>
      </c>
      <c r="D2335" s="10">
        <v>2</v>
      </c>
      <c r="E2335" s="10">
        <v>2334</v>
      </c>
    </row>
    <row r="2336" spans="1:5">
      <c r="A2336" s="10" t="s">
        <v>4109</v>
      </c>
      <c r="B2336" s="10" t="s">
        <v>2083</v>
      </c>
      <c r="C2336" s="10" t="s">
        <v>2185</v>
      </c>
      <c r="D2336" s="10">
        <v>2</v>
      </c>
      <c r="E2336" s="10">
        <v>2335</v>
      </c>
    </row>
    <row r="2337" spans="1:5">
      <c r="A2337" s="10" t="s">
        <v>4110</v>
      </c>
      <c r="B2337" s="10" t="s">
        <v>2083</v>
      </c>
      <c r="C2337" s="10" t="s">
        <v>2185</v>
      </c>
      <c r="D2337" s="10">
        <v>2</v>
      </c>
      <c r="E2337" s="10">
        <v>2336</v>
      </c>
    </row>
    <row r="2338" spans="1:5">
      <c r="A2338" s="10" t="s">
        <v>4111</v>
      </c>
      <c r="B2338" s="10" t="s">
        <v>2083</v>
      </c>
      <c r="C2338" s="10" t="s">
        <v>2185</v>
      </c>
      <c r="D2338" s="10">
        <v>2</v>
      </c>
      <c r="E2338" s="10">
        <v>2337</v>
      </c>
    </row>
    <row r="2339" spans="1:5">
      <c r="A2339" s="10" t="s">
        <v>4112</v>
      </c>
      <c r="B2339" s="10" t="s">
        <v>2083</v>
      </c>
      <c r="C2339" s="10" t="s">
        <v>2185</v>
      </c>
      <c r="D2339" s="10">
        <v>2</v>
      </c>
      <c r="E2339" s="10">
        <v>2338</v>
      </c>
    </row>
    <row r="2340" spans="1:5">
      <c r="A2340" s="10" t="s">
        <v>4113</v>
      </c>
      <c r="B2340" s="10" t="s">
        <v>2083</v>
      </c>
      <c r="C2340" s="10" t="s">
        <v>2185</v>
      </c>
      <c r="D2340" s="10">
        <v>2</v>
      </c>
      <c r="E2340" s="10">
        <v>2339</v>
      </c>
    </row>
    <row r="2341" spans="1:5">
      <c r="A2341" s="10" t="s">
        <v>4114</v>
      </c>
      <c r="B2341" s="10" t="s">
        <v>2083</v>
      </c>
      <c r="C2341" s="10" t="s">
        <v>2185</v>
      </c>
      <c r="D2341" s="10">
        <v>2</v>
      </c>
      <c r="E2341" s="10">
        <v>2340</v>
      </c>
    </row>
    <row r="2342" spans="1:5">
      <c r="A2342" s="10" t="s">
        <v>4115</v>
      </c>
      <c r="B2342" s="10" t="s">
        <v>2083</v>
      </c>
      <c r="C2342" s="10" t="s">
        <v>2185</v>
      </c>
      <c r="D2342" s="10">
        <v>2</v>
      </c>
      <c r="E2342" s="10">
        <v>2341</v>
      </c>
    </row>
    <row r="2343" spans="1:5">
      <c r="A2343" s="10" t="s">
        <v>4116</v>
      </c>
      <c r="B2343" s="10" t="s">
        <v>2083</v>
      </c>
      <c r="C2343" s="10" t="s">
        <v>2185</v>
      </c>
      <c r="D2343" s="10">
        <v>2</v>
      </c>
      <c r="E2343" s="10">
        <v>2342</v>
      </c>
    </row>
    <row r="2344" spans="1:5">
      <c r="A2344" s="10" t="s">
        <v>4117</v>
      </c>
      <c r="B2344" s="10" t="s">
        <v>2083</v>
      </c>
      <c r="C2344" s="10" t="s">
        <v>2185</v>
      </c>
      <c r="D2344" s="10">
        <v>2</v>
      </c>
      <c r="E2344" s="10">
        <v>2343</v>
      </c>
    </row>
    <row r="2345" spans="1:5">
      <c r="A2345" s="10" t="s">
        <v>4118</v>
      </c>
      <c r="B2345" s="10" t="s">
        <v>2083</v>
      </c>
      <c r="C2345" s="10" t="s">
        <v>2185</v>
      </c>
      <c r="D2345" s="10">
        <v>2</v>
      </c>
      <c r="E2345" s="10">
        <v>2344</v>
      </c>
    </row>
    <row r="2346" spans="1:5">
      <c r="A2346" s="10" t="s">
        <v>4119</v>
      </c>
      <c r="B2346" s="10" t="s">
        <v>2083</v>
      </c>
      <c r="C2346" s="10" t="s">
        <v>2185</v>
      </c>
      <c r="D2346" s="10">
        <v>2</v>
      </c>
      <c r="E2346" s="10">
        <v>2345</v>
      </c>
    </row>
    <row r="2347" spans="1:5">
      <c r="A2347" s="10" t="s">
        <v>4120</v>
      </c>
      <c r="B2347" s="10" t="s">
        <v>2083</v>
      </c>
      <c r="C2347" s="10" t="s">
        <v>2185</v>
      </c>
      <c r="D2347" s="10">
        <v>2</v>
      </c>
      <c r="E2347" s="10">
        <v>2346</v>
      </c>
    </row>
    <row r="2348" spans="1:5">
      <c r="A2348" s="10" t="s">
        <v>4121</v>
      </c>
      <c r="B2348" s="10" t="s">
        <v>2083</v>
      </c>
      <c r="C2348" s="10" t="s">
        <v>2185</v>
      </c>
      <c r="D2348" s="10">
        <v>2</v>
      </c>
      <c r="E2348" s="10">
        <v>2347</v>
      </c>
    </row>
    <row r="2349" spans="1:5">
      <c r="A2349" s="10" t="s">
        <v>4122</v>
      </c>
      <c r="B2349" s="10" t="s">
        <v>2083</v>
      </c>
      <c r="C2349" s="10" t="s">
        <v>2185</v>
      </c>
      <c r="D2349" s="10">
        <v>2</v>
      </c>
      <c r="E2349" s="10">
        <v>2348</v>
      </c>
    </row>
    <row r="2350" spans="1:5">
      <c r="A2350" s="10" t="s">
        <v>4123</v>
      </c>
      <c r="B2350" s="10" t="s">
        <v>2083</v>
      </c>
      <c r="C2350" s="10" t="s">
        <v>2185</v>
      </c>
      <c r="D2350" s="10">
        <v>2</v>
      </c>
      <c r="E2350" s="10">
        <v>2349</v>
      </c>
    </row>
    <row r="2351" spans="1:5">
      <c r="A2351" s="10" t="s">
        <v>4124</v>
      </c>
      <c r="B2351" s="10" t="s">
        <v>2083</v>
      </c>
      <c r="C2351" s="10" t="s">
        <v>2185</v>
      </c>
      <c r="D2351" s="10">
        <v>2</v>
      </c>
      <c r="E2351" s="10">
        <v>2350</v>
      </c>
    </row>
    <row r="2352" spans="1:5">
      <c r="A2352" s="10" t="s">
        <v>4125</v>
      </c>
      <c r="B2352" s="10" t="s">
        <v>2083</v>
      </c>
      <c r="C2352" s="10" t="s">
        <v>2185</v>
      </c>
      <c r="D2352" s="10">
        <v>2</v>
      </c>
      <c r="E2352" s="10">
        <v>2351</v>
      </c>
    </row>
    <row r="2353" spans="1:5">
      <c r="A2353" s="10" t="s">
        <v>4126</v>
      </c>
      <c r="B2353" s="10" t="s">
        <v>2083</v>
      </c>
      <c r="C2353" s="10" t="s">
        <v>2185</v>
      </c>
      <c r="D2353" s="10">
        <v>2</v>
      </c>
      <c r="E2353" s="10">
        <v>2352</v>
      </c>
    </row>
    <row r="2354" spans="1:5">
      <c r="A2354" s="10" t="s">
        <v>4127</v>
      </c>
      <c r="B2354" s="10" t="s">
        <v>2083</v>
      </c>
      <c r="C2354" s="10" t="s">
        <v>2202</v>
      </c>
      <c r="D2354" s="10">
        <v>2</v>
      </c>
      <c r="E2354" s="10">
        <v>2353</v>
      </c>
    </row>
    <row r="2355" spans="1:5">
      <c r="A2355" s="10" t="s">
        <v>4128</v>
      </c>
      <c r="B2355" s="10" t="s">
        <v>2083</v>
      </c>
      <c r="C2355" s="10" t="s">
        <v>2202</v>
      </c>
      <c r="D2355" s="10">
        <v>2</v>
      </c>
      <c r="E2355" s="10">
        <v>2354</v>
      </c>
    </row>
    <row r="2356" spans="1:5">
      <c r="A2356" s="10" t="s">
        <v>4129</v>
      </c>
      <c r="B2356" s="10" t="s">
        <v>2083</v>
      </c>
      <c r="C2356" s="10" t="s">
        <v>2202</v>
      </c>
      <c r="D2356" s="10">
        <v>2</v>
      </c>
      <c r="E2356" s="10">
        <v>2355</v>
      </c>
    </row>
    <row r="2357" spans="1:5">
      <c r="A2357" s="10" t="s">
        <v>4130</v>
      </c>
      <c r="B2357" s="10" t="s">
        <v>2083</v>
      </c>
      <c r="C2357" s="10" t="s">
        <v>2202</v>
      </c>
      <c r="D2357" s="10">
        <v>2</v>
      </c>
      <c r="E2357" s="10">
        <v>2356</v>
      </c>
    </row>
    <row r="2358" spans="1:5">
      <c r="A2358" s="10" t="s">
        <v>4131</v>
      </c>
      <c r="B2358" s="10" t="s">
        <v>2083</v>
      </c>
      <c r="C2358" s="10" t="s">
        <v>2202</v>
      </c>
      <c r="D2358" s="10">
        <v>2</v>
      </c>
      <c r="E2358" s="10">
        <v>2357</v>
      </c>
    </row>
    <row r="2359" spans="1:5">
      <c r="A2359" s="10" t="s">
        <v>4132</v>
      </c>
      <c r="B2359" s="10" t="s">
        <v>2083</v>
      </c>
      <c r="C2359" s="10" t="s">
        <v>2202</v>
      </c>
      <c r="D2359" s="10">
        <v>2</v>
      </c>
      <c r="E2359" s="10">
        <v>2358</v>
      </c>
    </row>
    <row r="2360" spans="1:5">
      <c r="A2360" s="10" t="s">
        <v>4133</v>
      </c>
      <c r="B2360" s="10" t="s">
        <v>2083</v>
      </c>
      <c r="C2360" s="10" t="s">
        <v>2202</v>
      </c>
      <c r="D2360" s="10">
        <v>2</v>
      </c>
      <c r="E2360" s="10">
        <v>2359</v>
      </c>
    </row>
    <row r="2361" spans="1:5">
      <c r="A2361" s="10" t="s">
        <v>4134</v>
      </c>
      <c r="B2361" s="10" t="s">
        <v>2083</v>
      </c>
      <c r="C2361" s="10" t="s">
        <v>2202</v>
      </c>
      <c r="D2361" s="10">
        <v>2</v>
      </c>
      <c r="E2361" s="10">
        <v>2360</v>
      </c>
    </row>
    <row r="2362" spans="1:5">
      <c r="A2362" s="10" t="s">
        <v>4135</v>
      </c>
      <c r="B2362" s="10" t="s">
        <v>2083</v>
      </c>
      <c r="C2362" s="10" t="s">
        <v>2202</v>
      </c>
      <c r="D2362" s="10">
        <v>2</v>
      </c>
      <c r="E2362" s="10">
        <v>2361</v>
      </c>
    </row>
    <row r="2363" spans="1:5">
      <c r="A2363" s="10" t="s">
        <v>4136</v>
      </c>
      <c r="B2363" s="10" t="s">
        <v>2083</v>
      </c>
      <c r="C2363" s="10" t="s">
        <v>2202</v>
      </c>
      <c r="D2363" s="10">
        <v>2</v>
      </c>
      <c r="E2363" s="10">
        <v>2362</v>
      </c>
    </row>
    <row r="2364" spans="1:5">
      <c r="A2364" s="10" t="s">
        <v>4137</v>
      </c>
      <c r="B2364" s="10" t="s">
        <v>2083</v>
      </c>
      <c r="C2364" s="10" t="s">
        <v>2202</v>
      </c>
      <c r="D2364" s="10">
        <v>2</v>
      </c>
      <c r="E2364" s="10">
        <v>2363</v>
      </c>
    </row>
    <row r="2365" spans="1:5">
      <c r="A2365" s="10" t="s">
        <v>4138</v>
      </c>
      <c r="B2365" s="10" t="s">
        <v>2083</v>
      </c>
      <c r="C2365" s="10" t="s">
        <v>2202</v>
      </c>
      <c r="D2365" s="10">
        <v>2</v>
      </c>
      <c r="E2365" s="10">
        <v>2364</v>
      </c>
    </row>
    <row r="2366" spans="1:5">
      <c r="A2366" s="10" t="s">
        <v>4139</v>
      </c>
      <c r="B2366" s="10" t="s">
        <v>2083</v>
      </c>
      <c r="C2366" s="10" t="s">
        <v>2202</v>
      </c>
      <c r="D2366" s="10">
        <v>2</v>
      </c>
      <c r="E2366" s="10">
        <v>2365</v>
      </c>
    </row>
    <row r="2367" spans="1:5">
      <c r="A2367" s="10" t="s">
        <v>4140</v>
      </c>
      <c r="B2367" s="10" t="s">
        <v>2083</v>
      </c>
      <c r="C2367" s="10" t="s">
        <v>2202</v>
      </c>
      <c r="D2367" s="10">
        <v>2</v>
      </c>
      <c r="E2367" s="10">
        <v>2366</v>
      </c>
    </row>
    <row r="2368" spans="1:5">
      <c r="A2368" s="10" t="s">
        <v>4141</v>
      </c>
      <c r="B2368" s="10" t="s">
        <v>2083</v>
      </c>
      <c r="C2368" s="10" t="s">
        <v>2202</v>
      </c>
      <c r="D2368" s="10">
        <v>2</v>
      </c>
      <c r="E2368" s="10">
        <v>2367</v>
      </c>
    </row>
    <row r="2369" spans="1:5">
      <c r="A2369" s="10" t="s">
        <v>4142</v>
      </c>
      <c r="B2369" s="10" t="s">
        <v>2083</v>
      </c>
      <c r="C2369" s="10" t="s">
        <v>2202</v>
      </c>
      <c r="D2369" s="10">
        <v>2</v>
      </c>
      <c r="E2369" s="10">
        <v>2368</v>
      </c>
    </row>
    <row r="2370" spans="1:5">
      <c r="A2370" s="10" t="s">
        <v>4143</v>
      </c>
      <c r="B2370" s="10" t="s">
        <v>2083</v>
      </c>
      <c r="C2370" s="10" t="s">
        <v>2202</v>
      </c>
      <c r="D2370" s="10">
        <v>2</v>
      </c>
      <c r="E2370" s="10">
        <v>2369</v>
      </c>
    </row>
    <row r="2371" spans="1:5">
      <c r="A2371" s="10" t="s">
        <v>4144</v>
      </c>
      <c r="B2371" s="10" t="s">
        <v>2083</v>
      </c>
      <c r="C2371" s="10" t="s">
        <v>2202</v>
      </c>
      <c r="D2371" s="10">
        <v>2</v>
      </c>
      <c r="E2371" s="10">
        <v>2370</v>
      </c>
    </row>
    <row r="2372" spans="1:5">
      <c r="A2372" s="10" t="s">
        <v>4145</v>
      </c>
      <c r="B2372" s="10" t="s">
        <v>2083</v>
      </c>
      <c r="C2372" s="10" t="s">
        <v>2202</v>
      </c>
      <c r="D2372" s="10">
        <v>2</v>
      </c>
      <c r="E2372" s="10">
        <v>2371</v>
      </c>
    </row>
    <row r="2373" spans="1:5">
      <c r="A2373" s="10" t="s">
        <v>4146</v>
      </c>
      <c r="B2373" s="10" t="s">
        <v>2083</v>
      </c>
      <c r="C2373" s="10" t="s">
        <v>2202</v>
      </c>
      <c r="D2373" s="10">
        <v>2</v>
      </c>
      <c r="E2373" s="10">
        <v>2372</v>
      </c>
    </row>
    <row r="2374" spans="1:5">
      <c r="A2374" s="10" t="s">
        <v>4147</v>
      </c>
      <c r="B2374" s="10" t="s">
        <v>2083</v>
      </c>
      <c r="C2374" s="10" t="s">
        <v>2202</v>
      </c>
      <c r="D2374" s="10">
        <v>2</v>
      </c>
      <c r="E2374" s="10">
        <v>2373</v>
      </c>
    </row>
    <row r="2375" spans="1:5">
      <c r="A2375" s="10" t="s">
        <v>4148</v>
      </c>
      <c r="B2375" s="10" t="s">
        <v>2083</v>
      </c>
      <c r="C2375" s="10" t="s">
        <v>2202</v>
      </c>
      <c r="D2375" s="10">
        <v>2</v>
      </c>
      <c r="E2375" s="10">
        <v>2374</v>
      </c>
    </row>
    <row r="2376" spans="1:5">
      <c r="A2376" s="10" t="s">
        <v>4149</v>
      </c>
      <c r="B2376" s="10" t="s">
        <v>2083</v>
      </c>
      <c r="C2376" s="10" t="s">
        <v>2202</v>
      </c>
      <c r="D2376" s="10">
        <v>2</v>
      </c>
      <c r="E2376" s="10">
        <v>2375</v>
      </c>
    </row>
    <row r="2377" spans="1:5">
      <c r="A2377" s="10" t="s">
        <v>4150</v>
      </c>
      <c r="B2377" s="10" t="s">
        <v>2083</v>
      </c>
      <c r="C2377" s="10" t="s">
        <v>2202</v>
      </c>
      <c r="D2377" s="10">
        <v>2</v>
      </c>
      <c r="E2377" s="10">
        <v>2376</v>
      </c>
    </row>
    <row r="2378" spans="1:5">
      <c r="A2378" s="10" t="s">
        <v>4151</v>
      </c>
      <c r="B2378" s="10" t="s">
        <v>2083</v>
      </c>
      <c r="C2378" s="10" t="s">
        <v>2202</v>
      </c>
      <c r="D2378" s="10">
        <v>2</v>
      </c>
      <c r="E2378" s="10">
        <v>2377</v>
      </c>
    </row>
    <row r="2379" spans="1:5">
      <c r="A2379" s="10" t="s">
        <v>4152</v>
      </c>
      <c r="B2379" s="10" t="s">
        <v>2083</v>
      </c>
      <c r="C2379" s="10" t="s">
        <v>2202</v>
      </c>
      <c r="D2379" s="10">
        <v>2</v>
      </c>
      <c r="E2379" s="10">
        <v>2378</v>
      </c>
    </row>
    <row r="2380" spans="1:5">
      <c r="A2380" s="10" t="s">
        <v>4153</v>
      </c>
      <c r="B2380" s="10" t="s">
        <v>2083</v>
      </c>
      <c r="C2380" s="10" t="s">
        <v>2202</v>
      </c>
      <c r="D2380" s="10">
        <v>2</v>
      </c>
      <c r="E2380" s="10">
        <v>2379</v>
      </c>
    </row>
    <row r="2381" spans="1:5">
      <c r="A2381" s="10" t="s">
        <v>4154</v>
      </c>
      <c r="B2381" s="10" t="s">
        <v>2083</v>
      </c>
      <c r="C2381" s="10" t="s">
        <v>2202</v>
      </c>
      <c r="D2381" s="10">
        <v>2</v>
      </c>
      <c r="E2381" s="10">
        <v>2380</v>
      </c>
    </row>
    <row r="2382" spans="1:5">
      <c r="A2382" s="10" t="s">
        <v>4155</v>
      </c>
      <c r="B2382" s="10" t="s">
        <v>2083</v>
      </c>
      <c r="C2382" s="10" t="s">
        <v>2202</v>
      </c>
      <c r="D2382" s="10">
        <v>2</v>
      </c>
      <c r="E2382" s="10">
        <v>2381</v>
      </c>
    </row>
    <row r="2383" spans="1:5">
      <c r="A2383" s="10" t="s">
        <v>4156</v>
      </c>
      <c r="B2383" s="10" t="s">
        <v>2083</v>
      </c>
      <c r="C2383" s="10" t="s">
        <v>2202</v>
      </c>
      <c r="D2383" s="10">
        <v>2</v>
      </c>
      <c r="E2383" s="10">
        <v>2382</v>
      </c>
    </row>
    <row r="2384" spans="1:5">
      <c r="A2384" s="10" t="s">
        <v>4157</v>
      </c>
      <c r="B2384" s="10" t="s">
        <v>2083</v>
      </c>
      <c r="C2384" s="10" t="s">
        <v>2202</v>
      </c>
      <c r="D2384" s="10">
        <v>2</v>
      </c>
      <c r="E2384" s="10">
        <v>2383</v>
      </c>
    </row>
    <row r="2385" spans="1:5">
      <c r="A2385" s="10" t="s">
        <v>4158</v>
      </c>
      <c r="B2385" s="10" t="s">
        <v>2083</v>
      </c>
      <c r="C2385" s="10" t="s">
        <v>2202</v>
      </c>
      <c r="D2385" s="10">
        <v>2</v>
      </c>
      <c r="E2385" s="10">
        <v>2384</v>
      </c>
    </row>
    <row r="2386" spans="1:5">
      <c r="A2386" s="10" t="s">
        <v>4159</v>
      </c>
      <c r="B2386" s="10" t="s">
        <v>2083</v>
      </c>
      <c r="C2386" s="10" t="s">
        <v>2202</v>
      </c>
      <c r="D2386" s="10">
        <v>2</v>
      </c>
      <c r="E2386" s="10">
        <v>2385</v>
      </c>
    </row>
    <row r="2387" spans="1:5">
      <c r="A2387" s="10" t="s">
        <v>4160</v>
      </c>
      <c r="B2387" s="10" t="s">
        <v>2083</v>
      </c>
      <c r="C2387" s="10" t="s">
        <v>2202</v>
      </c>
      <c r="D2387" s="10">
        <v>2</v>
      </c>
      <c r="E2387" s="10">
        <v>2386</v>
      </c>
    </row>
    <row r="2388" spans="1:5">
      <c r="A2388" s="10" t="s">
        <v>4161</v>
      </c>
      <c r="B2388" s="10" t="s">
        <v>2083</v>
      </c>
      <c r="C2388" s="10" t="s">
        <v>2202</v>
      </c>
      <c r="D2388" s="10">
        <v>2</v>
      </c>
      <c r="E2388" s="10">
        <v>2387</v>
      </c>
    </row>
    <row r="2389" spans="1:5">
      <c r="A2389" s="10" t="s">
        <v>4162</v>
      </c>
      <c r="B2389" s="10" t="s">
        <v>2083</v>
      </c>
      <c r="C2389" s="10" t="s">
        <v>2202</v>
      </c>
      <c r="D2389" s="10">
        <v>2</v>
      </c>
      <c r="E2389" s="10">
        <v>2388</v>
      </c>
    </row>
    <row r="2390" spans="1:5">
      <c r="A2390" s="10" t="s">
        <v>4163</v>
      </c>
      <c r="B2390" s="10" t="s">
        <v>2083</v>
      </c>
      <c r="C2390" s="10" t="s">
        <v>2202</v>
      </c>
      <c r="D2390" s="10">
        <v>2</v>
      </c>
      <c r="E2390" s="10">
        <v>2389</v>
      </c>
    </row>
    <row r="2391" spans="1:5">
      <c r="A2391" s="10" t="s">
        <v>4164</v>
      </c>
      <c r="B2391" s="10" t="s">
        <v>2083</v>
      </c>
      <c r="C2391" s="10" t="s">
        <v>2202</v>
      </c>
      <c r="D2391" s="10">
        <v>2</v>
      </c>
      <c r="E2391" s="10">
        <v>2390</v>
      </c>
    </row>
    <row r="2392" spans="1:5">
      <c r="A2392" s="10" t="s">
        <v>4165</v>
      </c>
      <c r="B2392" s="10" t="s">
        <v>2083</v>
      </c>
      <c r="C2392" s="10" t="s">
        <v>2202</v>
      </c>
      <c r="D2392" s="10">
        <v>2</v>
      </c>
      <c r="E2392" s="10">
        <v>2391</v>
      </c>
    </row>
    <row r="2393" spans="1:5">
      <c r="A2393" s="10" t="s">
        <v>4166</v>
      </c>
      <c r="B2393" s="10" t="s">
        <v>2211</v>
      </c>
      <c r="C2393" s="10" t="s">
        <v>2211</v>
      </c>
      <c r="D2393" s="10">
        <v>2</v>
      </c>
      <c r="E2393" s="10">
        <v>2392</v>
      </c>
    </row>
    <row r="2394" spans="1:5">
      <c r="A2394" s="10" t="s">
        <v>4167</v>
      </c>
      <c r="B2394" s="10" t="s">
        <v>2211</v>
      </c>
      <c r="C2394" s="10" t="s">
        <v>2211</v>
      </c>
      <c r="D2394" s="10">
        <v>2</v>
      </c>
      <c r="E2394" s="10">
        <v>2393</v>
      </c>
    </row>
    <row r="2395" spans="1:5">
      <c r="A2395" s="10" t="s">
        <v>4168</v>
      </c>
      <c r="B2395" s="10" t="s">
        <v>2211</v>
      </c>
      <c r="C2395" s="10" t="s">
        <v>2211</v>
      </c>
      <c r="D2395" s="10">
        <v>2</v>
      </c>
      <c r="E2395" s="10">
        <v>2394</v>
      </c>
    </row>
    <row r="2396" spans="1:5">
      <c r="A2396" s="10" t="s">
        <v>4169</v>
      </c>
      <c r="B2396" s="10" t="s">
        <v>2211</v>
      </c>
      <c r="C2396" s="10" t="s">
        <v>2211</v>
      </c>
      <c r="D2396" s="10">
        <v>2</v>
      </c>
      <c r="E2396" s="10">
        <v>2395</v>
      </c>
    </row>
    <row r="2397" spans="1:5">
      <c r="A2397" s="10" t="s">
        <v>4170</v>
      </c>
      <c r="B2397" s="10" t="s">
        <v>2211</v>
      </c>
      <c r="C2397" s="10" t="s">
        <v>2211</v>
      </c>
      <c r="D2397" s="10">
        <v>2</v>
      </c>
      <c r="E2397" s="10">
        <v>2396</v>
      </c>
    </row>
    <row r="2398" spans="1:5">
      <c r="A2398" s="10" t="s">
        <v>4171</v>
      </c>
      <c r="B2398" s="10" t="s">
        <v>2211</v>
      </c>
      <c r="C2398" s="10" t="s">
        <v>2211</v>
      </c>
      <c r="D2398" s="10">
        <v>2</v>
      </c>
      <c r="E2398" s="10">
        <v>2397</v>
      </c>
    </row>
    <row r="2399" spans="1:5">
      <c r="A2399" s="10" t="s">
        <v>4172</v>
      </c>
      <c r="B2399" s="10" t="s">
        <v>2211</v>
      </c>
      <c r="C2399" s="10" t="s">
        <v>2211</v>
      </c>
      <c r="D2399" s="10">
        <v>2</v>
      </c>
      <c r="E2399" s="10">
        <v>2398</v>
      </c>
    </row>
    <row r="2400" spans="1:5">
      <c r="A2400" s="10" t="s">
        <v>4173</v>
      </c>
      <c r="B2400" s="10" t="s">
        <v>2211</v>
      </c>
      <c r="C2400" s="10" t="s">
        <v>2211</v>
      </c>
      <c r="D2400" s="10">
        <v>2</v>
      </c>
      <c r="E2400" s="10">
        <v>2399</v>
      </c>
    </row>
    <row r="2401" spans="1:5">
      <c r="A2401" s="10" t="s">
        <v>4174</v>
      </c>
      <c r="B2401" s="10" t="s">
        <v>2211</v>
      </c>
      <c r="C2401" s="10" t="s">
        <v>2211</v>
      </c>
      <c r="D2401" s="10">
        <v>2</v>
      </c>
      <c r="E2401" s="10">
        <v>2400</v>
      </c>
    </row>
    <row r="2402" spans="1:5">
      <c r="A2402" s="10" t="s">
        <v>4175</v>
      </c>
      <c r="B2402" s="10" t="s">
        <v>2211</v>
      </c>
      <c r="C2402" s="10" t="s">
        <v>2211</v>
      </c>
      <c r="D2402" s="10">
        <v>2</v>
      </c>
      <c r="E2402" s="10">
        <v>2401</v>
      </c>
    </row>
    <row r="2403" spans="1:5">
      <c r="A2403" s="10" t="s">
        <v>4176</v>
      </c>
      <c r="B2403" s="10" t="s">
        <v>2211</v>
      </c>
      <c r="C2403" s="10" t="s">
        <v>2211</v>
      </c>
      <c r="D2403" s="10">
        <v>2</v>
      </c>
      <c r="E2403" s="10">
        <v>2402</v>
      </c>
    </row>
    <row r="2404" spans="1:5">
      <c r="A2404" s="10" t="s">
        <v>4177</v>
      </c>
      <c r="B2404" s="10" t="s">
        <v>2211</v>
      </c>
      <c r="C2404" s="10" t="s">
        <v>2211</v>
      </c>
      <c r="D2404" s="10">
        <v>2</v>
      </c>
      <c r="E2404" s="10">
        <v>2403</v>
      </c>
    </row>
    <row r="2405" spans="1:5">
      <c r="A2405" s="10" t="s">
        <v>4178</v>
      </c>
      <c r="B2405" s="10" t="s">
        <v>2211</v>
      </c>
      <c r="C2405" s="10" t="s">
        <v>2211</v>
      </c>
      <c r="D2405" s="10">
        <v>2</v>
      </c>
      <c r="E2405" s="10">
        <v>2404</v>
      </c>
    </row>
    <row r="2406" spans="1:5">
      <c r="A2406" s="10" t="s">
        <v>4179</v>
      </c>
      <c r="B2406" s="10" t="s">
        <v>2211</v>
      </c>
      <c r="C2406" s="10" t="s">
        <v>2211</v>
      </c>
      <c r="D2406" s="10">
        <v>2</v>
      </c>
      <c r="E2406" s="10">
        <v>2405</v>
      </c>
    </row>
    <row r="2407" spans="1:5">
      <c r="A2407" s="10" t="s">
        <v>4180</v>
      </c>
      <c r="B2407" s="10" t="s">
        <v>2211</v>
      </c>
      <c r="C2407" s="10" t="s">
        <v>2211</v>
      </c>
      <c r="D2407" s="10">
        <v>2</v>
      </c>
      <c r="E2407" s="10">
        <v>2406</v>
      </c>
    </row>
    <row r="2408" spans="1:5">
      <c r="A2408" s="10" t="s">
        <v>4181</v>
      </c>
      <c r="B2408" s="10" t="s">
        <v>2211</v>
      </c>
      <c r="C2408" s="10" t="s">
        <v>2211</v>
      </c>
      <c r="D2408" s="10">
        <v>2</v>
      </c>
      <c r="E2408" s="10">
        <v>2407</v>
      </c>
    </row>
    <row r="2409" spans="1:5">
      <c r="A2409" s="10" t="s">
        <v>4182</v>
      </c>
      <c r="B2409" s="10" t="s">
        <v>2211</v>
      </c>
      <c r="C2409" s="10" t="s">
        <v>2211</v>
      </c>
      <c r="D2409" s="10">
        <v>2</v>
      </c>
      <c r="E2409" s="10">
        <v>2408</v>
      </c>
    </row>
    <row r="2410" spans="1:5">
      <c r="A2410" s="10" t="s">
        <v>4183</v>
      </c>
      <c r="B2410" s="10" t="s">
        <v>2211</v>
      </c>
      <c r="C2410" s="10" t="s">
        <v>2211</v>
      </c>
      <c r="D2410" s="10">
        <v>2</v>
      </c>
      <c r="E2410" s="10">
        <v>2409</v>
      </c>
    </row>
    <row r="2411" spans="1:5">
      <c r="A2411" s="10" t="s">
        <v>4184</v>
      </c>
      <c r="B2411" s="10" t="s">
        <v>2211</v>
      </c>
      <c r="C2411" s="10" t="s">
        <v>2211</v>
      </c>
      <c r="D2411" s="10">
        <v>2</v>
      </c>
      <c r="E2411" s="10">
        <v>2410</v>
      </c>
    </row>
    <row r="2412" spans="1:5">
      <c r="A2412" s="10" t="s">
        <v>4185</v>
      </c>
      <c r="B2412" s="10" t="s">
        <v>2211</v>
      </c>
      <c r="C2412" s="10" t="s">
        <v>2211</v>
      </c>
      <c r="D2412" s="10">
        <v>2</v>
      </c>
      <c r="E2412" s="10">
        <v>2411</v>
      </c>
    </row>
    <row r="2413" spans="1:5">
      <c r="A2413" s="10" t="s">
        <v>4186</v>
      </c>
      <c r="B2413" s="10" t="s">
        <v>2211</v>
      </c>
      <c r="C2413" s="10" t="s">
        <v>2211</v>
      </c>
      <c r="D2413" s="10">
        <v>2</v>
      </c>
      <c r="E2413" s="10">
        <v>2412</v>
      </c>
    </row>
  </sheetData>
  <pageMargins left="0.7" right="0.7" top="0.75" bottom="0.75" header="0.3" footer="0.3"/>
  <headerFooter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13"/>
  <sheetViews>
    <sheetView tabSelected="1" workbookViewId="0">
      <selection activeCell="O4" sqref="O4"/>
    </sheetView>
  </sheetViews>
  <sheetFormatPr defaultColWidth="9" defaultRowHeight="14.4"/>
  <cols>
    <col min="2" max="2" width="17.9537037037037" style="1" customWidth="1"/>
    <col min="3" max="3" width="23.7777777777778" customWidth="1"/>
    <col min="12" max="12" width="9.66666666666667"/>
  </cols>
  <sheetData>
    <row r="1" spans="1:12">
      <c r="A1" s="2" t="s">
        <v>1999</v>
      </c>
      <c r="B1" s="3" t="s">
        <v>2000</v>
      </c>
      <c r="C1" s="4" t="s">
        <v>2002</v>
      </c>
      <c r="D1" s="4" t="s">
        <v>2003</v>
      </c>
      <c r="E1" s="4" t="s">
        <v>348</v>
      </c>
      <c r="F1" s="5" t="s">
        <v>4187</v>
      </c>
      <c r="G1" s="5" t="s">
        <v>16</v>
      </c>
      <c r="H1" s="5" t="s">
        <v>365</v>
      </c>
      <c r="I1" s="5" t="s">
        <v>364</v>
      </c>
      <c r="J1" s="5" t="s">
        <v>4188</v>
      </c>
      <c r="K1" s="5" t="s">
        <v>2001</v>
      </c>
      <c r="L1" s="5" t="s">
        <v>83</v>
      </c>
    </row>
    <row r="2" spans="1:12">
      <c r="A2" s="6">
        <v>1924</v>
      </c>
      <c r="B2" s="7">
        <v>42044</v>
      </c>
      <c r="C2" t="str">
        <f>IFERROR(INDEX(ProductTJ[Product Name],MATCH(A2,ProductTJ[ProductID],0)),"Not found")</f>
        <v>Currus MA-17</v>
      </c>
      <c r="D2" t="str">
        <f>IFERROR(INDEX(ProductTJ[Category],MATCH(A2,ProductTJ[ProductID],0)),"Not found")</f>
        <v>Mix</v>
      </c>
      <c r="E2">
        <f>IFERROR(INDEX(ProductTJ[ManufacturerID],MATCH(A2,ProductTJ[ProductID],0)),"Not found")</f>
        <v>4</v>
      </c>
      <c r="F2" t="str">
        <f>IFERROR(INDEX(ProductTJ[Segment],MATCH(A2,ProductTJ[ProductID],0)),"Not found")</f>
        <v>All Season</v>
      </c>
      <c r="G2" t="str">
        <f>IFERROR(INDEX(SalesTJ[Country],MATCH(A2,SalesTJ[ProductID],0)),"Not found")</f>
        <v>Canada</v>
      </c>
      <c r="H2" t="str">
        <f>IFERROR(INDEX(Location[State],MATCH(I2,Location[Zip],0)),"Not found")</f>
        <v>Manitoba</v>
      </c>
      <c r="I2" t="str">
        <f>IFERROR(INDEX(SalesTJ[Zip],MATCH(A3,SalesTJ[ProductID],0)),"Not found")</f>
        <v>R3G</v>
      </c>
      <c r="J2" t="str">
        <f>IFERROR(INDEX(Manufacturer[Manufacturer Name],MATCH(E2,Manufacturer[ManufacturerID],0)),"Not found")</f>
        <v>Currus</v>
      </c>
      <c r="K2">
        <f>IFERROR(INDEX(SalesTJ[Units],MATCH(A2,SalesTJ[ProductID],0)),"Not found")</f>
        <v>1</v>
      </c>
      <c r="L2">
        <f>IFERROR(INDEX(SalesTJ[Revenue],MATCH(A2,SalesTJ[ProductID],0)),"Not found")</f>
        <v>4409.37</v>
      </c>
    </row>
    <row r="3" spans="1:12">
      <c r="A3" s="8">
        <v>1517</v>
      </c>
      <c r="B3" s="9">
        <v>42155</v>
      </c>
      <c r="C3" t="str">
        <f>IFERROR(INDEX(ProductTJ[Product Name],MATCH(A3,ProductTJ[ProductID],0)),"Not found")</f>
        <v>Quibus RP-09</v>
      </c>
      <c r="D3" t="str">
        <f>IFERROR(INDEX(ProductTJ[Category],MATCH(A3,ProductTJ[ProductID],0)),"Not found")</f>
        <v>Rural</v>
      </c>
      <c r="E3">
        <f>IFERROR(INDEX(ProductTJ[ManufacturerID],MATCH(A3,ProductTJ[ProductID],0)),"Not found")</f>
        <v>12</v>
      </c>
      <c r="F3" t="str">
        <f>IFERROR(INDEX(ProductTJ[Segment],MATCH(A3,ProductTJ[ProductID],0)),"Not found")</f>
        <v>Productivity</v>
      </c>
      <c r="G3" t="str">
        <f>IFERROR(INDEX(SalesTJ[Country],MATCH(A3,SalesTJ[ProductID],0)),"Not found")</f>
        <v>Canada</v>
      </c>
      <c r="H3" t="str">
        <f>IFERROR(INDEX(Location[State],MATCH(I3,Location[Zip],0)),"Not found")</f>
        <v>Manitoba</v>
      </c>
      <c r="I3" t="str">
        <f>IFERROR(INDEX(SalesTJ[Zip],MATCH(A3,SalesTJ[ProductID],0)),"Not found")</f>
        <v>R3G</v>
      </c>
      <c r="J3" t="str">
        <f>IFERROR(INDEX(Manufacturer[Manufacturer Name],MATCH(E3,Manufacturer[ManufacturerID],0)),"Not found")</f>
        <v>Quibus</v>
      </c>
      <c r="K3">
        <f>IFERROR(INDEX(SalesTJ[Units],MATCH(A3,SalesTJ[ProductID],0)),"Not found")</f>
        <v>1</v>
      </c>
      <c r="L3">
        <f>IFERROR(INDEX(SalesTJ[Revenue],MATCH(A3,SalesTJ[ProductID],0)),"Not found")</f>
        <v>2361.24</v>
      </c>
    </row>
    <row r="4" spans="1:12">
      <c r="A4" s="6">
        <v>615</v>
      </c>
      <c r="B4" s="7">
        <v>42155</v>
      </c>
      <c r="C4" t="str">
        <f>IFERROR(INDEX(ProductTJ[Product Name],MATCH(A4,ProductTJ[ProductID],0)),"Not found")</f>
        <v>Maximus UC-80</v>
      </c>
      <c r="D4" t="str">
        <f>IFERROR(INDEX(ProductTJ[Category],MATCH(A4,ProductTJ[ProductID],0)),"Not found")</f>
        <v>Urban</v>
      </c>
      <c r="E4">
        <f>IFERROR(INDEX(ProductTJ[ManufacturerID],MATCH(A4,ProductTJ[ProductID],0)),"Not found")</f>
        <v>7</v>
      </c>
      <c r="F4" t="str">
        <f>IFERROR(INDEX(ProductTJ[Segment],MATCH(A4,ProductTJ[ProductID],0)),"Not found")</f>
        <v>Convenience</v>
      </c>
      <c r="G4" t="str">
        <f>IFERROR(INDEX(SalesTJ[Country],MATCH(A4,SalesTJ[ProductID],0)),"Not found")</f>
        <v>Canada</v>
      </c>
      <c r="H4" t="str">
        <f>IFERROR(INDEX(Location[State],MATCH(I4,Location[Zip],0)),"Not found")</f>
        <v>Ontario</v>
      </c>
      <c r="I4" t="str">
        <f>IFERROR(INDEX(SalesTJ[Zip],MATCH(A4,SalesTJ[ProductID],0)),"Not found")</f>
        <v>M4V</v>
      </c>
      <c r="J4" t="str">
        <f>IFERROR(INDEX(Manufacturer[Manufacturer Name],MATCH(E4,Manufacturer[ManufacturerID],0)),"Not found")</f>
        <v>VanArsdel</v>
      </c>
      <c r="K4">
        <f>IFERROR(INDEX(SalesTJ[Units],MATCH(A4,SalesTJ[ProductID],0)),"Not found")</f>
        <v>1</v>
      </c>
      <c r="L4">
        <f>IFERROR(INDEX(SalesTJ[Revenue],MATCH(A4,SalesTJ[ProductID],0)),"Not found")</f>
        <v>8189.37</v>
      </c>
    </row>
    <row r="5" spans="1:12">
      <c r="A5" s="8">
        <v>1530</v>
      </c>
      <c r="B5" s="9">
        <v>42155</v>
      </c>
      <c r="C5" t="str">
        <f>IFERROR(INDEX(ProductTJ[Product Name],MATCH(A5,ProductTJ[ProductID],0)),"Not found")</f>
        <v>Quibus RP-22</v>
      </c>
      <c r="D5" t="str">
        <f>IFERROR(INDEX(ProductTJ[Category],MATCH(A5,ProductTJ[ProductID],0)),"Not found")</f>
        <v>Rural</v>
      </c>
      <c r="E5">
        <f>IFERROR(INDEX(ProductTJ[ManufacturerID],MATCH(A5,ProductTJ[ProductID],0)),"Not found")</f>
        <v>12</v>
      </c>
      <c r="F5" t="str">
        <f>IFERROR(INDEX(ProductTJ[Segment],MATCH(A5,ProductTJ[ProductID],0)),"Not found")</f>
        <v>Productivity</v>
      </c>
      <c r="G5" t="str">
        <f>IFERROR(INDEX(SalesTJ[Country],MATCH(A5,SalesTJ[ProductID],0)),"Not found")</f>
        <v>Canada</v>
      </c>
      <c r="H5" t="str">
        <f>IFERROR(INDEX(Location[State],MATCH(I5,Location[Zip],0)),"Not found")</f>
        <v>Manitoba</v>
      </c>
      <c r="I5" t="str">
        <f>IFERROR(INDEX(SalesTJ[Zip],MATCH(A5,SalesTJ[ProductID],0)),"Not found")</f>
        <v>R3H</v>
      </c>
      <c r="J5" t="str">
        <f>IFERROR(INDEX(Manufacturer[Manufacturer Name],MATCH(E5,Manufacturer[ManufacturerID],0)),"Not found")</f>
        <v>Quibus</v>
      </c>
      <c r="K5">
        <f>IFERROR(INDEX(SalesTJ[Units],MATCH(A5,SalesTJ[ProductID],0)),"Not found")</f>
        <v>1</v>
      </c>
      <c r="L5">
        <f>IFERROR(INDEX(SalesTJ[Revenue],MATCH(A5,SalesTJ[ProductID],0)),"Not found")</f>
        <v>4282.74</v>
      </c>
    </row>
    <row r="6" spans="1:12">
      <c r="A6" s="6">
        <v>1226</v>
      </c>
      <c r="B6" s="7">
        <v>42156</v>
      </c>
      <c r="C6" t="str">
        <f>IFERROR(INDEX(ProductTJ[Product Name],MATCH(A6,ProductTJ[ProductID],0)),"Not found")</f>
        <v>Pirum UC-28</v>
      </c>
      <c r="D6" t="str">
        <f>IFERROR(INDEX(ProductTJ[Category],MATCH(A6,ProductTJ[ProductID],0)),"Not found")</f>
        <v>Urban</v>
      </c>
      <c r="E6">
        <f>IFERROR(INDEX(ProductTJ[ManufacturerID],MATCH(A6,ProductTJ[ProductID],0)),"Not found")</f>
        <v>10</v>
      </c>
      <c r="F6" t="str">
        <f>IFERROR(INDEX(ProductTJ[Segment],MATCH(A6,ProductTJ[ProductID],0)),"Not found")</f>
        <v>Convenience</v>
      </c>
      <c r="G6" t="str">
        <f>IFERROR(INDEX(SalesTJ[Country],MATCH(A6,SalesTJ[ProductID],0)),"Not found")</f>
        <v>Canada</v>
      </c>
      <c r="H6" t="str">
        <f>IFERROR(INDEX(Location[State],MATCH(I6,Location[Zip],0)),"Not found")</f>
        <v>Ontario</v>
      </c>
      <c r="I6" t="str">
        <f>IFERROR(INDEX(SalesTJ[Zip],MATCH(A6,SalesTJ[ProductID],0)),"Not found")</f>
        <v>L5P</v>
      </c>
      <c r="J6" t="str">
        <f>IFERROR(INDEX(Manufacturer[Manufacturer Name],MATCH(E6,Manufacturer[ManufacturerID],0)),"Not found")</f>
        <v>Pirum</v>
      </c>
      <c r="K6">
        <f>IFERROR(INDEX(SalesTJ[Units],MATCH(A6,SalesTJ[ProductID],0)),"Not found")</f>
        <v>1</v>
      </c>
      <c r="L6">
        <f>IFERROR(INDEX(SalesTJ[Revenue],MATCH(A6,SalesTJ[ProductID],0)),"Not found")</f>
        <v>6866.37</v>
      </c>
    </row>
    <row r="7" spans="1:12">
      <c r="A7" s="8">
        <v>1809</v>
      </c>
      <c r="B7" s="9">
        <v>42156</v>
      </c>
      <c r="C7" t="str">
        <f>IFERROR(INDEX(ProductTJ[Product Name],MATCH(A7,ProductTJ[ProductID],0)),"Not found")</f>
        <v>Pomum YY-04</v>
      </c>
      <c r="D7" t="str">
        <f>IFERROR(INDEX(ProductTJ[Category],MATCH(A7,ProductTJ[ProductID],0)),"Not found")</f>
        <v>Youth</v>
      </c>
      <c r="E7">
        <f>IFERROR(INDEX(ProductTJ[ManufacturerID],MATCH(A7,ProductTJ[ProductID],0)),"Not found")</f>
        <v>11</v>
      </c>
      <c r="F7" t="str">
        <f>IFERROR(INDEX(ProductTJ[Segment],MATCH(A7,ProductTJ[ProductID],0)),"Not found")</f>
        <v>Youth</v>
      </c>
      <c r="G7" t="str">
        <f>IFERROR(INDEX(SalesTJ[Country],MATCH(A7,SalesTJ[ProductID],0)),"Not found")</f>
        <v>Canada</v>
      </c>
      <c r="H7" t="str">
        <f>IFERROR(INDEX(Location[State],MATCH(I7,Location[Zip],0)),"Not found")</f>
        <v>Ontario</v>
      </c>
      <c r="I7" t="str">
        <f>IFERROR(INDEX(SalesTJ[Zip],MATCH(A7,SalesTJ[ProductID],0)),"Not found")</f>
        <v>L5R</v>
      </c>
      <c r="J7" t="str">
        <f>IFERROR(INDEX(Manufacturer[Manufacturer Name],MATCH(E7,Manufacturer[ManufacturerID],0)),"Not found")</f>
        <v>Pomum</v>
      </c>
      <c r="K7">
        <f>IFERROR(INDEX(SalesTJ[Units],MATCH(A7,SalesTJ[ProductID],0)),"Not found")</f>
        <v>1</v>
      </c>
      <c r="L7">
        <f>IFERROR(INDEX(SalesTJ[Revenue],MATCH(A7,SalesTJ[ProductID],0)),"Not found")</f>
        <v>2771.37</v>
      </c>
    </row>
    <row r="8" spans="1:12">
      <c r="A8" s="6">
        <v>1212</v>
      </c>
      <c r="B8" s="7">
        <v>42156</v>
      </c>
      <c r="C8" t="str">
        <f>IFERROR(INDEX(ProductTJ[Product Name],MATCH(A8,ProductTJ[ProductID],0)),"Not found")</f>
        <v>Pirum UC-14</v>
      </c>
      <c r="D8" t="str">
        <f>IFERROR(INDEX(ProductTJ[Category],MATCH(A8,ProductTJ[ProductID],0)),"Not found")</f>
        <v>Urban</v>
      </c>
      <c r="E8">
        <f>IFERROR(INDEX(ProductTJ[ManufacturerID],MATCH(A8,ProductTJ[ProductID],0)),"Not found")</f>
        <v>10</v>
      </c>
      <c r="F8" t="str">
        <f>IFERROR(INDEX(ProductTJ[Segment],MATCH(A8,ProductTJ[ProductID],0)),"Not found")</f>
        <v>Convenience</v>
      </c>
      <c r="G8" t="str">
        <f>IFERROR(INDEX(SalesTJ[Country],MATCH(A8,SalesTJ[ProductID],0)),"Not found")</f>
        <v>Canada</v>
      </c>
      <c r="H8" t="str">
        <f>IFERROR(INDEX(Location[State],MATCH(I8,Location[Zip],0)),"Not found")</f>
        <v>Ontario</v>
      </c>
      <c r="I8" t="str">
        <f>IFERROR(INDEX(SalesTJ[Zip],MATCH(A8,SalesTJ[ProductID],0)),"Not found")</f>
        <v>L5N</v>
      </c>
      <c r="J8" t="str">
        <f>IFERROR(INDEX(Manufacturer[Manufacturer Name],MATCH(E8,Manufacturer[ManufacturerID],0)),"Not found")</f>
        <v>Pirum</v>
      </c>
      <c r="K8">
        <f>IFERROR(INDEX(SalesTJ[Units],MATCH(A8,SalesTJ[ProductID],0)),"Not found")</f>
        <v>1</v>
      </c>
      <c r="L8">
        <f>IFERROR(INDEX(SalesTJ[Revenue],MATCH(A8,SalesTJ[ProductID],0)),"Not found")</f>
        <v>4850.37</v>
      </c>
    </row>
    <row r="9" spans="1:12">
      <c r="A9" s="8">
        <v>1821</v>
      </c>
      <c r="B9" s="9">
        <v>42156</v>
      </c>
      <c r="C9" t="str">
        <f>IFERROR(INDEX(ProductTJ[Product Name],MATCH(A9,ProductTJ[ProductID],0)),"Not found")</f>
        <v>Pomum YY-16</v>
      </c>
      <c r="D9" t="str">
        <f>IFERROR(INDEX(ProductTJ[Category],MATCH(A9,ProductTJ[ProductID],0)),"Not found")</f>
        <v>Youth</v>
      </c>
      <c r="E9">
        <f>IFERROR(INDEX(ProductTJ[ManufacturerID],MATCH(A9,ProductTJ[ProductID],0)),"Not found")</f>
        <v>11</v>
      </c>
      <c r="F9" t="str">
        <f>IFERROR(INDEX(ProductTJ[Segment],MATCH(A9,ProductTJ[ProductID],0)),"Not found")</f>
        <v>Youth</v>
      </c>
      <c r="G9" t="str">
        <f>IFERROR(INDEX(SalesTJ[Country],MATCH(A9,SalesTJ[ProductID],0)),"Not found")</f>
        <v>Canada</v>
      </c>
      <c r="H9" t="str">
        <f>IFERROR(INDEX(Location[State],MATCH(I9,Location[Zip],0)),"Not found")</f>
        <v>Ontario</v>
      </c>
      <c r="I9" t="str">
        <f>IFERROR(INDEX(SalesTJ[Zip],MATCH(A9,SalesTJ[ProductID],0)),"Not found")</f>
        <v>L5R</v>
      </c>
      <c r="J9" t="str">
        <f>IFERROR(INDEX(Manufacturer[Manufacturer Name],MATCH(E9,Manufacturer[ManufacturerID],0)),"Not found")</f>
        <v>Pomum</v>
      </c>
      <c r="K9">
        <f>IFERROR(INDEX(SalesTJ[Units],MATCH(A9,SalesTJ[ProductID],0)),"Not found")</f>
        <v>1</v>
      </c>
      <c r="L9">
        <f>IFERROR(INDEX(SalesTJ[Revenue],MATCH(A9,SalesTJ[ProductID],0)),"Not found")</f>
        <v>3779.37</v>
      </c>
    </row>
    <row r="10" spans="1:12">
      <c r="A10" s="6">
        <v>1223</v>
      </c>
      <c r="B10" s="7">
        <v>42156</v>
      </c>
      <c r="C10" t="str">
        <f>IFERROR(INDEX(ProductTJ[Product Name],MATCH(A10,ProductTJ[ProductID],0)),"Not found")</f>
        <v>Pirum UC-25</v>
      </c>
      <c r="D10" t="str">
        <f>IFERROR(INDEX(ProductTJ[Category],MATCH(A10,ProductTJ[ProductID],0)),"Not found")</f>
        <v>Urban</v>
      </c>
      <c r="E10">
        <f>IFERROR(INDEX(ProductTJ[ManufacturerID],MATCH(A10,ProductTJ[ProductID],0)),"Not found")</f>
        <v>10</v>
      </c>
      <c r="F10" t="str">
        <f>IFERROR(INDEX(ProductTJ[Segment],MATCH(A10,ProductTJ[ProductID],0)),"Not found")</f>
        <v>Convenience</v>
      </c>
      <c r="G10" t="str">
        <f>IFERROR(INDEX(SalesTJ[Country],MATCH(A10,SalesTJ[ProductID],0)),"Not found")</f>
        <v>Canada</v>
      </c>
      <c r="H10" t="str">
        <f>IFERROR(INDEX(Location[State],MATCH(I10,Location[Zip],0)),"Not found")</f>
        <v>Ontario</v>
      </c>
      <c r="I10" t="str">
        <f>IFERROR(INDEX(SalesTJ[Zip],MATCH(A10,SalesTJ[ProductID],0)),"Not found")</f>
        <v>M4K</v>
      </c>
      <c r="J10" t="str">
        <f>IFERROR(INDEX(Manufacturer[Manufacturer Name],MATCH(E10,Manufacturer[ManufacturerID],0)),"Not found")</f>
        <v>Pirum</v>
      </c>
      <c r="K10">
        <f>IFERROR(INDEX(SalesTJ[Units],MATCH(A10,SalesTJ[ProductID],0)),"Not found")</f>
        <v>1</v>
      </c>
      <c r="L10">
        <f>IFERROR(INDEX(SalesTJ[Revenue],MATCH(A10,SalesTJ[ProductID],0)),"Not found")</f>
        <v>4787.37</v>
      </c>
    </row>
    <row r="11" spans="1:12">
      <c r="A11" s="8">
        <v>1850</v>
      </c>
      <c r="B11" s="9">
        <v>42156</v>
      </c>
      <c r="C11" t="str">
        <f>IFERROR(INDEX(ProductTJ[Product Name],MATCH(A11,ProductTJ[ProductID],0)),"Not found")</f>
        <v>Pomum YY-45</v>
      </c>
      <c r="D11" t="str">
        <f>IFERROR(INDEX(ProductTJ[Category],MATCH(A11,ProductTJ[ProductID],0)),"Not found")</f>
        <v>Youth</v>
      </c>
      <c r="E11">
        <f>IFERROR(INDEX(ProductTJ[ManufacturerID],MATCH(A11,ProductTJ[ProductID],0)),"Not found")</f>
        <v>11</v>
      </c>
      <c r="F11" t="str">
        <f>IFERROR(INDEX(ProductTJ[Segment],MATCH(A11,ProductTJ[ProductID],0)),"Not found")</f>
        <v>Youth</v>
      </c>
      <c r="G11" t="str">
        <f>IFERROR(INDEX(SalesTJ[Country],MATCH(A11,SalesTJ[ProductID],0)),"Not found")</f>
        <v>Canada</v>
      </c>
      <c r="H11" t="str">
        <f>IFERROR(INDEX(Location[State],MATCH(I11,Location[Zip],0)),"Not found")</f>
        <v>Ontario</v>
      </c>
      <c r="I11" t="str">
        <f>IFERROR(INDEX(SalesTJ[Zip],MATCH(A11,SalesTJ[ProductID],0)),"Not found")</f>
        <v>L5L</v>
      </c>
      <c r="J11" t="str">
        <f>IFERROR(INDEX(Manufacturer[Manufacturer Name],MATCH(E11,Manufacturer[ManufacturerID],0)),"Not found")</f>
        <v>Pomum</v>
      </c>
      <c r="K11">
        <f>IFERROR(INDEX(SalesTJ[Units],MATCH(A11,SalesTJ[ProductID],0)),"Not found")</f>
        <v>1</v>
      </c>
      <c r="L11">
        <f>IFERROR(INDEX(SalesTJ[Revenue],MATCH(A11,SalesTJ[ProductID],0)),"Not found")</f>
        <v>1826.37</v>
      </c>
    </row>
    <row r="12" spans="1:12">
      <c r="A12" s="6">
        <v>993</v>
      </c>
      <c r="B12" s="7">
        <v>42152</v>
      </c>
      <c r="C12" t="str">
        <f>IFERROR(INDEX(ProductTJ[Product Name],MATCH(A12,ProductTJ[ProductID],0)),"Not found")</f>
        <v>Natura UC-56</v>
      </c>
      <c r="D12" t="str">
        <f>IFERROR(INDEX(ProductTJ[Category],MATCH(A12,ProductTJ[ProductID],0)),"Not found")</f>
        <v>Urban</v>
      </c>
      <c r="E12">
        <f>IFERROR(INDEX(ProductTJ[ManufacturerID],MATCH(A12,ProductTJ[ProductID],0)),"Not found")</f>
        <v>8</v>
      </c>
      <c r="F12" t="str">
        <f>IFERROR(INDEX(ProductTJ[Segment],MATCH(A12,ProductTJ[ProductID],0)),"Not found")</f>
        <v>Convenience</v>
      </c>
      <c r="G12" t="str">
        <f>IFERROR(INDEX(SalesTJ[Country],MATCH(A12,SalesTJ[ProductID],0)),"Not found")</f>
        <v>Canada</v>
      </c>
      <c r="H12" t="str">
        <f>IFERROR(INDEX(Location[State],MATCH(I12,Location[Zip],0)),"Not found")</f>
        <v>Manitoba</v>
      </c>
      <c r="I12" t="str">
        <f>IFERROR(INDEX(SalesTJ[Zip],MATCH(A12,SalesTJ[ProductID],0)),"Not found")</f>
        <v>R3V</v>
      </c>
      <c r="J12" t="str">
        <f>IFERROR(INDEX(Manufacturer[Manufacturer Name],MATCH(E12,Manufacturer[ManufacturerID],0)),"Not found")</f>
        <v>Natura</v>
      </c>
      <c r="K12">
        <f>IFERROR(INDEX(SalesTJ[Units],MATCH(A12,SalesTJ[ProductID],0)),"Not found")</f>
        <v>1</v>
      </c>
      <c r="L12">
        <f>IFERROR(INDEX(SalesTJ[Revenue],MATCH(A12,SalesTJ[ProductID],0)),"Not found")</f>
        <v>4598.37</v>
      </c>
    </row>
    <row r="13" spans="1:12">
      <c r="A13" s="8">
        <v>1243</v>
      </c>
      <c r="B13" s="9">
        <v>42152</v>
      </c>
      <c r="C13" t="str">
        <f>IFERROR(INDEX(ProductTJ[Product Name],MATCH(A13,ProductTJ[ProductID],0)),"Not found")</f>
        <v>Quibus MP-11</v>
      </c>
      <c r="D13" t="str">
        <f>IFERROR(INDEX(ProductTJ[Category],MATCH(A13,ProductTJ[ProductID],0)),"Not found")</f>
        <v>Mix</v>
      </c>
      <c r="E13">
        <f>IFERROR(INDEX(ProductTJ[ManufacturerID],MATCH(A13,ProductTJ[ProductID],0)),"Not found")</f>
        <v>12</v>
      </c>
      <c r="F13" t="str">
        <f>IFERROR(INDEX(ProductTJ[Segment],MATCH(A13,ProductTJ[ProductID],0)),"Not found")</f>
        <v>Productivity</v>
      </c>
      <c r="G13" t="str">
        <f>IFERROR(INDEX(SalesTJ[Country],MATCH(A13,SalesTJ[ProductID],0)),"Not found")</f>
        <v>Canada</v>
      </c>
      <c r="H13" t="str">
        <f>IFERROR(INDEX(Location[State],MATCH(I13,Location[Zip],0)),"Not found")</f>
        <v>Manitoba</v>
      </c>
      <c r="I13" t="str">
        <f>IFERROR(INDEX(SalesTJ[Zip],MATCH(A13,SalesTJ[ProductID],0)),"Not found")</f>
        <v>R3V</v>
      </c>
      <c r="J13" t="str">
        <f>IFERROR(INDEX(Manufacturer[Manufacturer Name],MATCH(E13,Manufacturer[ManufacturerID],0)),"Not found")</f>
        <v>Quibus</v>
      </c>
      <c r="K13">
        <f>IFERROR(INDEX(SalesTJ[Units],MATCH(A13,SalesTJ[ProductID],0)),"Not found")</f>
        <v>1</v>
      </c>
      <c r="L13">
        <f>IFERROR(INDEX(SalesTJ[Revenue],MATCH(A13,SalesTJ[ProductID],0)),"Not found")</f>
        <v>5794.74</v>
      </c>
    </row>
    <row r="14" spans="1:12">
      <c r="A14" s="6">
        <v>2350</v>
      </c>
      <c r="B14" s="7">
        <v>42152</v>
      </c>
      <c r="C14" t="str">
        <f>IFERROR(INDEX(ProductTJ[Product Name],MATCH(A14,ProductTJ[ProductID],0)),"Not found")</f>
        <v>Aliqui UE-24</v>
      </c>
      <c r="D14" t="str">
        <f>IFERROR(INDEX(ProductTJ[Category],MATCH(A14,ProductTJ[ProductID],0)),"Not found")</f>
        <v>Urban</v>
      </c>
      <c r="E14">
        <f>IFERROR(INDEX(ProductTJ[ManufacturerID],MATCH(A14,ProductTJ[ProductID],0)),"Not found")</f>
        <v>2</v>
      </c>
      <c r="F14" t="str">
        <f>IFERROR(INDEX(ProductTJ[Segment],MATCH(A14,ProductTJ[ProductID],0)),"Not found")</f>
        <v>Extreme</v>
      </c>
      <c r="G14" t="str">
        <f>IFERROR(INDEX(SalesTJ[Country],MATCH(A14,SalesTJ[ProductID],0)),"Not found")</f>
        <v>Canada</v>
      </c>
      <c r="H14" t="str">
        <f>IFERROR(INDEX(Location[State],MATCH(I14,Location[Zip],0)),"Not found")</f>
        <v>Ontario</v>
      </c>
      <c r="I14" t="str">
        <f>IFERROR(INDEX(SalesTJ[Zip],MATCH(A14,SalesTJ[ProductID],0)),"Not found")</f>
        <v>L5G</v>
      </c>
      <c r="J14" t="str">
        <f>IFERROR(INDEX(Manufacturer[Manufacturer Name],MATCH(E14,Manufacturer[ManufacturerID],0)),"Not found")</f>
        <v>Aliqui</v>
      </c>
      <c r="K14">
        <f>IFERROR(INDEX(SalesTJ[Units],MATCH(A14,SalesTJ[ProductID],0)),"Not found")</f>
        <v>1</v>
      </c>
      <c r="L14">
        <f>IFERROR(INDEX(SalesTJ[Revenue],MATCH(A14,SalesTJ[ProductID],0)),"Not found")</f>
        <v>4466.7</v>
      </c>
    </row>
    <row r="15" spans="1:12">
      <c r="A15" s="8">
        <v>1530</v>
      </c>
      <c r="B15" s="9">
        <v>42152</v>
      </c>
      <c r="C15" t="str">
        <f>IFERROR(INDEX(ProductTJ[Product Name],MATCH(A15,ProductTJ[ProductID],0)),"Not found")</f>
        <v>Quibus RP-22</v>
      </c>
      <c r="D15" t="str">
        <f>IFERROR(INDEX(ProductTJ[Category],MATCH(A15,ProductTJ[ProductID],0)),"Not found")</f>
        <v>Rural</v>
      </c>
      <c r="E15">
        <f>IFERROR(INDEX(ProductTJ[ManufacturerID],MATCH(A15,ProductTJ[ProductID],0)),"Not found")</f>
        <v>12</v>
      </c>
      <c r="F15" t="str">
        <f>IFERROR(INDEX(ProductTJ[Segment],MATCH(A15,ProductTJ[ProductID],0)),"Not found")</f>
        <v>Productivity</v>
      </c>
      <c r="G15" t="str">
        <f>IFERROR(INDEX(SalesTJ[Country],MATCH(A15,SalesTJ[ProductID],0)),"Not found")</f>
        <v>Canada</v>
      </c>
      <c r="H15" t="str">
        <f>IFERROR(INDEX(Location[State],MATCH(I15,Location[Zip],0)),"Not found")</f>
        <v>Manitoba</v>
      </c>
      <c r="I15" t="str">
        <f>IFERROR(INDEX(SalesTJ[Zip],MATCH(A15,SalesTJ[ProductID],0)),"Not found")</f>
        <v>R3H</v>
      </c>
      <c r="J15" t="str">
        <f>IFERROR(INDEX(Manufacturer[Manufacturer Name],MATCH(E15,Manufacturer[ManufacturerID],0)),"Not found")</f>
        <v>Quibus</v>
      </c>
      <c r="K15">
        <f>IFERROR(INDEX(SalesTJ[Units],MATCH(A15,SalesTJ[ProductID],0)),"Not found")</f>
        <v>1</v>
      </c>
      <c r="L15">
        <f>IFERROR(INDEX(SalesTJ[Revenue],MATCH(A15,SalesTJ[ProductID],0)),"Not found")</f>
        <v>4282.74</v>
      </c>
    </row>
    <row r="16" spans="1:12">
      <c r="A16" s="6">
        <v>2240</v>
      </c>
      <c r="B16" s="7">
        <v>42152</v>
      </c>
      <c r="C16" t="str">
        <f>IFERROR(INDEX(ProductTJ[Product Name],MATCH(A16,ProductTJ[ProductID],0)),"Not found")</f>
        <v>Aliqui RP-37</v>
      </c>
      <c r="D16" t="str">
        <f>IFERROR(INDEX(ProductTJ[Category],MATCH(A16,ProductTJ[ProductID],0)),"Not found")</f>
        <v>Rural</v>
      </c>
      <c r="E16">
        <f>IFERROR(INDEX(ProductTJ[ManufacturerID],MATCH(A16,ProductTJ[ProductID],0)),"Not found")</f>
        <v>2</v>
      </c>
      <c r="F16" t="str">
        <f>IFERROR(INDEX(ProductTJ[Segment],MATCH(A16,ProductTJ[ProductID],0)),"Not found")</f>
        <v>Productivity</v>
      </c>
      <c r="G16" t="str">
        <f>IFERROR(INDEX(SalesTJ[Country],MATCH(A16,SalesTJ[ProductID],0)),"Not found")</f>
        <v>Canada</v>
      </c>
      <c r="H16" t="str">
        <f>IFERROR(INDEX(Location[State],MATCH(I16,Location[Zip],0)),"Not found")</f>
        <v>Ontario</v>
      </c>
      <c r="I16" t="str">
        <f>IFERROR(INDEX(SalesTJ[Zip],MATCH(A16,SalesTJ[ProductID],0)),"Not found")</f>
        <v>M4P</v>
      </c>
      <c r="J16" t="str">
        <f>IFERROR(INDEX(Manufacturer[Manufacturer Name],MATCH(E16,Manufacturer[ManufacturerID],0)),"Not found")</f>
        <v>Aliqui</v>
      </c>
      <c r="K16">
        <f>IFERROR(INDEX(SalesTJ[Units],MATCH(A16,SalesTJ[ProductID],0)),"Not found")</f>
        <v>1</v>
      </c>
      <c r="L16">
        <f>IFERROR(INDEX(SalesTJ[Revenue],MATCH(A16,SalesTJ[ProductID],0)),"Not found")</f>
        <v>1070.37</v>
      </c>
    </row>
    <row r="17" spans="1:12">
      <c r="A17" s="8">
        <v>2365</v>
      </c>
      <c r="B17" s="9">
        <v>42152</v>
      </c>
      <c r="C17" t="str">
        <f>IFERROR(INDEX(ProductTJ[Product Name],MATCH(A17,ProductTJ[ProductID],0)),"Not found")</f>
        <v>Aliqui UC-13</v>
      </c>
      <c r="D17" t="str">
        <f>IFERROR(INDEX(ProductTJ[Category],MATCH(A17,ProductTJ[ProductID],0)),"Not found")</f>
        <v>Urban</v>
      </c>
      <c r="E17">
        <f>IFERROR(INDEX(ProductTJ[ManufacturerID],MATCH(A17,ProductTJ[ProductID],0)),"Not found")</f>
        <v>2</v>
      </c>
      <c r="F17" t="str">
        <f>IFERROR(INDEX(ProductTJ[Segment],MATCH(A17,ProductTJ[ProductID],0)),"Not found")</f>
        <v>Convenience</v>
      </c>
      <c r="G17" t="str">
        <f>IFERROR(INDEX(SalesTJ[Country],MATCH(A17,SalesTJ[ProductID],0)),"Not found")</f>
        <v>Canada</v>
      </c>
      <c r="H17" t="str">
        <f>IFERROR(INDEX(Location[State],MATCH(I17,Location[Zip],0)),"Not found")</f>
        <v>Manitoba</v>
      </c>
      <c r="I17" t="str">
        <f>IFERROR(INDEX(SalesTJ[Zip],MATCH(A17,SalesTJ[ProductID],0)),"Not found")</f>
        <v>R3G</v>
      </c>
      <c r="J17" t="str">
        <f>IFERROR(INDEX(Manufacturer[Manufacturer Name],MATCH(E17,Manufacturer[ManufacturerID],0)),"Not found")</f>
        <v>Aliqui</v>
      </c>
      <c r="K17">
        <f>IFERROR(INDEX(SalesTJ[Units],MATCH(A17,SalesTJ[ProductID],0)),"Not found")</f>
        <v>1</v>
      </c>
      <c r="L17">
        <f>IFERROR(INDEX(SalesTJ[Revenue],MATCH(A17,SalesTJ[ProductID],0)),"Not found")</f>
        <v>6356.7</v>
      </c>
    </row>
    <row r="18" spans="1:12">
      <c r="A18" s="6">
        <v>2206</v>
      </c>
      <c r="B18" s="7">
        <v>42153</v>
      </c>
      <c r="C18" t="str">
        <f>IFERROR(INDEX(ProductTJ[Product Name],MATCH(A18,ProductTJ[ProductID],0)),"Not found")</f>
        <v>Aliqui RP-03</v>
      </c>
      <c r="D18" t="str">
        <f>IFERROR(INDEX(ProductTJ[Category],MATCH(A18,ProductTJ[ProductID],0)),"Not found")</f>
        <v>Rural</v>
      </c>
      <c r="E18">
        <f>IFERROR(INDEX(ProductTJ[ManufacturerID],MATCH(A18,ProductTJ[ProductID],0)),"Not found")</f>
        <v>2</v>
      </c>
      <c r="F18" t="str">
        <f>IFERROR(INDEX(ProductTJ[Segment],MATCH(A18,ProductTJ[ProductID],0)),"Not found")</f>
        <v>Productivity</v>
      </c>
      <c r="G18" t="str">
        <f>IFERROR(INDEX(SalesTJ[Country],MATCH(A18,SalesTJ[ProductID],0)),"Not found")</f>
        <v>Canada</v>
      </c>
      <c r="H18" t="str">
        <f>IFERROR(INDEX(Location[State],MATCH(I18,Location[Zip],0)),"Not found")</f>
        <v>Manitoba</v>
      </c>
      <c r="I18" t="str">
        <f>IFERROR(INDEX(SalesTJ[Zip],MATCH(A18,SalesTJ[ProductID],0)),"Not found")</f>
        <v>R3V</v>
      </c>
      <c r="J18" t="str">
        <f>IFERROR(INDEX(Manufacturer[Manufacturer Name],MATCH(E18,Manufacturer[ManufacturerID],0)),"Not found")</f>
        <v>Aliqui</v>
      </c>
      <c r="K18">
        <f>IFERROR(INDEX(SalesTJ[Units],MATCH(A18,SalesTJ[ProductID],0)),"Not found")</f>
        <v>1</v>
      </c>
      <c r="L18">
        <f>IFERROR(INDEX(SalesTJ[Revenue],MATCH(A18,SalesTJ[ProductID],0)),"Not found")</f>
        <v>1227.87</v>
      </c>
    </row>
    <row r="19" spans="1:12">
      <c r="A19" s="8">
        <v>2219</v>
      </c>
      <c r="B19" s="9">
        <v>42153</v>
      </c>
      <c r="C19" t="str">
        <f>IFERROR(INDEX(ProductTJ[Product Name],MATCH(A19,ProductTJ[ProductID],0)),"Not found")</f>
        <v>Aliqui RP-16</v>
      </c>
      <c r="D19" t="str">
        <f>IFERROR(INDEX(ProductTJ[Category],MATCH(A19,ProductTJ[ProductID],0)),"Not found")</f>
        <v>Rural</v>
      </c>
      <c r="E19">
        <f>IFERROR(INDEX(ProductTJ[ManufacturerID],MATCH(A19,ProductTJ[ProductID],0)),"Not found")</f>
        <v>2</v>
      </c>
      <c r="F19" t="str">
        <f>IFERROR(INDEX(ProductTJ[Segment],MATCH(A19,ProductTJ[ProductID],0)),"Not found")</f>
        <v>Productivity</v>
      </c>
      <c r="G19" t="str">
        <f>IFERROR(INDEX(SalesTJ[Country],MATCH(A19,SalesTJ[ProductID],0)),"Not found")</f>
        <v>Canada</v>
      </c>
      <c r="H19" t="str">
        <f>IFERROR(INDEX(Location[State],MATCH(I19,Location[Zip],0)),"Not found")</f>
        <v>Ontario</v>
      </c>
      <c r="I19" t="str">
        <f>IFERROR(INDEX(SalesTJ[Zip],MATCH(A19,SalesTJ[ProductID],0)),"Not found")</f>
        <v>M6S</v>
      </c>
      <c r="J19" t="str">
        <f>IFERROR(INDEX(Manufacturer[Manufacturer Name],MATCH(E19,Manufacturer[ManufacturerID],0)),"Not found")</f>
        <v>Aliqui</v>
      </c>
      <c r="K19">
        <f>IFERROR(INDEX(SalesTJ[Units],MATCH(A19,SalesTJ[ProductID],0)),"Not found")</f>
        <v>1</v>
      </c>
      <c r="L19">
        <f>IFERROR(INDEX(SalesTJ[Revenue],MATCH(A19,SalesTJ[ProductID],0)),"Not found")</f>
        <v>1889.37</v>
      </c>
    </row>
    <row r="20" spans="1:12">
      <c r="A20" s="6">
        <v>993</v>
      </c>
      <c r="B20" s="7">
        <v>42153</v>
      </c>
      <c r="C20" t="str">
        <f>IFERROR(INDEX(ProductTJ[Product Name],MATCH(A20,ProductTJ[ProductID],0)),"Not found")</f>
        <v>Natura UC-56</v>
      </c>
      <c r="D20" t="str">
        <f>IFERROR(INDEX(ProductTJ[Category],MATCH(A20,ProductTJ[ProductID],0)),"Not found")</f>
        <v>Urban</v>
      </c>
      <c r="E20">
        <f>IFERROR(INDEX(ProductTJ[ManufacturerID],MATCH(A20,ProductTJ[ProductID],0)),"Not found")</f>
        <v>8</v>
      </c>
      <c r="F20" t="str">
        <f>IFERROR(INDEX(ProductTJ[Segment],MATCH(A20,ProductTJ[ProductID],0)),"Not found")</f>
        <v>Convenience</v>
      </c>
      <c r="G20" t="str">
        <f>IFERROR(INDEX(SalesTJ[Country],MATCH(A20,SalesTJ[ProductID],0)),"Not found")</f>
        <v>Canada</v>
      </c>
      <c r="H20" t="str">
        <f>IFERROR(INDEX(Location[State],MATCH(I20,Location[Zip],0)),"Not found")</f>
        <v>Manitoba</v>
      </c>
      <c r="I20" t="str">
        <f>IFERROR(INDEX(SalesTJ[Zip],MATCH(A20,SalesTJ[ProductID],0)),"Not found")</f>
        <v>R3V</v>
      </c>
      <c r="J20" t="str">
        <f>IFERROR(INDEX(Manufacturer[Manufacturer Name],MATCH(E20,Manufacturer[ManufacturerID],0)),"Not found")</f>
        <v>Natura</v>
      </c>
      <c r="K20">
        <f>IFERROR(INDEX(SalesTJ[Units],MATCH(A20,SalesTJ[ProductID],0)),"Not found")</f>
        <v>1</v>
      </c>
      <c r="L20">
        <f>IFERROR(INDEX(SalesTJ[Revenue],MATCH(A20,SalesTJ[ProductID],0)),"Not found")</f>
        <v>4598.37</v>
      </c>
    </row>
    <row r="21" spans="1:12">
      <c r="A21" s="8">
        <v>2275</v>
      </c>
      <c r="B21" s="9">
        <v>42153</v>
      </c>
      <c r="C21" t="str">
        <f>IFERROR(INDEX(ProductTJ[Product Name],MATCH(A21,ProductTJ[ProductID],0)),"Not found")</f>
        <v>Aliqui RS-08</v>
      </c>
      <c r="D21" t="str">
        <f>IFERROR(INDEX(ProductTJ[Category],MATCH(A21,ProductTJ[ProductID],0)),"Not found")</f>
        <v>Rural</v>
      </c>
      <c r="E21">
        <f>IFERROR(INDEX(ProductTJ[ManufacturerID],MATCH(A21,ProductTJ[ProductID],0)),"Not found")</f>
        <v>2</v>
      </c>
      <c r="F21" t="str">
        <f>IFERROR(INDEX(ProductTJ[Segment],MATCH(A21,ProductTJ[ProductID],0)),"Not found")</f>
        <v>Select</v>
      </c>
      <c r="G21" t="str">
        <f>IFERROR(INDEX(SalesTJ[Country],MATCH(A21,SalesTJ[ProductID],0)),"Not found")</f>
        <v>Canada</v>
      </c>
      <c r="H21" t="str">
        <f>IFERROR(INDEX(Location[State],MATCH(I21,Location[Zip],0)),"Not found")</f>
        <v>Ontario</v>
      </c>
      <c r="I21" t="str">
        <f>IFERROR(INDEX(SalesTJ[Zip],MATCH(A21,SalesTJ[ProductID],0)),"Not found")</f>
        <v>M6S</v>
      </c>
      <c r="J21" t="str">
        <f>IFERROR(INDEX(Manufacturer[Manufacturer Name],MATCH(E21,Manufacturer[ManufacturerID],0)),"Not found")</f>
        <v>Aliqui</v>
      </c>
      <c r="K21">
        <f>IFERROR(INDEX(SalesTJ[Units],MATCH(A21,SalesTJ[ProductID],0)),"Not found")</f>
        <v>1</v>
      </c>
      <c r="L21">
        <f>IFERROR(INDEX(SalesTJ[Revenue],MATCH(A21,SalesTJ[ProductID],0)),"Not found")</f>
        <v>4724.37</v>
      </c>
    </row>
    <row r="22" spans="1:12">
      <c r="A22" s="6">
        <v>2343</v>
      </c>
      <c r="B22" s="7">
        <v>42153</v>
      </c>
      <c r="C22" t="str">
        <f>IFERROR(INDEX(ProductTJ[Product Name],MATCH(A22,ProductTJ[ProductID],0)),"Not found")</f>
        <v>Aliqui UE-17</v>
      </c>
      <c r="D22" t="str">
        <f>IFERROR(INDEX(ProductTJ[Category],MATCH(A22,ProductTJ[ProductID],0)),"Not found")</f>
        <v>Urban</v>
      </c>
      <c r="E22">
        <f>IFERROR(INDEX(ProductTJ[ManufacturerID],MATCH(A22,ProductTJ[ProductID],0)),"Not found")</f>
        <v>2</v>
      </c>
      <c r="F22" t="str">
        <f>IFERROR(INDEX(ProductTJ[Segment],MATCH(A22,ProductTJ[ProductID],0)),"Not found")</f>
        <v>Extreme</v>
      </c>
      <c r="G22" t="str">
        <f>IFERROR(INDEX(SalesTJ[Country],MATCH(A22,SalesTJ[ProductID],0)),"Not found")</f>
        <v>Canada</v>
      </c>
      <c r="H22" t="str">
        <f>IFERROR(INDEX(Location[State],MATCH(I22,Location[Zip],0)),"Not found")</f>
        <v>Ontario</v>
      </c>
      <c r="I22" t="str">
        <f>IFERROR(INDEX(SalesTJ[Zip],MATCH(A22,SalesTJ[ProductID],0)),"Not found")</f>
        <v>M5X</v>
      </c>
      <c r="J22" t="str">
        <f>IFERROR(INDEX(Manufacturer[Manufacturer Name],MATCH(E22,Manufacturer[ManufacturerID],0)),"Not found")</f>
        <v>Aliqui</v>
      </c>
      <c r="K22">
        <f>IFERROR(INDEX(SalesTJ[Units],MATCH(A22,SalesTJ[ProductID],0)),"Not found")</f>
        <v>1</v>
      </c>
      <c r="L22">
        <f>IFERROR(INDEX(SalesTJ[Revenue],MATCH(A22,SalesTJ[ProductID],0)),"Not found")</f>
        <v>6167.7</v>
      </c>
    </row>
    <row r="23" spans="1:12">
      <c r="A23" s="8">
        <v>491</v>
      </c>
      <c r="B23" s="9">
        <v>42153</v>
      </c>
      <c r="C23" t="str">
        <f>IFERROR(INDEX(ProductTJ[Product Name],MATCH(A23,ProductTJ[ProductID],0)),"Not found")</f>
        <v>Maximus UM-96</v>
      </c>
      <c r="D23" t="str">
        <f>IFERROR(INDEX(ProductTJ[Category],MATCH(A23,ProductTJ[ProductID],0)),"Not found")</f>
        <v>Urban</v>
      </c>
      <c r="E23">
        <f>IFERROR(INDEX(ProductTJ[ManufacturerID],MATCH(A23,ProductTJ[ProductID],0)),"Not found")</f>
        <v>7</v>
      </c>
      <c r="F23" t="str">
        <f>IFERROR(INDEX(ProductTJ[Segment],MATCH(A23,ProductTJ[ProductID],0)),"Not found")</f>
        <v>Moderation</v>
      </c>
      <c r="G23" t="str">
        <f>IFERROR(INDEX(SalesTJ[Country],MATCH(A23,SalesTJ[ProductID],0)),"Not found")</f>
        <v>Canada</v>
      </c>
      <c r="H23" t="str">
        <f>IFERROR(INDEX(Location[State],MATCH(I23,Location[Zip],0)),"Not found")</f>
        <v>Ontario</v>
      </c>
      <c r="I23" t="str">
        <f>IFERROR(INDEX(SalesTJ[Zip],MATCH(A23,SalesTJ[ProductID],0)),"Not found")</f>
        <v>M5X</v>
      </c>
      <c r="J23" t="str">
        <f>IFERROR(INDEX(Manufacturer[Manufacturer Name],MATCH(E23,Manufacturer[ManufacturerID],0)),"Not found")</f>
        <v>VanArsdel</v>
      </c>
      <c r="K23">
        <f>IFERROR(INDEX(SalesTJ[Units],MATCH(A23,SalesTJ[ProductID],0)),"Not found")</f>
        <v>1</v>
      </c>
      <c r="L23">
        <f>IFERROR(INDEX(SalesTJ[Revenue],MATCH(A23,SalesTJ[ProductID],0)),"Not found")</f>
        <v>10709.37</v>
      </c>
    </row>
    <row r="24" spans="1:12">
      <c r="A24" s="6">
        <v>690</v>
      </c>
      <c r="B24" s="7">
        <v>42149</v>
      </c>
      <c r="C24" t="str">
        <f>IFERROR(INDEX(ProductTJ[Product Name],MATCH(A24,ProductTJ[ProductID],0)),"Not found")</f>
        <v>Maximus UC-55</v>
      </c>
      <c r="D24" t="str">
        <f>IFERROR(INDEX(ProductTJ[Category],MATCH(A24,ProductTJ[ProductID],0)),"Not found")</f>
        <v>Urban</v>
      </c>
      <c r="E24">
        <f>IFERROR(INDEX(ProductTJ[ManufacturerID],MATCH(A24,ProductTJ[ProductID],0)),"Not found")</f>
        <v>7</v>
      </c>
      <c r="F24" t="str">
        <f>IFERROR(INDEX(ProductTJ[Segment],MATCH(A24,ProductTJ[ProductID],0)),"Not found")</f>
        <v>Convenience</v>
      </c>
      <c r="G24" t="str">
        <f>IFERROR(INDEX(SalesTJ[Country],MATCH(A24,SalesTJ[ProductID],0)),"Not found")</f>
        <v>Canada</v>
      </c>
      <c r="H24" t="str">
        <f>IFERROR(INDEX(Location[State],MATCH(I24,Location[Zip],0)),"Not found")</f>
        <v>Ontario</v>
      </c>
      <c r="I24" t="str">
        <f>IFERROR(INDEX(SalesTJ[Zip],MATCH(A24,SalesTJ[ProductID],0)),"Not found")</f>
        <v>M4E</v>
      </c>
      <c r="J24" t="str">
        <f>IFERROR(INDEX(Manufacturer[Manufacturer Name],MATCH(E24,Manufacturer[ManufacturerID],0)),"Not found")</f>
        <v>VanArsdel</v>
      </c>
      <c r="K24">
        <f>IFERROR(INDEX(SalesTJ[Units],MATCH(A24,SalesTJ[ProductID],0)),"Not found")</f>
        <v>1</v>
      </c>
      <c r="L24">
        <f>IFERROR(INDEX(SalesTJ[Revenue],MATCH(A24,SalesTJ[ProductID],0)),"Not found")</f>
        <v>4409.37</v>
      </c>
    </row>
    <row r="25" spans="1:12">
      <c r="A25" s="8">
        <v>690</v>
      </c>
      <c r="B25" s="9">
        <v>42149</v>
      </c>
      <c r="C25" t="str">
        <f>IFERROR(INDEX(ProductTJ[Product Name],MATCH(A25,ProductTJ[ProductID],0)),"Not found")</f>
        <v>Maximus UC-55</v>
      </c>
      <c r="D25" t="str">
        <f>IFERROR(INDEX(ProductTJ[Category],MATCH(A25,ProductTJ[ProductID],0)),"Not found")</f>
        <v>Urban</v>
      </c>
      <c r="E25">
        <f>IFERROR(INDEX(ProductTJ[ManufacturerID],MATCH(A25,ProductTJ[ProductID],0)),"Not found")</f>
        <v>7</v>
      </c>
      <c r="F25" t="str">
        <f>IFERROR(INDEX(ProductTJ[Segment],MATCH(A25,ProductTJ[ProductID],0)),"Not found")</f>
        <v>Convenience</v>
      </c>
      <c r="G25" t="str">
        <f>IFERROR(INDEX(SalesTJ[Country],MATCH(A25,SalesTJ[ProductID],0)),"Not found")</f>
        <v>Canada</v>
      </c>
      <c r="H25" t="str">
        <f>IFERROR(INDEX(Location[State],MATCH(I25,Location[Zip],0)),"Not found")</f>
        <v>Ontario</v>
      </c>
      <c r="I25" t="str">
        <f>IFERROR(INDEX(SalesTJ[Zip],MATCH(A25,SalesTJ[ProductID],0)),"Not found")</f>
        <v>M4E</v>
      </c>
      <c r="J25" t="str">
        <f>IFERROR(INDEX(Manufacturer[Manufacturer Name],MATCH(E25,Manufacturer[ManufacturerID],0)),"Not found")</f>
        <v>VanArsdel</v>
      </c>
      <c r="K25">
        <f>IFERROR(INDEX(SalesTJ[Units],MATCH(A25,SalesTJ[ProductID],0)),"Not found")</f>
        <v>1</v>
      </c>
      <c r="L25">
        <f>IFERROR(INDEX(SalesTJ[Revenue],MATCH(A25,SalesTJ[ProductID],0)),"Not found")</f>
        <v>4409.37</v>
      </c>
    </row>
    <row r="26" spans="1:12">
      <c r="A26" s="6">
        <v>487</v>
      </c>
      <c r="B26" s="7">
        <v>42149</v>
      </c>
      <c r="C26" t="str">
        <f>IFERROR(INDEX(ProductTJ[Product Name],MATCH(A26,ProductTJ[ProductID],0)),"Not found")</f>
        <v>Maximus UM-92</v>
      </c>
      <c r="D26" t="str">
        <f>IFERROR(INDEX(ProductTJ[Category],MATCH(A26,ProductTJ[ProductID],0)),"Not found")</f>
        <v>Urban</v>
      </c>
      <c r="E26">
        <f>IFERROR(INDEX(ProductTJ[ManufacturerID],MATCH(A26,ProductTJ[ProductID],0)),"Not found")</f>
        <v>7</v>
      </c>
      <c r="F26" t="str">
        <f>IFERROR(INDEX(ProductTJ[Segment],MATCH(A26,ProductTJ[ProductID],0)),"Not found")</f>
        <v>Moderation</v>
      </c>
      <c r="G26" t="str">
        <f>IFERROR(INDEX(SalesTJ[Country],MATCH(A26,SalesTJ[ProductID],0)),"Not found")</f>
        <v>Canada</v>
      </c>
      <c r="H26" t="str">
        <f>IFERROR(INDEX(Location[State],MATCH(I26,Location[Zip],0)),"Not found")</f>
        <v>Ontario</v>
      </c>
      <c r="I26" t="str">
        <f>IFERROR(INDEX(SalesTJ[Zip],MATCH(A26,SalesTJ[ProductID],0)),"Not found")</f>
        <v>L4X</v>
      </c>
      <c r="J26" t="str">
        <f>IFERROR(INDEX(Manufacturer[Manufacturer Name],MATCH(E26,Manufacturer[ManufacturerID],0)),"Not found")</f>
        <v>VanArsdel</v>
      </c>
      <c r="K26">
        <f>IFERROR(INDEX(SalesTJ[Units],MATCH(A26,SalesTJ[ProductID],0)),"Not found")</f>
        <v>1</v>
      </c>
      <c r="L26">
        <f>IFERROR(INDEX(SalesTJ[Revenue],MATCH(A26,SalesTJ[ProductID],0)),"Not found")</f>
        <v>13229.37</v>
      </c>
    </row>
    <row r="27" spans="1:12">
      <c r="A27" s="8">
        <v>2332</v>
      </c>
      <c r="B27" s="9">
        <v>42150</v>
      </c>
      <c r="C27" t="str">
        <f>IFERROR(INDEX(ProductTJ[Product Name],MATCH(A27,ProductTJ[ProductID],0)),"Not found")</f>
        <v>Aliqui UE-06</v>
      </c>
      <c r="D27" t="str">
        <f>IFERROR(INDEX(ProductTJ[Category],MATCH(A27,ProductTJ[ProductID],0)),"Not found")</f>
        <v>Urban</v>
      </c>
      <c r="E27">
        <f>IFERROR(INDEX(ProductTJ[ManufacturerID],MATCH(A27,ProductTJ[ProductID],0)),"Not found")</f>
        <v>2</v>
      </c>
      <c r="F27" t="str">
        <f>IFERROR(INDEX(ProductTJ[Segment],MATCH(A27,ProductTJ[ProductID],0)),"Not found")</f>
        <v>Extreme</v>
      </c>
      <c r="G27" t="str">
        <f>IFERROR(INDEX(SalesTJ[Country],MATCH(A27,SalesTJ[ProductID],0)),"Not found")</f>
        <v>Canada</v>
      </c>
      <c r="H27" t="str">
        <f>IFERROR(INDEX(Location[State],MATCH(I27,Location[Zip],0)),"Not found")</f>
        <v>Ontario</v>
      </c>
      <c r="I27" t="str">
        <f>IFERROR(INDEX(SalesTJ[Zip],MATCH(A27,SalesTJ[ProductID],0)),"Not found")</f>
        <v>M4E</v>
      </c>
      <c r="J27" t="str">
        <f>IFERROR(INDEX(Manufacturer[Manufacturer Name],MATCH(E27,Manufacturer[ManufacturerID],0)),"Not found")</f>
        <v>Aliqui</v>
      </c>
      <c r="K27">
        <f>IFERROR(INDEX(SalesTJ[Units],MATCH(A27,SalesTJ[ProductID],0)),"Not found")</f>
        <v>1</v>
      </c>
      <c r="L27">
        <f>IFERROR(INDEX(SalesTJ[Revenue],MATCH(A27,SalesTJ[ProductID],0)),"Not found")</f>
        <v>5921.37</v>
      </c>
    </row>
    <row r="28" spans="1:12">
      <c r="A28" s="6">
        <v>2405</v>
      </c>
      <c r="B28" s="7">
        <v>42150</v>
      </c>
      <c r="C28" t="str">
        <f>IFERROR(INDEX(ProductTJ[Product Name],MATCH(A28,ProductTJ[ProductID],0)),"Not found")</f>
        <v>Aliqui YY-14</v>
      </c>
      <c r="D28" t="str">
        <f>IFERROR(INDEX(ProductTJ[Category],MATCH(A28,ProductTJ[ProductID],0)),"Not found")</f>
        <v>Youth</v>
      </c>
      <c r="E28">
        <f>IFERROR(INDEX(ProductTJ[ManufacturerID],MATCH(A28,ProductTJ[ProductID],0)),"Not found")</f>
        <v>2</v>
      </c>
      <c r="F28" t="str">
        <f>IFERROR(INDEX(ProductTJ[Segment],MATCH(A28,ProductTJ[ProductID],0)),"Not found")</f>
        <v>Youth</v>
      </c>
      <c r="G28" t="str">
        <f>IFERROR(INDEX(SalesTJ[Country],MATCH(A28,SalesTJ[ProductID],0)),"Not found")</f>
        <v>Canada</v>
      </c>
      <c r="H28" t="str">
        <f>IFERROR(INDEX(Location[State],MATCH(I28,Location[Zip],0)),"Not found")</f>
        <v>Ontario</v>
      </c>
      <c r="I28" t="str">
        <f>IFERROR(INDEX(SalesTJ[Zip],MATCH(A28,SalesTJ[ProductID],0)),"Not found")</f>
        <v>M7Y</v>
      </c>
      <c r="J28" t="str">
        <f>IFERROR(INDEX(Manufacturer[Manufacturer Name],MATCH(E28,Manufacturer[ManufacturerID],0)),"Not found")</f>
        <v>Aliqui</v>
      </c>
      <c r="K28">
        <f>IFERROR(INDEX(SalesTJ[Units],MATCH(A28,SalesTJ[ProductID],0)),"Not found")</f>
        <v>1</v>
      </c>
      <c r="L28">
        <f>IFERROR(INDEX(SalesTJ[Revenue],MATCH(A28,SalesTJ[ProductID],0)),"Not found")</f>
        <v>5102.37</v>
      </c>
    </row>
    <row r="29" spans="1:12">
      <c r="A29" s="8">
        <v>2367</v>
      </c>
      <c r="B29" s="9">
        <v>42150</v>
      </c>
      <c r="C29" t="str">
        <f>IFERROR(INDEX(ProductTJ[Product Name],MATCH(A29,ProductTJ[ProductID],0)),"Not found")</f>
        <v>Aliqui UC-15</v>
      </c>
      <c r="D29" t="str">
        <f>IFERROR(INDEX(ProductTJ[Category],MATCH(A29,ProductTJ[ProductID],0)),"Not found")</f>
        <v>Urban</v>
      </c>
      <c r="E29">
        <f>IFERROR(INDEX(ProductTJ[ManufacturerID],MATCH(A29,ProductTJ[ProductID],0)),"Not found")</f>
        <v>2</v>
      </c>
      <c r="F29" t="str">
        <f>IFERROR(INDEX(ProductTJ[Segment],MATCH(A29,ProductTJ[ProductID],0)),"Not found")</f>
        <v>Convenience</v>
      </c>
      <c r="G29" t="str">
        <f>IFERROR(INDEX(SalesTJ[Country],MATCH(A29,SalesTJ[ProductID],0)),"Not found")</f>
        <v>Canada</v>
      </c>
      <c r="H29" t="str">
        <f>IFERROR(INDEX(Location[State],MATCH(I29,Location[Zip],0)),"Not found")</f>
        <v>Ontario</v>
      </c>
      <c r="I29" t="str">
        <f>IFERROR(INDEX(SalesTJ[Zip],MATCH(A29,SalesTJ[ProductID],0)),"Not found")</f>
        <v>K1R</v>
      </c>
      <c r="J29" t="str">
        <f>IFERROR(INDEX(Manufacturer[Manufacturer Name],MATCH(E29,Manufacturer[ManufacturerID],0)),"Not found")</f>
        <v>Aliqui</v>
      </c>
      <c r="K29">
        <f>IFERROR(INDEX(SalesTJ[Units],MATCH(A29,SalesTJ[ProductID],0)),"Not found")</f>
        <v>1</v>
      </c>
      <c r="L29">
        <f>IFERROR(INDEX(SalesTJ[Revenue],MATCH(A29,SalesTJ[ProductID],0)),"Not found")</f>
        <v>5663.7</v>
      </c>
    </row>
    <row r="30" spans="1:12">
      <c r="A30" s="6">
        <v>244</v>
      </c>
      <c r="B30" s="7">
        <v>42151</v>
      </c>
      <c r="C30" t="str">
        <f>IFERROR(INDEX(ProductTJ[Product Name],MATCH(A30,ProductTJ[ProductID],0)),"Not found")</f>
        <v>Fama UR-16</v>
      </c>
      <c r="D30" t="str">
        <f>IFERROR(INDEX(ProductTJ[Category],MATCH(A30,ProductTJ[ProductID],0)),"Not found")</f>
        <v>Urban</v>
      </c>
      <c r="E30">
        <f>IFERROR(INDEX(ProductTJ[ManufacturerID],MATCH(A30,ProductTJ[ProductID],0)),"Not found")</f>
        <v>5</v>
      </c>
      <c r="F30" t="str">
        <f>IFERROR(INDEX(ProductTJ[Segment],MATCH(A30,ProductTJ[ProductID],0)),"Not found")</f>
        <v>Regular</v>
      </c>
      <c r="G30" t="str">
        <f>IFERROR(INDEX(SalesTJ[Country],MATCH(A30,SalesTJ[ProductID],0)),"Not found")</f>
        <v>Canada</v>
      </c>
      <c r="H30" t="str">
        <f>IFERROR(INDEX(Location[State],MATCH(I30,Location[Zip],0)),"Not found")</f>
        <v>Ontario</v>
      </c>
      <c r="I30" t="str">
        <f>IFERROR(INDEX(SalesTJ[Zip],MATCH(A30,SalesTJ[ProductID],0)),"Not found")</f>
        <v>L5N</v>
      </c>
      <c r="J30" t="str">
        <f>IFERROR(INDEX(Manufacturer[Manufacturer Name],MATCH(E30,Manufacturer[ManufacturerID],0)),"Not found")</f>
        <v>Fama</v>
      </c>
      <c r="K30">
        <f>IFERROR(INDEX(SalesTJ[Units],MATCH(A30,SalesTJ[ProductID],0)),"Not found")</f>
        <v>1</v>
      </c>
      <c r="L30">
        <f>IFERROR(INDEX(SalesTJ[Revenue],MATCH(A30,SalesTJ[ProductID],0)),"Not found")</f>
        <v>7556.85</v>
      </c>
    </row>
    <row r="31" spans="1:12">
      <c r="A31" s="8">
        <v>993</v>
      </c>
      <c r="B31" s="9">
        <v>42151</v>
      </c>
      <c r="C31" t="str">
        <f>IFERROR(INDEX(ProductTJ[Product Name],MATCH(A31,ProductTJ[ProductID],0)),"Not found")</f>
        <v>Natura UC-56</v>
      </c>
      <c r="D31" t="str">
        <f>IFERROR(INDEX(ProductTJ[Category],MATCH(A31,ProductTJ[ProductID],0)),"Not found")</f>
        <v>Urban</v>
      </c>
      <c r="E31">
        <f>IFERROR(INDEX(ProductTJ[ManufacturerID],MATCH(A31,ProductTJ[ProductID],0)),"Not found")</f>
        <v>8</v>
      </c>
      <c r="F31" t="str">
        <f>IFERROR(INDEX(ProductTJ[Segment],MATCH(A31,ProductTJ[ProductID],0)),"Not found")</f>
        <v>Convenience</v>
      </c>
      <c r="G31" t="str">
        <f>IFERROR(INDEX(SalesTJ[Country],MATCH(A31,SalesTJ[ProductID],0)),"Not found")</f>
        <v>Canada</v>
      </c>
      <c r="H31" t="str">
        <f>IFERROR(INDEX(Location[State],MATCH(I31,Location[Zip],0)),"Not found")</f>
        <v>Manitoba</v>
      </c>
      <c r="I31" t="str">
        <f>IFERROR(INDEX(SalesTJ[Zip],MATCH(A31,SalesTJ[ProductID],0)),"Not found")</f>
        <v>R3V</v>
      </c>
      <c r="J31" t="str">
        <f>IFERROR(INDEX(Manufacturer[Manufacturer Name],MATCH(E31,Manufacturer[ManufacturerID],0)),"Not found")</f>
        <v>Natura</v>
      </c>
      <c r="K31">
        <f>IFERROR(INDEX(SalesTJ[Units],MATCH(A31,SalesTJ[ProductID],0)),"Not found")</f>
        <v>1</v>
      </c>
      <c r="L31">
        <f>IFERROR(INDEX(SalesTJ[Revenue],MATCH(A31,SalesTJ[ProductID],0)),"Not found")</f>
        <v>4598.37</v>
      </c>
    </row>
    <row r="32" spans="1:12">
      <c r="A32" s="6">
        <v>2097</v>
      </c>
      <c r="B32" s="7">
        <v>42176</v>
      </c>
      <c r="C32" t="str">
        <f>IFERROR(INDEX(ProductTJ[Product Name],MATCH(A32,ProductTJ[ProductID],0)),"Not found")</f>
        <v>Currus YY-01</v>
      </c>
      <c r="D32" t="str">
        <f>IFERROR(INDEX(ProductTJ[Category],MATCH(A32,ProductTJ[ProductID],0)),"Not found")</f>
        <v>Youth</v>
      </c>
      <c r="E32">
        <f>IFERROR(INDEX(ProductTJ[ManufacturerID],MATCH(A32,ProductTJ[ProductID],0)),"Not found")</f>
        <v>4</v>
      </c>
      <c r="F32" t="str">
        <f>IFERROR(INDEX(ProductTJ[Segment],MATCH(A32,ProductTJ[ProductID],0)),"Not found")</f>
        <v>Youth</v>
      </c>
      <c r="G32" t="str">
        <f>IFERROR(INDEX(SalesTJ[Country],MATCH(A32,SalesTJ[ProductID],0)),"Not found")</f>
        <v>Canada</v>
      </c>
      <c r="H32" t="str">
        <f>IFERROR(INDEX(Location[State],MATCH(I32,Location[Zip],0)),"Not found")</f>
        <v>Manitoba</v>
      </c>
      <c r="I32" t="str">
        <f>IFERROR(INDEX(SalesTJ[Zip],MATCH(A32,SalesTJ[ProductID],0)),"Not found")</f>
        <v>R3G</v>
      </c>
      <c r="J32" t="str">
        <f>IFERROR(INDEX(Manufacturer[Manufacturer Name],MATCH(E32,Manufacturer[ManufacturerID],0)),"Not found")</f>
        <v>Currus</v>
      </c>
      <c r="K32">
        <f>IFERROR(INDEX(SalesTJ[Units],MATCH(A32,SalesTJ[ProductID],0)),"Not found")</f>
        <v>1</v>
      </c>
      <c r="L32">
        <f>IFERROR(INDEX(SalesTJ[Revenue],MATCH(A32,SalesTJ[ProductID],0)),"Not found")</f>
        <v>5858.37</v>
      </c>
    </row>
    <row r="33" spans="1:12">
      <c r="A33" s="8">
        <v>927</v>
      </c>
      <c r="B33" s="9">
        <v>42177</v>
      </c>
      <c r="C33" t="str">
        <f>IFERROR(INDEX(ProductTJ[Product Name],MATCH(A33,ProductTJ[ProductID],0)),"Not found")</f>
        <v>Natura UE-36</v>
      </c>
      <c r="D33" t="str">
        <f>IFERROR(INDEX(ProductTJ[Category],MATCH(A33,ProductTJ[ProductID],0)),"Not found")</f>
        <v>Urban</v>
      </c>
      <c r="E33">
        <f>IFERROR(INDEX(ProductTJ[ManufacturerID],MATCH(A33,ProductTJ[ProductID],0)),"Not found")</f>
        <v>8</v>
      </c>
      <c r="F33" t="str">
        <f>IFERROR(INDEX(ProductTJ[Segment],MATCH(A33,ProductTJ[ProductID],0)),"Not found")</f>
        <v>Extreme</v>
      </c>
      <c r="G33" t="str">
        <f>IFERROR(INDEX(SalesTJ[Country],MATCH(A33,SalesTJ[ProductID],0)),"Not found")</f>
        <v>Canada</v>
      </c>
      <c r="H33" t="str">
        <f>IFERROR(INDEX(Location[State],MATCH(I33,Location[Zip],0)),"Not found")</f>
        <v>Ontario</v>
      </c>
      <c r="I33" t="str">
        <f>IFERROR(INDEX(SalesTJ[Zip],MATCH(A33,SalesTJ[ProductID],0)),"Not found")</f>
        <v>M6G</v>
      </c>
      <c r="J33" t="str">
        <f>IFERROR(INDEX(Manufacturer[Manufacturer Name],MATCH(E33,Manufacturer[ManufacturerID],0)),"Not found")</f>
        <v>Natura</v>
      </c>
      <c r="K33">
        <f>IFERROR(INDEX(SalesTJ[Units],MATCH(A33,SalesTJ[ProductID],0)),"Not found")</f>
        <v>1</v>
      </c>
      <c r="L33">
        <f>IFERROR(INDEX(SalesTJ[Revenue],MATCH(A33,SalesTJ[ProductID],0)),"Not found")</f>
        <v>6173.37</v>
      </c>
    </row>
    <row r="34" spans="1:12">
      <c r="A34" s="6">
        <v>590</v>
      </c>
      <c r="B34" s="7">
        <v>42177</v>
      </c>
      <c r="C34" t="str">
        <f>IFERROR(INDEX(ProductTJ[Product Name],MATCH(A34,ProductTJ[ProductID],0)),"Not found")</f>
        <v>Maximus UC-55</v>
      </c>
      <c r="D34" t="str">
        <f>IFERROR(INDEX(ProductTJ[Category],MATCH(A34,ProductTJ[ProductID],0)),"Not found")</f>
        <v>Urban</v>
      </c>
      <c r="E34">
        <f>IFERROR(INDEX(ProductTJ[ManufacturerID],MATCH(A34,ProductTJ[ProductID],0)),"Not found")</f>
        <v>7</v>
      </c>
      <c r="F34" t="str">
        <f>IFERROR(INDEX(ProductTJ[Segment],MATCH(A34,ProductTJ[ProductID],0)),"Not found")</f>
        <v>Convenience</v>
      </c>
      <c r="G34" t="str">
        <f>IFERROR(INDEX(SalesTJ[Country],MATCH(A34,SalesTJ[ProductID],0)),"Not found")</f>
        <v>Canada</v>
      </c>
      <c r="H34" t="str">
        <f>IFERROR(INDEX(Location[State],MATCH(I34,Location[Zip],0)),"Not found")</f>
        <v>Ontario</v>
      </c>
      <c r="I34" t="str">
        <f>IFERROR(INDEX(SalesTJ[Zip],MATCH(A34,SalesTJ[ProductID],0)),"Not found")</f>
        <v>L5P</v>
      </c>
      <c r="J34" t="str">
        <f>IFERROR(INDEX(Manufacturer[Manufacturer Name],MATCH(E34,Manufacturer[ManufacturerID],0)),"Not found")</f>
        <v>VanArsdel</v>
      </c>
      <c r="K34">
        <f>IFERROR(INDEX(SalesTJ[Units],MATCH(A34,SalesTJ[ProductID],0)),"Not found")</f>
        <v>1</v>
      </c>
      <c r="L34">
        <f>IFERROR(INDEX(SalesTJ[Revenue],MATCH(A34,SalesTJ[ProductID],0)),"Not found")</f>
        <v>10709.37</v>
      </c>
    </row>
    <row r="35" spans="1:12">
      <c r="A35" s="8">
        <v>491</v>
      </c>
      <c r="B35" s="9">
        <v>42177</v>
      </c>
      <c r="C35" t="str">
        <f>IFERROR(INDEX(ProductTJ[Product Name],MATCH(A35,ProductTJ[ProductID],0)),"Not found")</f>
        <v>Maximus UM-96</v>
      </c>
      <c r="D35" t="str">
        <f>IFERROR(INDEX(ProductTJ[Category],MATCH(A35,ProductTJ[ProductID],0)),"Not found")</f>
        <v>Urban</v>
      </c>
      <c r="E35">
        <f>IFERROR(INDEX(ProductTJ[ManufacturerID],MATCH(A35,ProductTJ[ProductID],0)),"Not found")</f>
        <v>7</v>
      </c>
      <c r="F35" t="str">
        <f>IFERROR(INDEX(ProductTJ[Segment],MATCH(A35,ProductTJ[ProductID],0)),"Not found")</f>
        <v>Moderation</v>
      </c>
      <c r="G35" t="str">
        <f>IFERROR(INDEX(SalesTJ[Country],MATCH(A35,SalesTJ[ProductID],0)),"Not found")</f>
        <v>Canada</v>
      </c>
      <c r="H35" t="str">
        <f>IFERROR(INDEX(Location[State],MATCH(I35,Location[Zip],0)),"Not found")</f>
        <v>Ontario</v>
      </c>
      <c r="I35" t="str">
        <f>IFERROR(INDEX(SalesTJ[Zip],MATCH(A35,SalesTJ[ProductID],0)),"Not found")</f>
        <v>M5X</v>
      </c>
      <c r="J35" t="str">
        <f>IFERROR(INDEX(Manufacturer[Manufacturer Name],MATCH(E35,Manufacturer[ManufacturerID],0)),"Not found")</f>
        <v>VanArsdel</v>
      </c>
      <c r="K35">
        <f>IFERROR(INDEX(SalesTJ[Units],MATCH(A35,SalesTJ[ProductID],0)),"Not found")</f>
        <v>1</v>
      </c>
      <c r="L35">
        <f>IFERROR(INDEX(SalesTJ[Revenue],MATCH(A35,SalesTJ[ProductID],0)),"Not found")</f>
        <v>10709.37</v>
      </c>
    </row>
    <row r="36" spans="1:12">
      <c r="A36" s="6">
        <v>2359</v>
      </c>
      <c r="B36" s="7">
        <v>42177</v>
      </c>
      <c r="C36" t="str">
        <f>IFERROR(INDEX(ProductTJ[Product Name],MATCH(A36,ProductTJ[ProductID],0)),"Not found")</f>
        <v>Aliqui UC-07</v>
      </c>
      <c r="D36" t="str">
        <f>IFERROR(INDEX(ProductTJ[Category],MATCH(A36,ProductTJ[ProductID],0)),"Not found")</f>
        <v>Urban</v>
      </c>
      <c r="E36">
        <f>IFERROR(INDEX(ProductTJ[ManufacturerID],MATCH(A36,ProductTJ[ProductID],0)),"Not found")</f>
        <v>2</v>
      </c>
      <c r="F36" t="str">
        <f>IFERROR(INDEX(ProductTJ[Segment],MATCH(A36,ProductTJ[ProductID],0)),"Not found")</f>
        <v>Convenience</v>
      </c>
      <c r="G36" t="str">
        <f>IFERROR(INDEX(SalesTJ[Country],MATCH(A36,SalesTJ[ProductID],0)),"Not found")</f>
        <v>Canada</v>
      </c>
      <c r="H36" t="str">
        <f>IFERROR(INDEX(Location[State],MATCH(I36,Location[Zip],0)),"Not found")</f>
        <v>Ontario</v>
      </c>
      <c r="I36" t="str">
        <f>IFERROR(INDEX(SalesTJ[Zip],MATCH(A36,SalesTJ[ProductID],0)),"Not found")</f>
        <v>M4N</v>
      </c>
      <c r="J36" t="str">
        <f>IFERROR(INDEX(Manufacturer[Manufacturer Name],MATCH(E36,Manufacturer[ManufacturerID],0)),"Not found")</f>
        <v>Aliqui</v>
      </c>
      <c r="K36">
        <f>IFERROR(INDEX(SalesTJ[Units],MATCH(A36,SalesTJ[ProductID],0)),"Not found")</f>
        <v>1</v>
      </c>
      <c r="L36">
        <f>IFERROR(INDEX(SalesTJ[Revenue],MATCH(A36,SalesTJ[ProductID],0)),"Not found")</f>
        <v>5606.37</v>
      </c>
    </row>
    <row r="37" spans="1:12">
      <c r="A37" s="8">
        <v>1714</v>
      </c>
      <c r="B37" s="9">
        <v>42177</v>
      </c>
      <c r="C37" t="str">
        <f>IFERROR(INDEX(ProductTJ[Product Name],MATCH(A37,ProductTJ[ProductID],0)),"Not found")</f>
        <v>Salvus YY-25</v>
      </c>
      <c r="D37" t="str">
        <f>IFERROR(INDEX(ProductTJ[Category],MATCH(A37,ProductTJ[ProductID],0)),"Not found")</f>
        <v>Youth</v>
      </c>
      <c r="E37">
        <f>IFERROR(INDEX(ProductTJ[ManufacturerID],MATCH(A37,ProductTJ[ProductID],0)),"Not found")</f>
        <v>13</v>
      </c>
      <c r="F37" t="str">
        <f>IFERROR(INDEX(ProductTJ[Segment],MATCH(A37,ProductTJ[ProductID],0)),"Not found")</f>
        <v>Youth</v>
      </c>
      <c r="G37" t="str">
        <f>IFERROR(INDEX(SalesTJ[Country],MATCH(A37,SalesTJ[ProductID],0)),"Not found")</f>
        <v>Canada</v>
      </c>
      <c r="H37" t="str">
        <f>IFERROR(INDEX(Location[State],MATCH(I37,Location[Zip],0)),"Not found")</f>
        <v>Manitoba</v>
      </c>
      <c r="I37" t="str">
        <f>IFERROR(INDEX(SalesTJ[Zip],MATCH(A37,SalesTJ[ProductID],0)),"Not found")</f>
        <v>R3H</v>
      </c>
      <c r="J37" t="str">
        <f>IFERROR(INDEX(Manufacturer[Manufacturer Name],MATCH(E37,Manufacturer[ManufacturerID],0)),"Not found")</f>
        <v>Salvus</v>
      </c>
      <c r="K37">
        <f>IFERROR(INDEX(SalesTJ[Units],MATCH(A37,SalesTJ[ProductID],0)),"Not found")</f>
        <v>1</v>
      </c>
      <c r="L37">
        <f>IFERROR(INDEX(SalesTJ[Revenue],MATCH(A37,SalesTJ[ProductID],0)),"Not found")</f>
        <v>1259.37</v>
      </c>
    </row>
    <row r="38" spans="1:12">
      <c r="A38" s="6">
        <v>942</v>
      </c>
      <c r="B38" s="7">
        <v>42102</v>
      </c>
      <c r="C38" t="str">
        <f>IFERROR(INDEX(ProductTJ[Product Name],MATCH(A38,ProductTJ[ProductID],0)),"Not found")</f>
        <v>Natura UC-05</v>
      </c>
      <c r="D38" t="str">
        <f>IFERROR(INDEX(ProductTJ[Category],MATCH(A38,ProductTJ[ProductID],0)),"Not found")</f>
        <v>Urban</v>
      </c>
      <c r="E38">
        <f>IFERROR(INDEX(ProductTJ[ManufacturerID],MATCH(A38,ProductTJ[ProductID],0)),"Not found")</f>
        <v>8</v>
      </c>
      <c r="F38" t="str">
        <f>IFERROR(INDEX(ProductTJ[Segment],MATCH(A38,ProductTJ[ProductID],0)),"Not found")</f>
        <v>Convenience</v>
      </c>
      <c r="G38" t="str">
        <f>IFERROR(INDEX(SalesTJ[Country],MATCH(A38,SalesTJ[ProductID],0)),"Not found")</f>
        <v>Canada</v>
      </c>
      <c r="H38" t="str">
        <f>IFERROR(INDEX(Location[State],MATCH(I38,Location[Zip],0)),"Not found")</f>
        <v>Manitoba</v>
      </c>
      <c r="I38" t="str">
        <f>IFERROR(INDEX(SalesTJ[Zip],MATCH(A38,SalesTJ[ProductID],0)),"Not found")</f>
        <v>R3G</v>
      </c>
      <c r="J38" t="str">
        <f>IFERROR(INDEX(Manufacturer[Manufacturer Name],MATCH(E38,Manufacturer[ManufacturerID],0)),"Not found")</f>
        <v>Natura</v>
      </c>
      <c r="K38">
        <f>IFERROR(INDEX(SalesTJ[Units],MATCH(A38,SalesTJ[ProductID],0)),"Not found")</f>
        <v>1</v>
      </c>
      <c r="L38">
        <f>IFERROR(INDEX(SalesTJ[Revenue],MATCH(A38,SalesTJ[ProductID],0)),"Not found")</f>
        <v>7370.37</v>
      </c>
    </row>
    <row r="39" spans="1:12">
      <c r="A39" s="8">
        <v>1180</v>
      </c>
      <c r="B39" s="9">
        <v>42102</v>
      </c>
      <c r="C39" t="str">
        <f>IFERROR(INDEX(ProductTJ[Product Name],MATCH(A39,ProductTJ[ProductID],0)),"Not found")</f>
        <v>Pirum UE-16</v>
      </c>
      <c r="D39" t="str">
        <f>IFERROR(INDEX(ProductTJ[Category],MATCH(A39,ProductTJ[ProductID],0)),"Not found")</f>
        <v>Urban</v>
      </c>
      <c r="E39">
        <f>IFERROR(INDEX(ProductTJ[ManufacturerID],MATCH(A39,ProductTJ[ProductID],0)),"Not found")</f>
        <v>10</v>
      </c>
      <c r="F39" t="str">
        <f>IFERROR(INDEX(ProductTJ[Segment],MATCH(A39,ProductTJ[ProductID],0)),"Not found")</f>
        <v>Extreme</v>
      </c>
      <c r="G39" t="str">
        <f>IFERROR(INDEX(SalesTJ[Country],MATCH(A39,SalesTJ[ProductID],0)),"Not found")</f>
        <v>Canada</v>
      </c>
      <c r="H39" t="str">
        <f>IFERROR(INDEX(Location[State],MATCH(I39,Location[Zip],0)),"Not found")</f>
        <v>Ontario</v>
      </c>
      <c r="I39" t="str">
        <f>IFERROR(INDEX(SalesTJ[Zip],MATCH(A39,SalesTJ[ProductID],0)),"Not found")</f>
        <v>L5G</v>
      </c>
      <c r="J39" t="str">
        <f>IFERROR(INDEX(Manufacturer[Manufacturer Name],MATCH(E39,Manufacturer[ManufacturerID],0)),"Not found")</f>
        <v>Pirum</v>
      </c>
      <c r="K39">
        <f>IFERROR(INDEX(SalesTJ[Units],MATCH(A39,SalesTJ[ProductID],0)),"Not found")</f>
        <v>1</v>
      </c>
      <c r="L39">
        <f>IFERROR(INDEX(SalesTJ[Revenue],MATCH(A39,SalesTJ[ProductID],0)),"Not found")</f>
        <v>6173.37</v>
      </c>
    </row>
    <row r="40" spans="1:12">
      <c r="A40" s="6">
        <v>1517</v>
      </c>
      <c r="B40" s="7">
        <v>42102</v>
      </c>
      <c r="C40" t="str">
        <f>IFERROR(INDEX(ProductTJ[Product Name],MATCH(A40,ProductTJ[ProductID],0)),"Not found")</f>
        <v>Quibus RP-09</v>
      </c>
      <c r="D40" t="str">
        <f>IFERROR(INDEX(ProductTJ[Category],MATCH(A40,ProductTJ[ProductID],0)),"Not found")</f>
        <v>Rural</v>
      </c>
      <c r="E40">
        <f>IFERROR(INDEX(ProductTJ[ManufacturerID],MATCH(A40,ProductTJ[ProductID],0)),"Not found")</f>
        <v>12</v>
      </c>
      <c r="F40" t="str">
        <f>IFERROR(INDEX(ProductTJ[Segment],MATCH(A40,ProductTJ[ProductID],0)),"Not found")</f>
        <v>Productivity</v>
      </c>
      <c r="G40" t="str">
        <f>IFERROR(INDEX(SalesTJ[Country],MATCH(A40,SalesTJ[ProductID],0)),"Not found")</f>
        <v>Canada</v>
      </c>
      <c r="H40" t="str">
        <f>IFERROR(INDEX(Location[State],MATCH(I40,Location[Zip],0)),"Not found")</f>
        <v>Manitoba</v>
      </c>
      <c r="I40" t="str">
        <f>IFERROR(INDEX(SalesTJ[Zip],MATCH(A40,SalesTJ[ProductID],0)),"Not found")</f>
        <v>R3G</v>
      </c>
      <c r="J40" t="str">
        <f>IFERROR(INDEX(Manufacturer[Manufacturer Name],MATCH(E40,Manufacturer[ManufacturerID],0)),"Not found")</f>
        <v>Quibus</v>
      </c>
      <c r="K40">
        <f>IFERROR(INDEX(SalesTJ[Units],MATCH(A40,SalesTJ[ProductID],0)),"Not found")</f>
        <v>1</v>
      </c>
      <c r="L40">
        <f>IFERROR(INDEX(SalesTJ[Revenue],MATCH(A40,SalesTJ[ProductID],0)),"Not found")</f>
        <v>2361.24</v>
      </c>
    </row>
    <row r="41" spans="1:12">
      <c r="A41" s="8">
        <v>674</v>
      </c>
      <c r="B41" s="9">
        <v>42099</v>
      </c>
      <c r="C41" t="str">
        <f>IFERROR(INDEX(ProductTJ[Product Name],MATCH(A41,ProductTJ[ProductID],0)),"Not found")</f>
        <v>Maximus UC-39</v>
      </c>
      <c r="D41" t="str">
        <f>IFERROR(INDEX(ProductTJ[Category],MATCH(A41,ProductTJ[ProductID],0)),"Not found")</f>
        <v>Urban</v>
      </c>
      <c r="E41">
        <f>IFERROR(INDEX(ProductTJ[ManufacturerID],MATCH(A41,ProductTJ[ProductID],0)),"Not found")</f>
        <v>7</v>
      </c>
      <c r="F41" t="str">
        <f>IFERROR(INDEX(ProductTJ[Segment],MATCH(A41,ProductTJ[ProductID],0)),"Not found")</f>
        <v>Convenience</v>
      </c>
      <c r="G41" t="str">
        <f>IFERROR(INDEX(SalesTJ[Country],MATCH(A41,SalesTJ[ProductID],0)),"Not found")</f>
        <v>Canada</v>
      </c>
      <c r="H41" t="str">
        <f>IFERROR(INDEX(Location[State],MATCH(I41,Location[Zip],0)),"Not found")</f>
        <v>Ontario</v>
      </c>
      <c r="I41" t="str">
        <f>IFERROR(INDEX(SalesTJ[Zip],MATCH(A41,SalesTJ[ProductID],0)),"Not found")</f>
        <v>M5S</v>
      </c>
      <c r="J41" t="str">
        <f>IFERROR(INDEX(Manufacturer[Manufacturer Name],MATCH(E41,Manufacturer[ManufacturerID],0)),"Not found")</f>
        <v>VanArsdel</v>
      </c>
      <c r="K41">
        <f>IFERROR(INDEX(SalesTJ[Units],MATCH(A41,SalesTJ[ProductID],0)),"Not found")</f>
        <v>1</v>
      </c>
      <c r="L41">
        <f>IFERROR(INDEX(SalesTJ[Revenue],MATCH(A41,SalesTJ[ProductID],0)),"Not found")</f>
        <v>8315.37</v>
      </c>
    </row>
    <row r="42" spans="1:12">
      <c r="A42" s="6">
        <v>1049</v>
      </c>
      <c r="B42" s="7">
        <v>42078</v>
      </c>
      <c r="C42" t="str">
        <f>IFERROR(INDEX(ProductTJ[Product Name],MATCH(A42,ProductTJ[ProductID],0)),"Not found")</f>
        <v>Pirum MA-07</v>
      </c>
      <c r="D42" t="str">
        <f>IFERROR(INDEX(ProductTJ[Category],MATCH(A42,ProductTJ[ProductID],0)),"Not found")</f>
        <v>Mix</v>
      </c>
      <c r="E42">
        <f>IFERROR(INDEX(ProductTJ[ManufacturerID],MATCH(A42,ProductTJ[ProductID],0)),"Not found")</f>
        <v>10</v>
      </c>
      <c r="F42" t="str">
        <f>IFERROR(INDEX(ProductTJ[Segment],MATCH(A42,ProductTJ[ProductID],0)),"Not found")</f>
        <v>All Season</v>
      </c>
      <c r="G42" t="str">
        <f>IFERROR(INDEX(SalesTJ[Country],MATCH(A42,SalesTJ[ProductID],0)),"Not found")</f>
        <v>Canada</v>
      </c>
      <c r="H42" t="str">
        <f>IFERROR(INDEX(Location[State],MATCH(I42,Location[Zip],0)),"Not found")</f>
        <v>Manitoba</v>
      </c>
      <c r="I42" t="str">
        <f>IFERROR(INDEX(SalesTJ[Zip],MATCH(A42,SalesTJ[ProductID],0)),"Not found")</f>
        <v>R3G</v>
      </c>
      <c r="J42" t="str">
        <f>IFERROR(INDEX(Manufacturer[Manufacturer Name],MATCH(E42,Manufacturer[ManufacturerID],0)),"Not found")</f>
        <v>Pirum</v>
      </c>
      <c r="K42">
        <f>IFERROR(INDEX(SalesTJ[Units],MATCH(A42,SalesTJ[ProductID],0)),"Not found")</f>
        <v>1</v>
      </c>
      <c r="L42">
        <f>IFERROR(INDEX(SalesTJ[Revenue],MATCH(A42,SalesTJ[ProductID],0)),"Not found")</f>
        <v>3086.37</v>
      </c>
    </row>
    <row r="43" spans="1:12">
      <c r="A43" s="8">
        <v>1129</v>
      </c>
      <c r="B43" s="9">
        <v>42078</v>
      </c>
      <c r="C43" t="str">
        <f>IFERROR(INDEX(ProductTJ[Product Name],MATCH(A43,ProductTJ[ProductID],0)),"Not found")</f>
        <v>Pirum UM-06</v>
      </c>
      <c r="D43" t="str">
        <f>IFERROR(INDEX(ProductTJ[Category],MATCH(A43,ProductTJ[ProductID],0)),"Not found")</f>
        <v>Urban</v>
      </c>
      <c r="E43">
        <f>IFERROR(INDEX(ProductTJ[ManufacturerID],MATCH(A43,ProductTJ[ProductID],0)),"Not found")</f>
        <v>10</v>
      </c>
      <c r="F43" t="str">
        <f>IFERROR(INDEX(ProductTJ[Segment],MATCH(A43,ProductTJ[ProductID],0)),"Not found")</f>
        <v>Moderation</v>
      </c>
      <c r="G43" t="str">
        <f>IFERROR(INDEX(SalesTJ[Country],MATCH(A43,SalesTJ[ProductID],0)),"Not found")</f>
        <v>Canada</v>
      </c>
      <c r="H43" t="str">
        <f>IFERROR(INDEX(Location[State],MATCH(I43,Location[Zip],0)),"Not found")</f>
        <v>Ontario</v>
      </c>
      <c r="I43" t="str">
        <f>IFERROR(INDEX(SalesTJ[Zip],MATCH(A43,SalesTJ[ProductID],0)),"Not found")</f>
        <v>L5P</v>
      </c>
      <c r="J43" t="str">
        <f>IFERROR(INDEX(Manufacturer[Manufacturer Name],MATCH(E43,Manufacturer[ManufacturerID],0)),"Not found")</f>
        <v>Pirum</v>
      </c>
      <c r="K43">
        <f>IFERROR(INDEX(SalesTJ[Units],MATCH(A43,SalesTJ[ProductID],0)),"Not found")</f>
        <v>1</v>
      </c>
      <c r="L43">
        <f>IFERROR(INDEX(SalesTJ[Revenue],MATCH(A43,SalesTJ[ProductID],0)),"Not found")</f>
        <v>5543.37</v>
      </c>
    </row>
    <row r="44" spans="1:12">
      <c r="A44" s="6">
        <v>2069</v>
      </c>
      <c r="B44" s="7">
        <v>42079</v>
      </c>
      <c r="C44" t="str">
        <f>IFERROR(INDEX(ProductTJ[Product Name],MATCH(A44,ProductTJ[ProductID],0)),"Not found")</f>
        <v>Currus UC-04</v>
      </c>
      <c r="D44" t="str">
        <f>IFERROR(INDEX(ProductTJ[Category],MATCH(A44,ProductTJ[ProductID],0)),"Not found")</f>
        <v>Urban</v>
      </c>
      <c r="E44">
        <f>IFERROR(INDEX(ProductTJ[ManufacturerID],MATCH(A44,ProductTJ[ProductID],0)),"Not found")</f>
        <v>4</v>
      </c>
      <c r="F44" t="str">
        <f>IFERROR(INDEX(ProductTJ[Segment],MATCH(A44,ProductTJ[ProductID],0)),"Not found")</f>
        <v>Convenience</v>
      </c>
      <c r="G44" t="str">
        <f>IFERROR(INDEX(SalesTJ[Country],MATCH(A44,SalesTJ[ProductID],0)),"Not found")</f>
        <v>Canada</v>
      </c>
      <c r="H44" t="str">
        <f>IFERROR(INDEX(Location[State],MATCH(I44,Location[Zip],0)),"Not found")</f>
        <v>Ontario</v>
      </c>
      <c r="I44" t="str">
        <f>IFERROR(INDEX(SalesTJ[Zip],MATCH(A44,SalesTJ[ProductID],0)),"Not found")</f>
        <v>K1R</v>
      </c>
      <c r="J44" t="str">
        <f>IFERROR(INDEX(Manufacturer[Manufacturer Name],MATCH(E44,Manufacturer[ManufacturerID],0)),"Not found")</f>
        <v>Currus</v>
      </c>
      <c r="K44">
        <f>IFERROR(INDEX(SalesTJ[Units],MATCH(A44,SalesTJ[ProductID],0)),"Not found")</f>
        <v>1</v>
      </c>
      <c r="L44">
        <f>IFERROR(INDEX(SalesTJ[Revenue],MATCH(A44,SalesTJ[ProductID],0)),"Not found")</f>
        <v>6299.37</v>
      </c>
    </row>
    <row r="45" spans="1:12">
      <c r="A45" s="8">
        <v>585</v>
      </c>
      <c r="B45" s="9">
        <v>42086</v>
      </c>
      <c r="C45" t="str">
        <f>IFERROR(INDEX(ProductTJ[Product Name],MATCH(A45,ProductTJ[ProductID],0)),"Not found")</f>
        <v>Maximus UC-50</v>
      </c>
      <c r="D45" t="str">
        <f>IFERROR(INDEX(ProductTJ[Category],MATCH(A45,ProductTJ[ProductID],0)),"Not found")</f>
        <v>Urban</v>
      </c>
      <c r="E45">
        <f>IFERROR(INDEX(ProductTJ[ManufacturerID],MATCH(A45,ProductTJ[ProductID],0)),"Not found")</f>
        <v>7</v>
      </c>
      <c r="F45" t="str">
        <f>IFERROR(INDEX(ProductTJ[Segment],MATCH(A45,ProductTJ[ProductID],0)),"Not found")</f>
        <v>Convenience</v>
      </c>
      <c r="G45" t="str">
        <f>IFERROR(INDEX(SalesTJ[Country],MATCH(A45,SalesTJ[ProductID],0)),"Not found")</f>
        <v>Canada</v>
      </c>
      <c r="H45" t="str">
        <f>IFERROR(INDEX(Location[State],MATCH(I45,Location[Zip],0)),"Not found")</f>
        <v>Ontario</v>
      </c>
      <c r="I45" t="str">
        <f>IFERROR(INDEX(SalesTJ[Zip],MATCH(A45,SalesTJ[ProductID],0)),"Not found")</f>
        <v>M6H</v>
      </c>
      <c r="J45" t="str">
        <f>IFERROR(INDEX(Manufacturer[Manufacturer Name],MATCH(E45,Manufacturer[ManufacturerID],0)),"Not found")</f>
        <v>VanArsdel</v>
      </c>
      <c r="K45">
        <f>IFERROR(INDEX(SalesTJ[Units],MATCH(A45,SalesTJ[ProductID],0)),"Not found")</f>
        <v>1</v>
      </c>
      <c r="L45">
        <f>IFERROR(INDEX(SalesTJ[Revenue],MATCH(A45,SalesTJ[ProductID],0)),"Not found")</f>
        <v>5039.37</v>
      </c>
    </row>
    <row r="46" spans="1:12">
      <c r="A46" s="6">
        <v>1137</v>
      </c>
      <c r="B46" s="7">
        <v>42086</v>
      </c>
      <c r="C46" t="str">
        <f>IFERROR(INDEX(ProductTJ[Product Name],MATCH(A46,ProductTJ[ProductID],0)),"Not found")</f>
        <v>Pirum UM-14</v>
      </c>
      <c r="D46" t="str">
        <f>IFERROR(INDEX(ProductTJ[Category],MATCH(A46,ProductTJ[ProductID],0)),"Not found")</f>
        <v>Urban</v>
      </c>
      <c r="E46">
        <f>IFERROR(INDEX(ProductTJ[ManufacturerID],MATCH(A46,ProductTJ[ProductID],0)),"Not found")</f>
        <v>10</v>
      </c>
      <c r="F46" t="str">
        <f>IFERROR(INDEX(ProductTJ[Segment],MATCH(A46,ProductTJ[ProductID],0)),"Not found")</f>
        <v>Moderation</v>
      </c>
      <c r="G46" t="str">
        <f>IFERROR(INDEX(SalesTJ[Country],MATCH(A46,SalesTJ[ProductID],0)),"Not found")</f>
        <v>Canada</v>
      </c>
      <c r="H46" t="str">
        <f>IFERROR(INDEX(Location[State],MATCH(I46,Location[Zip],0)),"Not found")</f>
        <v>Ontario</v>
      </c>
      <c r="I46" t="str">
        <f>IFERROR(INDEX(SalesTJ[Zip],MATCH(A46,SalesTJ[ProductID],0)),"Not found")</f>
        <v>M6S</v>
      </c>
      <c r="J46" t="str">
        <f>IFERROR(INDEX(Manufacturer[Manufacturer Name],MATCH(E46,Manufacturer[ManufacturerID],0)),"Not found")</f>
        <v>Pirum</v>
      </c>
      <c r="K46">
        <f>IFERROR(INDEX(SalesTJ[Units],MATCH(A46,SalesTJ[ProductID],0)),"Not found")</f>
        <v>1</v>
      </c>
      <c r="L46">
        <f>IFERROR(INDEX(SalesTJ[Revenue],MATCH(A46,SalesTJ[ProductID],0)),"Not found")</f>
        <v>8945.37</v>
      </c>
    </row>
    <row r="47" spans="1:12">
      <c r="A47" s="8">
        <v>2384</v>
      </c>
      <c r="B47" s="9">
        <v>42086</v>
      </c>
      <c r="C47" t="str">
        <f>IFERROR(INDEX(ProductTJ[Product Name],MATCH(A47,ProductTJ[ProductID],0)),"Not found")</f>
        <v>Aliqui UC-32</v>
      </c>
      <c r="D47" t="str">
        <f>IFERROR(INDEX(ProductTJ[Category],MATCH(A47,ProductTJ[ProductID],0)),"Not found")</f>
        <v>Urban</v>
      </c>
      <c r="E47">
        <f>IFERROR(INDEX(ProductTJ[ManufacturerID],MATCH(A47,ProductTJ[ProductID],0)),"Not found")</f>
        <v>2</v>
      </c>
      <c r="F47" t="str">
        <f>IFERROR(INDEX(ProductTJ[Segment],MATCH(A47,ProductTJ[ProductID],0)),"Not found")</f>
        <v>Convenience</v>
      </c>
      <c r="G47" t="str">
        <f>IFERROR(INDEX(SalesTJ[Country],MATCH(A47,SalesTJ[ProductID],0)),"Not found")</f>
        <v>Canada</v>
      </c>
      <c r="H47" t="str">
        <f>IFERROR(INDEX(Location[State],MATCH(I47,Location[Zip],0)),"Not found")</f>
        <v>Ontario</v>
      </c>
      <c r="I47" t="str">
        <f>IFERROR(INDEX(SalesTJ[Zip],MATCH(A47,SalesTJ[ProductID],0)),"Not found")</f>
        <v>M5X</v>
      </c>
      <c r="J47" t="str">
        <f>IFERROR(INDEX(Manufacturer[Manufacturer Name],MATCH(E47,Manufacturer[ManufacturerID],0)),"Not found")</f>
        <v>Aliqui</v>
      </c>
      <c r="K47">
        <f>IFERROR(INDEX(SalesTJ[Units],MATCH(A47,SalesTJ[ProductID],0)),"Not found")</f>
        <v>1</v>
      </c>
      <c r="L47">
        <f>IFERROR(INDEX(SalesTJ[Revenue],MATCH(A47,SalesTJ[ProductID],0)),"Not found")</f>
        <v>7968.87</v>
      </c>
    </row>
    <row r="48" spans="1:12">
      <c r="A48" s="6">
        <v>690</v>
      </c>
      <c r="B48" s="7">
        <v>42086</v>
      </c>
      <c r="C48" t="str">
        <f>IFERROR(INDEX(ProductTJ[Product Name],MATCH(A48,ProductTJ[ProductID],0)),"Not found")</f>
        <v>Maximus UC-55</v>
      </c>
      <c r="D48" t="str">
        <f>IFERROR(INDEX(ProductTJ[Category],MATCH(A48,ProductTJ[ProductID],0)),"Not found")</f>
        <v>Urban</v>
      </c>
      <c r="E48">
        <f>IFERROR(INDEX(ProductTJ[ManufacturerID],MATCH(A48,ProductTJ[ProductID],0)),"Not found")</f>
        <v>7</v>
      </c>
      <c r="F48" t="str">
        <f>IFERROR(INDEX(ProductTJ[Segment],MATCH(A48,ProductTJ[ProductID],0)),"Not found")</f>
        <v>Convenience</v>
      </c>
      <c r="G48" t="str">
        <f>IFERROR(INDEX(SalesTJ[Country],MATCH(A48,SalesTJ[ProductID],0)),"Not found")</f>
        <v>Canada</v>
      </c>
      <c r="H48" t="str">
        <f>IFERROR(INDEX(Location[State],MATCH(I48,Location[Zip],0)),"Not found")</f>
        <v>Ontario</v>
      </c>
      <c r="I48" t="str">
        <f>IFERROR(INDEX(SalesTJ[Zip],MATCH(A48,SalesTJ[ProductID],0)),"Not found")</f>
        <v>M4E</v>
      </c>
      <c r="J48" t="str">
        <f>IFERROR(INDEX(Manufacturer[Manufacturer Name],MATCH(E48,Manufacturer[ManufacturerID],0)),"Not found")</f>
        <v>VanArsdel</v>
      </c>
      <c r="K48">
        <f>IFERROR(INDEX(SalesTJ[Units],MATCH(A48,SalesTJ[ProductID],0)),"Not found")</f>
        <v>1</v>
      </c>
      <c r="L48">
        <f>IFERROR(INDEX(SalesTJ[Revenue],MATCH(A48,SalesTJ[ProductID],0)),"Not found")</f>
        <v>4409.37</v>
      </c>
    </row>
    <row r="49" spans="1:12">
      <c r="A49" s="8">
        <v>1958</v>
      </c>
      <c r="B49" s="9">
        <v>42086</v>
      </c>
      <c r="C49" t="str">
        <f>IFERROR(INDEX(ProductTJ[Product Name],MATCH(A49,ProductTJ[ProductID],0)),"Not found")</f>
        <v>Currus RP-33</v>
      </c>
      <c r="D49" t="str">
        <f>IFERROR(INDEX(ProductTJ[Category],MATCH(A49,ProductTJ[ProductID],0)),"Not found")</f>
        <v>Rural</v>
      </c>
      <c r="E49">
        <f>IFERROR(INDEX(ProductTJ[ManufacturerID],MATCH(A49,ProductTJ[ProductID],0)),"Not found")</f>
        <v>4</v>
      </c>
      <c r="F49" t="str">
        <f>IFERROR(INDEX(ProductTJ[Segment],MATCH(A49,ProductTJ[ProductID],0)),"Not found")</f>
        <v>Productivity</v>
      </c>
      <c r="G49" t="str">
        <f>IFERROR(INDEX(SalesTJ[Country],MATCH(A49,SalesTJ[ProductID],0)),"Not found")</f>
        <v>Canada</v>
      </c>
      <c r="H49" t="str">
        <f>IFERROR(INDEX(Location[State],MATCH(I49,Location[Zip],0)),"Not found")</f>
        <v>Ontario</v>
      </c>
      <c r="I49" t="str">
        <f>IFERROR(INDEX(SalesTJ[Zip],MATCH(A49,SalesTJ[ProductID],0)),"Not found")</f>
        <v>M4X</v>
      </c>
      <c r="J49" t="str">
        <f>IFERROR(INDEX(Manufacturer[Manufacturer Name],MATCH(E49,Manufacturer[ManufacturerID],0)),"Not found")</f>
        <v>Currus</v>
      </c>
      <c r="K49">
        <f>IFERROR(INDEX(SalesTJ[Units],MATCH(A49,SalesTJ[ProductID],0)),"Not found")</f>
        <v>1</v>
      </c>
      <c r="L49">
        <f>IFERROR(INDEX(SalesTJ[Revenue],MATCH(A49,SalesTJ[ProductID],0)),"Not found")</f>
        <v>944.37</v>
      </c>
    </row>
    <row r="50" spans="1:12">
      <c r="A50" s="6">
        <v>491</v>
      </c>
      <c r="B50" s="7">
        <v>42087</v>
      </c>
      <c r="C50" t="str">
        <f>IFERROR(INDEX(ProductTJ[Product Name],MATCH(A50,ProductTJ[ProductID],0)),"Not found")</f>
        <v>Maximus UM-96</v>
      </c>
      <c r="D50" t="str">
        <f>IFERROR(INDEX(ProductTJ[Category],MATCH(A50,ProductTJ[ProductID],0)),"Not found")</f>
        <v>Urban</v>
      </c>
      <c r="E50">
        <f>IFERROR(INDEX(ProductTJ[ManufacturerID],MATCH(A50,ProductTJ[ProductID],0)),"Not found")</f>
        <v>7</v>
      </c>
      <c r="F50" t="str">
        <f>IFERROR(INDEX(ProductTJ[Segment],MATCH(A50,ProductTJ[ProductID],0)),"Not found")</f>
        <v>Moderation</v>
      </c>
      <c r="G50" t="str">
        <f>IFERROR(INDEX(SalesTJ[Country],MATCH(A50,SalesTJ[ProductID],0)),"Not found")</f>
        <v>Canada</v>
      </c>
      <c r="H50" t="str">
        <f>IFERROR(INDEX(Location[State],MATCH(I50,Location[Zip],0)),"Not found")</f>
        <v>Ontario</v>
      </c>
      <c r="I50" t="str">
        <f>IFERROR(INDEX(SalesTJ[Zip],MATCH(A50,SalesTJ[ProductID],0)),"Not found")</f>
        <v>M5X</v>
      </c>
      <c r="J50" t="str">
        <f>IFERROR(INDEX(Manufacturer[Manufacturer Name],MATCH(E50,Manufacturer[ManufacturerID],0)),"Not found")</f>
        <v>VanArsdel</v>
      </c>
      <c r="K50">
        <f>IFERROR(INDEX(SalesTJ[Units],MATCH(A50,SalesTJ[ProductID],0)),"Not found")</f>
        <v>1</v>
      </c>
      <c r="L50">
        <f>IFERROR(INDEX(SalesTJ[Revenue],MATCH(A50,SalesTJ[ProductID],0)),"Not found")</f>
        <v>10709.37</v>
      </c>
    </row>
    <row r="51" spans="1:12">
      <c r="A51" s="8">
        <v>1722</v>
      </c>
      <c r="B51" s="9">
        <v>42100</v>
      </c>
      <c r="C51" t="str">
        <f>IFERROR(INDEX(ProductTJ[Product Name],MATCH(A51,ProductTJ[ProductID],0)),"Not found")</f>
        <v>Salvus YY-33</v>
      </c>
      <c r="D51" t="str">
        <f>IFERROR(INDEX(ProductTJ[Category],MATCH(A51,ProductTJ[ProductID],0)),"Not found")</f>
        <v>Youth</v>
      </c>
      <c r="E51">
        <f>IFERROR(INDEX(ProductTJ[ManufacturerID],MATCH(A51,ProductTJ[ProductID],0)),"Not found")</f>
        <v>13</v>
      </c>
      <c r="F51" t="str">
        <f>IFERROR(INDEX(ProductTJ[Segment],MATCH(A51,ProductTJ[ProductID],0)),"Not found")</f>
        <v>Youth</v>
      </c>
      <c r="G51" t="str">
        <f>IFERROR(INDEX(SalesTJ[Country],MATCH(A51,SalesTJ[ProductID],0)),"Not found")</f>
        <v>Canada</v>
      </c>
      <c r="H51" t="str">
        <f>IFERROR(INDEX(Location[State],MATCH(I51,Location[Zip],0)),"Not found")</f>
        <v>Quebec</v>
      </c>
      <c r="I51" t="str">
        <f>IFERROR(INDEX(SalesTJ[Zip],MATCH(A51,SalesTJ[ProductID],0)),"Not found")</f>
        <v>H1B</v>
      </c>
      <c r="J51" t="str">
        <f>IFERROR(INDEX(Manufacturer[Manufacturer Name],MATCH(E51,Manufacturer[ManufacturerID],0)),"Not found")</f>
        <v>Salvus</v>
      </c>
      <c r="K51">
        <f>IFERROR(INDEX(SalesTJ[Units],MATCH(A51,SalesTJ[ProductID],0)),"Not found")</f>
        <v>2</v>
      </c>
      <c r="L51">
        <f>IFERROR(INDEX(SalesTJ[Revenue],MATCH(A51,SalesTJ[ProductID],0)),"Not found")</f>
        <v>2077.74</v>
      </c>
    </row>
    <row r="52" spans="1:12">
      <c r="A52" s="6">
        <v>959</v>
      </c>
      <c r="B52" s="7">
        <v>42100</v>
      </c>
      <c r="C52" t="str">
        <f>IFERROR(INDEX(ProductTJ[Product Name],MATCH(A52,ProductTJ[ProductID],0)),"Not found")</f>
        <v>Natura UC-22</v>
      </c>
      <c r="D52" t="str">
        <f>IFERROR(INDEX(ProductTJ[Category],MATCH(A52,ProductTJ[ProductID],0)),"Not found")</f>
        <v>Urban</v>
      </c>
      <c r="E52">
        <f>IFERROR(INDEX(ProductTJ[ManufacturerID],MATCH(A52,ProductTJ[ProductID],0)),"Not found")</f>
        <v>8</v>
      </c>
      <c r="F52" t="str">
        <f>IFERROR(INDEX(ProductTJ[Segment],MATCH(A52,ProductTJ[ProductID],0)),"Not found")</f>
        <v>Convenience</v>
      </c>
      <c r="G52" t="str">
        <f>IFERROR(INDEX(SalesTJ[Country],MATCH(A52,SalesTJ[ProductID],0)),"Not found")</f>
        <v>Canada</v>
      </c>
      <c r="H52" t="str">
        <f>IFERROR(INDEX(Location[State],MATCH(I52,Location[Zip],0)),"Not found")</f>
        <v>Ontario</v>
      </c>
      <c r="I52" t="str">
        <f>IFERROR(INDEX(SalesTJ[Zip],MATCH(A52,SalesTJ[ProductID],0)),"Not found")</f>
        <v>M4P</v>
      </c>
      <c r="J52" t="str">
        <f>IFERROR(INDEX(Manufacturer[Manufacturer Name],MATCH(E52,Manufacturer[ManufacturerID],0)),"Not found")</f>
        <v>Natura</v>
      </c>
      <c r="K52">
        <f>IFERROR(INDEX(SalesTJ[Units],MATCH(A52,SalesTJ[ProductID],0)),"Not found")</f>
        <v>1</v>
      </c>
      <c r="L52">
        <f>IFERROR(INDEX(SalesTJ[Revenue],MATCH(A52,SalesTJ[ProductID],0)),"Not found")</f>
        <v>10362.87</v>
      </c>
    </row>
    <row r="53" spans="1:12">
      <c r="A53" s="8">
        <v>2143</v>
      </c>
      <c r="B53" s="9">
        <v>42100</v>
      </c>
      <c r="C53" t="str">
        <f>IFERROR(INDEX(ProductTJ[Product Name],MATCH(A53,ProductTJ[ProductID],0)),"Not found")</f>
        <v>Victoria UR-19</v>
      </c>
      <c r="D53" t="str">
        <f>IFERROR(INDEX(ProductTJ[Category],MATCH(A53,ProductTJ[ProductID],0)),"Not found")</f>
        <v>Urban</v>
      </c>
      <c r="E53">
        <f>IFERROR(INDEX(ProductTJ[ManufacturerID],MATCH(A53,ProductTJ[ProductID],0)),"Not found")</f>
        <v>14</v>
      </c>
      <c r="F53" t="str">
        <f>IFERROR(INDEX(ProductTJ[Segment],MATCH(A53,ProductTJ[ProductID],0)),"Not found")</f>
        <v>Regular</v>
      </c>
      <c r="G53" t="str">
        <f>IFERROR(INDEX(SalesTJ[Country],MATCH(A53,SalesTJ[ProductID],0)),"Not found")</f>
        <v>Canada</v>
      </c>
      <c r="H53" t="str">
        <f>IFERROR(INDEX(Location[State],MATCH(I53,Location[Zip],0)),"Not found")</f>
        <v>Ontario</v>
      </c>
      <c r="I53" t="str">
        <f>IFERROR(INDEX(SalesTJ[Zip],MATCH(A53,SalesTJ[ProductID],0)),"Not found")</f>
        <v>M7Y</v>
      </c>
      <c r="J53" t="str">
        <f>IFERROR(INDEX(Manufacturer[Manufacturer Name],MATCH(E53,Manufacturer[ManufacturerID],0)),"Not found")</f>
        <v>Victoria</v>
      </c>
      <c r="K53">
        <f>IFERROR(INDEX(SalesTJ[Units],MATCH(A53,SalesTJ[ProductID],0)),"Not found")</f>
        <v>1</v>
      </c>
      <c r="L53">
        <f>IFERROR(INDEX(SalesTJ[Revenue],MATCH(A53,SalesTJ[ProductID],0)),"Not found")</f>
        <v>5291.37</v>
      </c>
    </row>
    <row r="54" spans="1:12">
      <c r="A54" s="6">
        <v>2150</v>
      </c>
      <c r="B54" s="7">
        <v>42100</v>
      </c>
      <c r="C54" t="str">
        <f>IFERROR(INDEX(ProductTJ[Product Name],MATCH(A54,ProductTJ[ProductID],0)),"Not found")</f>
        <v>Victoria UE-03</v>
      </c>
      <c r="D54" t="str">
        <f>IFERROR(INDEX(ProductTJ[Category],MATCH(A54,ProductTJ[ProductID],0)),"Not found")</f>
        <v>Urban</v>
      </c>
      <c r="E54">
        <f>IFERROR(INDEX(ProductTJ[ManufacturerID],MATCH(A54,ProductTJ[ProductID],0)),"Not found")</f>
        <v>14</v>
      </c>
      <c r="F54" t="str">
        <f>IFERROR(INDEX(ProductTJ[Segment],MATCH(A54,ProductTJ[ProductID],0)),"Not found")</f>
        <v>Extreme</v>
      </c>
      <c r="G54" t="str">
        <f>IFERROR(INDEX(SalesTJ[Country],MATCH(A54,SalesTJ[ProductID],0)),"Not found")</f>
        <v>Canada</v>
      </c>
      <c r="H54" t="str">
        <f>IFERROR(INDEX(Location[State],MATCH(I54,Location[Zip],0)),"Not found")</f>
        <v>Manitoba</v>
      </c>
      <c r="I54" t="str">
        <f>IFERROR(INDEX(SalesTJ[Zip],MATCH(A54,SalesTJ[ProductID],0)),"Not found")</f>
        <v>R3G</v>
      </c>
      <c r="J54" t="str">
        <f>IFERROR(INDEX(Manufacturer[Manufacturer Name],MATCH(E54,Manufacturer[ManufacturerID],0)),"Not found")</f>
        <v>Victoria</v>
      </c>
      <c r="K54">
        <f>IFERROR(INDEX(SalesTJ[Units],MATCH(A54,SalesTJ[ProductID],0)),"Not found")</f>
        <v>1</v>
      </c>
      <c r="L54">
        <f>IFERROR(INDEX(SalesTJ[Revenue],MATCH(A54,SalesTJ[ProductID],0)),"Not found")</f>
        <v>6173.37</v>
      </c>
    </row>
    <row r="55" spans="1:12">
      <c r="A55" s="8">
        <v>1060</v>
      </c>
      <c r="B55" s="9">
        <v>42124</v>
      </c>
      <c r="C55" t="str">
        <f>IFERROR(INDEX(ProductTJ[Product Name],MATCH(A55,ProductTJ[ProductID],0)),"Not found")</f>
        <v>Pirum RP-06</v>
      </c>
      <c r="D55" t="str">
        <f>IFERROR(INDEX(ProductTJ[Category],MATCH(A55,ProductTJ[ProductID],0)),"Not found")</f>
        <v>Rural</v>
      </c>
      <c r="E55">
        <f>IFERROR(INDEX(ProductTJ[ManufacturerID],MATCH(A55,ProductTJ[ProductID],0)),"Not found")</f>
        <v>10</v>
      </c>
      <c r="F55" t="str">
        <f>IFERROR(INDEX(ProductTJ[Segment],MATCH(A55,ProductTJ[ProductID],0)),"Not found")</f>
        <v>Productivity</v>
      </c>
      <c r="G55" t="str">
        <f>IFERROR(INDEX(SalesTJ[Country],MATCH(A55,SalesTJ[ProductID],0)),"Not found")</f>
        <v>Canada</v>
      </c>
      <c r="H55" t="str">
        <f>IFERROR(INDEX(Location[State],MATCH(I55,Location[Zip],0)),"Not found")</f>
        <v>Manitoba</v>
      </c>
      <c r="I55" t="str">
        <f>IFERROR(INDEX(SalesTJ[Zip],MATCH(A55,SalesTJ[ProductID],0)),"Not found")</f>
        <v>R3N</v>
      </c>
      <c r="J55" t="str">
        <f>IFERROR(INDEX(Manufacturer[Manufacturer Name],MATCH(E55,Manufacturer[ManufacturerID],0)),"Not found")</f>
        <v>Pirum</v>
      </c>
      <c r="K55">
        <f>IFERROR(INDEX(SalesTJ[Units],MATCH(A55,SalesTJ[ProductID],0)),"Not found")</f>
        <v>1</v>
      </c>
      <c r="L55">
        <f>IFERROR(INDEX(SalesTJ[Revenue],MATCH(A55,SalesTJ[ProductID],0)),"Not found")</f>
        <v>1889.37</v>
      </c>
    </row>
    <row r="56" spans="1:12">
      <c r="A56" s="6">
        <v>2215</v>
      </c>
      <c r="B56" s="7">
        <v>42124</v>
      </c>
      <c r="C56" t="str">
        <f>IFERROR(INDEX(ProductTJ[Product Name],MATCH(A56,ProductTJ[ProductID],0)),"Not found")</f>
        <v>Aliqui RP-12</v>
      </c>
      <c r="D56" t="str">
        <f>IFERROR(INDEX(ProductTJ[Category],MATCH(A56,ProductTJ[ProductID],0)),"Not found")</f>
        <v>Rural</v>
      </c>
      <c r="E56">
        <f>IFERROR(INDEX(ProductTJ[ManufacturerID],MATCH(A56,ProductTJ[ProductID],0)),"Not found")</f>
        <v>2</v>
      </c>
      <c r="F56" t="str">
        <f>IFERROR(INDEX(ProductTJ[Segment],MATCH(A56,ProductTJ[ProductID],0)),"Not found")</f>
        <v>Productivity</v>
      </c>
      <c r="G56" t="str">
        <f>IFERROR(INDEX(SalesTJ[Country],MATCH(A56,SalesTJ[ProductID],0)),"Not found")</f>
        <v>Canada</v>
      </c>
      <c r="H56" t="str">
        <f>IFERROR(INDEX(Location[State],MATCH(I56,Location[Zip],0)),"Not found")</f>
        <v>Manitoba</v>
      </c>
      <c r="I56" t="str">
        <f>IFERROR(INDEX(SalesTJ[Zip],MATCH(A56,SalesTJ[ProductID],0)),"Not found")</f>
        <v>R3B</v>
      </c>
      <c r="J56" t="str">
        <f>IFERROR(INDEX(Manufacturer[Manufacturer Name],MATCH(E56,Manufacturer[ManufacturerID],0)),"Not found")</f>
        <v>Aliqui</v>
      </c>
      <c r="K56">
        <f>IFERROR(INDEX(SalesTJ[Units],MATCH(A56,SalesTJ[ProductID],0)),"Not found")</f>
        <v>1</v>
      </c>
      <c r="L56">
        <f>IFERROR(INDEX(SalesTJ[Revenue],MATCH(A56,SalesTJ[ProductID],0)),"Not found")</f>
        <v>4724.37</v>
      </c>
    </row>
    <row r="57" spans="1:12">
      <c r="A57" s="8">
        <v>2099</v>
      </c>
      <c r="B57" s="9">
        <v>42124</v>
      </c>
      <c r="C57" t="str">
        <f>IFERROR(INDEX(ProductTJ[Product Name],MATCH(A57,ProductTJ[ProductID],0)),"Not found")</f>
        <v>Currus YY-03</v>
      </c>
      <c r="D57" t="str">
        <f>IFERROR(INDEX(ProductTJ[Category],MATCH(A57,ProductTJ[ProductID],0)),"Not found")</f>
        <v>Youth</v>
      </c>
      <c r="E57">
        <f>IFERROR(INDEX(ProductTJ[ManufacturerID],MATCH(A57,ProductTJ[ProductID],0)),"Not found")</f>
        <v>4</v>
      </c>
      <c r="F57" t="str">
        <f>IFERROR(INDEX(ProductTJ[Segment],MATCH(A57,ProductTJ[ProductID],0)),"Not found")</f>
        <v>Youth</v>
      </c>
      <c r="G57" t="str">
        <f>IFERROR(INDEX(SalesTJ[Country],MATCH(A57,SalesTJ[ProductID],0)),"Not found")</f>
        <v>Canada</v>
      </c>
      <c r="H57" t="str">
        <f>IFERROR(INDEX(Location[State],MATCH(I57,Location[Zip],0)),"Not found")</f>
        <v>Ontario</v>
      </c>
      <c r="I57" t="str">
        <f>IFERROR(INDEX(SalesTJ[Zip],MATCH(A57,SalesTJ[ProductID],0)),"Not found")</f>
        <v>L5N</v>
      </c>
      <c r="J57" t="str">
        <f>IFERROR(INDEX(Manufacturer[Manufacturer Name],MATCH(E57,Manufacturer[ManufacturerID],0)),"Not found")</f>
        <v>Currus</v>
      </c>
      <c r="K57">
        <f>IFERROR(INDEX(SalesTJ[Units],MATCH(A57,SalesTJ[ProductID],0)),"Not found")</f>
        <v>1</v>
      </c>
      <c r="L57">
        <f>IFERROR(INDEX(SalesTJ[Revenue],MATCH(A57,SalesTJ[ProductID],0)),"Not found")</f>
        <v>5165.37</v>
      </c>
    </row>
    <row r="58" spans="1:12">
      <c r="A58" s="6">
        <v>487</v>
      </c>
      <c r="B58" s="7">
        <v>42124</v>
      </c>
      <c r="C58" t="str">
        <f>IFERROR(INDEX(ProductTJ[Product Name],MATCH(A58,ProductTJ[ProductID],0)),"Not found")</f>
        <v>Maximus UM-92</v>
      </c>
      <c r="D58" t="str">
        <f>IFERROR(INDEX(ProductTJ[Category],MATCH(A58,ProductTJ[ProductID],0)),"Not found")</f>
        <v>Urban</v>
      </c>
      <c r="E58">
        <f>IFERROR(INDEX(ProductTJ[ManufacturerID],MATCH(A58,ProductTJ[ProductID],0)),"Not found")</f>
        <v>7</v>
      </c>
      <c r="F58" t="str">
        <f>IFERROR(INDEX(ProductTJ[Segment],MATCH(A58,ProductTJ[ProductID],0)),"Not found")</f>
        <v>Moderation</v>
      </c>
      <c r="G58" t="str">
        <f>IFERROR(INDEX(SalesTJ[Country],MATCH(A58,SalesTJ[ProductID],0)),"Not found")</f>
        <v>Canada</v>
      </c>
      <c r="H58" t="str">
        <f>IFERROR(INDEX(Location[State],MATCH(I58,Location[Zip],0)),"Not found")</f>
        <v>Ontario</v>
      </c>
      <c r="I58" t="str">
        <f>IFERROR(INDEX(SalesTJ[Zip],MATCH(A58,SalesTJ[ProductID],0)),"Not found")</f>
        <v>L4X</v>
      </c>
      <c r="J58" t="str">
        <f>IFERROR(INDEX(Manufacturer[Manufacturer Name],MATCH(E58,Manufacturer[ManufacturerID],0)),"Not found")</f>
        <v>VanArsdel</v>
      </c>
      <c r="K58">
        <f>IFERROR(INDEX(SalesTJ[Units],MATCH(A58,SalesTJ[ProductID],0)),"Not found")</f>
        <v>1</v>
      </c>
      <c r="L58">
        <f>IFERROR(INDEX(SalesTJ[Revenue],MATCH(A58,SalesTJ[ProductID],0)),"Not found")</f>
        <v>13229.37</v>
      </c>
    </row>
    <row r="59" spans="1:12">
      <c r="A59" s="8">
        <v>690</v>
      </c>
      <c r="B59" s="9">
        <v>42035</v>
      </c>
      <c r="C59" t="str">
        <f>IFERROR(INDEX(ProductTJ[Product Name],MATCH(A59,ProductTJ[ProductID],0)),"Not found")</f>
        <v>Maximus UC-55</v>
      </c>
      <c r="D59" t="str">
        <f>IFERROR(INDEX(ProductTJ[Category],MATCH(A59,ProductTJ[ProductID],0)),"Not found")</f>
        <v>Urban</v>
      </c>
      <c r="E59">
        <f>IFERROR(INDEX(ProductTJ[ManufacturerID],MATCH(A59,ProductTJ[ProductID],0)),"Not found")</f>
        <v>7</v>
      </c>
      <c r="F59" t="str">
        <f>IFERROR(INDEX(ProductTJ[Segment],MATCH(A59,ProductTJ[ProductID],0)),"Not found")</f>
        <v>Convenience</v>
      </c>
      <c r="G59" t="str">
        <f>IFERROR(INDEX(SalesTJ[Country],MATCH(A59,SalesTJ[ProductID],0)),"Not found")</f>
        <v>Canada</v>
      </c>
      <c r="H59" t="str">
        <f>IFERROR(INDEX(Location[State],MATCH(I59,Location[Zip],0)),"Not found")</f>
        <v>Ontario</v>
      </c>
      <c r="I59" t="str">
        <f>IFERROR(INDEX(SalesTJ[Zip],MATCH(A59,SalesTJ[ProductID],0)),"Not found")</f>
        <v>M4E</v>
      </c>
      <c r="J59" t="str">
        <f>IFERROR(INDEX(Manufacturer[Manufacturer Name],MATCH(E59,Manufacturer[ManufacturerID],0)),"Not found")</f>
        <v>VanArsdel</v>
      </c>
      <c r="K59">
        <f>IFERROR(INDEX(SalesTJ[Units],MATCH(A59,SalesTJ[ProductID],0)),"Not found")</f>
        <v>1</v>
      </c>
      <c r="L59">
        <f>IFERROR(INDEX(SalesTJ[Revenue],MATCH(A59,SalesTJ[ProductID],0)),"Not found")</f>
        <v>4409.37</v>
      </c>
    </row>
    <row r="60" spans="1:12">
      <c r="A60" s="6">
        <v>1077</v>
      </c>
      <c r="B60" s="7">
        <v>42036</v>
      </c>
      <c r="C60" t="str">
        <f>IFERROR(INDEX(ProductTJ[Product Name],MATCH(A60,ProductTJ[ProductID],0)),"Not found")</f>
        <v>Pirum RP-23</v>
      </c>
      <c r="D60" t="str">
        <f>IFERROR(INDEX(ProductTJ[Category],MATCH(A60,ProductTJ[ProductID],0)),"Not found")</f>
        <v>Rural</v>
      </c>
      <c r="E60">
        <f>IFERROR(INDEX(ProductTJ[ManufacturerID],MATCH(A60,ProductTJ[ProductID],0)),"Not found")</f>
        <v>10</v>
      </c>
      <c r="F60" t="str">
        <f>IFERROR(INDEX(ProductTJ[Segment],MATCH(A60,ProductTJ[ProductID],0)),"Not found")</f>
        <v>Productivity</v>
      </c>
      <c r="G60" t="str">
        <f>IFERROR(INDEX(SalesTJ[Country],MATCH(A60,SalesTJ[ProductID],0)),"Not found")</f>
        <v>Canada</v>
      </c>
      <c r="H60" t="str">
        <f>IFERROR(INDEX(Location[State],MATCH(I60,Location[Zip],0)),"Not found")</f>
        <v>Manitoba</v>
      </c>
      <c r="I60" t="str">
        <f>IFERROR(INDEX(SalesTJ[Zip],MATCH(A60,SalesTJ[ProductID],0)),"Not found")</f>
        <v>R3B</v>
      </c>
      <c r="J60" t="str">
        <f>IFERROR(INDEX(Manufacturer[Manufacturer Name],MATCH(E60,Manufacturer[ManufacturerID],0)),"Not found")</f>
        <v>Pirum</v>
      </c>
      <c r="K60">
        <f>IFERROR(INDEX(SalesTJ[Units],MATCH(A60,SalesTJ[ProductID],0)),"Not found")</f>
        <v>1</v>
      </c>
      <c r="L60">
        <f>IFERROR(INDEX(SalesTJ[Revenue],MATCH(A60,SalesTJ[ProductID],0)),"Not found")</f>
        <v>4220.37</v>
      </c>
    </row>
    <row r="61" spans="1:12">
      <c r="A61" s="8">
        <v>1078</v>
      </c>
      <c r="B61" s="9">
        <v>42036</v>
      </c>
      <c r="C61" t="str">
        <f>IFERROR(INDEX(ProductTJ[Product Name],MATCH(A61,ProductTJ[ProductID],0)),"Not found")</f>
        <v>Pirum RP-24</v>
      </c>
      <c r="D61" t="str">
        <f>IFERROR(INDEX(ProductTJ[Category],MATCH(A61,ProductTJ[ProductID],0)),"Not found")</f>
        <v>Rural</v>
      </c>
      <c r="E61">
        <f>IFERROR(INDEX(ProductTJ[ManufacturerID],MATCH(A61,ProductTJ[ProductID],0)),"Not found")</f>
        <v>10</v>
      </c>
      <c r="F61" t="str">
        <f>IFERROR(INDEX(ProductTJ[Segment],MATCH(A61,ProductTJ[ProductID],0)),"Not found")</f>
        <v>Productivity</v>
      </c>
      <c r="G61" t="str">
        <f>IFERROR(INDEX(SalesTJ[Country],MATCH(A61,SalesTJ[ProductID],0)),"Not found")</f>
        <v>Canada</v>
      </c>
      <c r="H61" t="str">
        <f>IFERROR(INDEX(Location[State],MATCH(I61,Location[Zip],0)),"Not found")</f>
        <v>Manitoba</v>
      </c>
      <c r="I61" t="str">
        <f>IFERROR(INDEX(SalesTJ[Zip],MATCH(A61,SalesTJ[ProductID],0)),"Not found")</f>
        <v>R3B</v>
      </c>
      <c r="J61" t="str">
        <f>IFERROR(INDEX(Manufacturer[Manufacturer Name],MATCH(E61,Manufacturer[ManufacturerID],0)),"Not found")</f>
        <v>Pirum</v>
      </c>
      <c r="K61">
        <f>IFERROR(INDEX(SalesTJ[Units],MATCH(A61,SalesTJ[ProductID],0)),"Not found")</f>
        <v>1</v>
      </c>
      <c r="L61">
        <f>IFERROR(INDEX(SalesTJ[Revenue],MATCH(A61,SalesTJ[ProductID],0)),"Not found")</f>
        <v>4220.37</v>
      </c>
    </row>
    <row r="62" spans="1:12">
      <c r="A62" s="6">
        <v>535</v>
      </c>
      <c r="B62" s="7">
        <v>42037</v>
      </c>
      <c r="C62" t="str">
        <f>IFERROR(INDEX(ProductTJ[Product Name],MATCH(A62,ProductTJ[ProductID],0)),"Not found")</f>
        <v>Maximus UE-23</v>
      </c>
      <c r="D62" t="str">
        <f>IFERROR(INDEX(ProductTJ[Category],MATCH(A62,ProductTJ[ProductID],0)),"Not found")</f>
        <v>Urban</v>
      </c>
      <c r="E62">
        <f>IFERROR(INDEX(ProductTJ[ManufacturerID],MATCH(A62,ProductTJ[ProductID],0)),"Not found")</f>
        <v>7</v>
      </c>
      <c r="F62" t="str">
        <f>IFERROR(INDEX(ProductTJ[Segment],MATCH(A62,ProductTJ[ProductID],0)),"Not found")</f>
        <v>Extreme</v>
      </c>
      <c r="G62" t="str">
        <f>IFERROR(INDEX(SalesTJ[Country],MATCH(A62,SalesTJ[ProductID],0)),"Not found")</f>
        <v>Canada</v>
      </c>
      <c r="H62" t="str">
        <f>IFERROR(INDEX(Location[State],MATCH(I62,Location[Zip],0)),"Not found")</f>
        <v>Ontario</v>
      </c>
      <c r="I62" t="str">
        <f>IFERROR(INDEX(SalesTJ[Zip],MATCH(A62,SalesTJ[ProductID],0)),"Not found")</f>
        <v>L5G</v>
      </c>
      <c r="J62" t="str">
        <f>IFERROR(INDEX(Manufacturer[Manufacturer Name],MATCH(E62,Manufacturer[ManufacturerID],0)),"Not found")</f>
        <v>VanArsdel</v>
      </c>
      <c r="K62">
        <f>IFERROR(INDEX(SalesTJ[Units],MATCH(A62,SalesTJ[ProductID],0)),"Not found")</f>
        <v>1</v>
      </c>
      <c r="L62">
        <f>IFERROR(INDEX(SalesTJ[Revenue],MATCH(A62,SalesTJ[ProductID],0)),"Not found")</f>
        <v>6485.85</v>
      </c>
    </row>
    <row r="63" spans="1:12">
      <c r="A63" s="8">
        <v>907</v>
      </c>
      <c r="B63" s="9">
        <v>42050</v>
      </c>
      <c r="C63" t="str">
        <f>IFERROR(INDEX(ProductTJ[Product Name],MATCH(A63,ProductTJ[ProductID],0)),"Not found")</f>
        <v>Natura UE-16</v>
      </c>
      <c r="D63" t="str">
        <f>IFERROR(INDEX(ProductTJ[Category],MATCH(A63,ProductTJ[ProductID],0)),"Not found")</f>
        <v>Urban</v>
      </c>
      <c r="E63">
        <f>IFERROR(INDEX(ProductTJ[ManufacturerID],MATCH(A63,ProductTJ[ProductID],0)),"Not found")</f>
        <v>8</v>
      </c>
      <c r="F63" t="str">
        <f>IFERROR(INDEX(ProductTJ[Segment],MATCH(A63,ProductTJ[ProductID],0)),"Not found")</f>
        <v>Extreme</v>
      </c>
      <c r="G63" t="str">
        <f>IFERROR(INDEX(SalesTJ[Country],MATCH(A63,SalesTJ[ProductID],0)),"Not found")</f>
        <v>Canada</v>
      </c>
      <c r="H63" t="str">
        <f>IFERROR(INDEX(Location[State],MATCH(I63,Location[Zip],0)),"Not found")</f>
        <v>Ontario</v>
      </c>
      <c r="I63" t="str">
        <f>IFERROR(INDEX(SalesTJ[Zip],MATCH(A63,SalesTJ[ProductID],0)),"Not found")</f>
        <v>M7Y</v>
      </c>
      <c r="J63" t="str">
        <f>IFERROR(INDEX(Manufacturer[Manufacturer Name],MATCH(E63,Manufacturer[ManufacturerID],0)),"Not found")</f>
        <v>Natura</v>
      </c>
      <c r="K63">
        <f>IFERROR(INDEX(SalesTJ[Units],MATCH(A63,SalesTJ[ProductID],0)),"Not found")</f>
        <v>1</v>
      </c>
      <c r="L63">
        <f>IFERROR(INDEX(SalesTJ[Revenue],MATCH(A63,SalesTJ[ProductID],0)),"Not found")</f>
        <v>7307.37</v>
      </c>
    </row>
    <row r="64" spans="1:12">
      <c r="A64" s="6">
        <v>491</v>
      </c>
      <c r="B64" s="7">
        <v>42050</v>
      </c>
      <c r="C64" t="str">
        <f>IFERROR(INDEX(ProductTJ[Product Name],MATCH(A64,ProductTJ[ProductID],0)),"Not found")</f>
        <v>Maximus UM-96</v>
      </c>
      <c r="D64" t="str">
        <f>IFERROR(INDEX(ProductTJ[Category],MATCH(A64,ProductTJ[ProductID],0)),"Not found")</f>
        <v>Urban</v>
      </c>
      <c r="E64">
        <f>IFERROR(INDEX(ProductTJ[ManufacturerID],MATCH(A64,ProductTJ[ProductID],0)),"Not found")</f>
        <v>7</v>
      </c>
      <c r="F64" t="str">
        <f>IFERROR(INDEX(ProductTJ[Segment],MATCH(A64,ProductTJ[ProductID],0)),"Not found")</f>
        <v>Moderation</v>
      </c>
      <c r="G64" t="str">
        <f>IFERROR(INDEX(SalesTJ[Country],MATCH(A64,SalesTJ[ProductID],0)),"Not found")</f>
        <v>Canada</v>
      </c>
      <c r="H64" t="str">
        <f>IFERROR(INDEX(Location[State],MATCH(I64,Location[Zip],0)),"Not found")</f>
        <v>Ontario</v>
      </c>
      <c r="I64" t="str">
        <f>IFERROR(INDEX(SalesTJ[Zip],MATCH(A64,SalesTJ[ProductID],0)),"Not found")</f>
        <v>M5X</v>
      </c>
      <c r="J64" t="str">
        <f>IFERROR(INDEX(Manufacturer[Manufacturer Name],MATCH(E64,Manufacturer[ManufacturerID],0)),"Not found")</f>
        <v>VanArsdel</v>
      </c>
      <c r="K64">
        <f>IFERROR(INDEX(SalesTJ[Units],MATCH(A64,SalesTJ[ProductID],0)),"Not found")</f>
        <v>1</v>
      </c>
      <c r="L64">
        <f>IFERROR(INDEX(SalesTJ[Revenue],MATCH(A64,SalesTJ[ProductID],0)),"Not found")</f>
        <v>10709.37</v>
      </c>
    </row>
    <row r="65" spans="1:12">
      <c r="A65" s="8">
        <v>907</v>
      </c>
      <c r="B65" s="9">
        <v>42040</v>
      </c>
      <c r="C65" t="str">
        <f>IFERROR(INDEX(ProductTJ[Product Name],MATCH(A65,ProductTJ[ProductID],0)),"Not found")</f>
        <v>Natura UE-16</v>
      </c>
      <c r="D65" t="str">
        <f>IFERROR(INDEX(ProductTJ[Category],MATCH(A65,ProductTJ[ProductID],0)),"Not found")</f>
        <v>Urban</v>
      </c>
      <c r="E65">
        <f>IFERROR(INDEX(ProductTJ[ManufacturerID],MATCH(A65,ProductTJ[ProductID],0)),"Not found")</f>
        <v>8</v>
      </c>
      <c r="F65" t="str">
        <f>IFERROR(INDEX(ProductTJ[Segment],MATCH(A65,ProductTJ[ProductID],0)),"Not found")</f>
        <v>Extreme</v>
      </c>
      <c r="G65" t="str">
        <f>IFERROR(INDEX(SalesTJ[Country],MATCH(A65,SalesTJ[ProductID],0)),"Not found")</f>
        <v>Canada</v>
      </c>
      <c r="H65" t="str">
        <f>IFERROR(INDEX(Location[State],MATCH(I65,Location[Zip],0)),"Not found")</f>
        <v>Ontario</v>
      </c>
      <c r="I65" t="str">
        <f>IFERROR(INDEX(SalesTJ[Zip],MATCH(A65,SalesTJ[ProductID],0)),"Not found")</f>
        <v>M7Y</v>
      </c>
      <c r="J65" t="str">
        <f>IFERROR(INDEX(Manufacturer[Manufacturer Name],MATCH(E65,Manufacturer[ManufacturerID],0)),"Not found")</f>
        <v>Natura</v>
      </c>
      <c r="K65">
        <f>IFERROR(INDEX(SalesTJ[Units],MATCH(A65,SalesTJ[ProductID],0)),"Not found")</f>
        <v>1</v>
      </c>
      <c r="L65">
        <f>IFERROR(INDEX(SalesTJ[Revenue],MATCH(A65,SalesTJ[ProductID],0)),"Not found")</f>
        <v>7307.37</v>
      </c>
    </row>
    <row r="66" spans="1:12">
      <c r="A66" s="6">
        <v>978</v>
      </c>
      <c r="B66" s="7">
        <v>42040</v>
      </c>
      <c r="C66" t="str">
        <f>IFERROR(INDEX(ProductTJ[Product Name],MATCH(A66,ProductTJ[ProductID],0)),"Not found")</f>
        <v>Natura UC-41</v>
      </c>
      <c r="D66" t="str">
        <f>IFERROR(INDEX(ProductTJ[Category],MATCH(A66,ProductTJ[ProductID],0)),"Not found")</f>
        <v>Urban</v>
      </c>
      <c r="E66">
        <f>IFERROR(INDEX(ProductTJ[ManufacturerID],MATCH(A66,ProductTJ[ProductID],0)),"Not found")</f>
        <v>8</v>
      </c>
      <c r="F66" t="str">
        <f>IFERROR(INDEX(ProductTJ[Segment],MATCH(A66,ProductTJ[ProductID],0)),"Not found")</f>
        <v>Convenience</v>
      </c>
      <c r="G66" t="str">
        <f>IFERROR(INDEX(SalesTJ[Country],MATCH(A66,SalesTJ[ProductID],0)),"Not found")</f>
        <v>Canada</v>
      </c>
      <c r="H66" t="str">
        <f>IFERROR(INDEX(Location[State],MATCH(I66,Location[Zip],0)),"Not found")</f>
        <v>Manitoba</v>
      </c>
      <c r="I66" t="str">
        <f>IFERROR(INDEX(SalesTJ[Zip],MATCH(A66,SalesTJ[ProductID],0)),"Not found")</f>
        <v>R3W</v>
      </c>
      <c r="J66" t="str">
        <f>IFERROR(INDEX(Manufacturer[Manufacturer Name],MATCH(E66,Manufacturer[ManufacturerID],0)),"Not found")</f>
        <v>Natura</v>
      </c>
      <c r="K66">
        <f>IFERROR(INDEX(SalesTJ[Units],MATCH(A66,SalesTJ[ProductID],0)),"Not found")</f>
        <v>1</v>
      </c>
      <c r="L66">
        <f>IFERROR(INDEX(SalesTJ[Revenue],MATCH(A66,SalesTJ[ProductID],0)),"Not found")</f>
        <v>9638.37</v>
      </c>
    </row>
    <row r="67" spans="1:12">
      <c r="A67" s="8">
        <v>2225</v>
      </c>
      <c r="B67" s="9">
        <v>42053</v>
      </c>
      <c r="C67" t="str">
        <f>IFERROR(INDEX(ProductTJ[Product Name],MATCH(A67,ProductTJ[ProductID],0)),"Not found")</f>
        <v>Aliqui RP-22</v>
      </c>
      <c r="D67" t="str">
        <f>IFERROR(INDEX(ProductTJ[Category],MATCH(A67,ProductTJ[ProductID],0)),"Not found")</f>
        <v>Rural</v>
      </c>
      <c r="E67">
        <f>IFERROR(INDEX(ProductTJ[ManufacturerID],MATCH(A67,ProductTJ[ProductID],0)),"Not found")</f>
        <v>2</v>
      </c>
      <c r="F67" t="str">
        <f>IFERROR(INDEX(ProductTJ[Segment],MATCH(A67,ProductTJ[ProductID],0)),"Not found")</f>
        <v>Productivity</v>
      </c>
      <c r="G67" t="str">
        <f>IFERROR(INDEX(SalesTJ[Country],MATCH(A67,SalesTJ[ProductID],0)),"Not found")</f>
        <v>Canada</v>
      </c>
      <c r="H67" t="str">
        <f>IFERROR(INDEX(Location[State],MATCH(I67,Location[Zip],0)),"Not found")</f>
        <v>Ontario</v>
      </c>
      <c r="I67" t="str">
        <f>IFERROR(INDEX(SalesTJ[Zip],MATCH(A67,SalesTJ[ProductID],0)),"Not found")</f>
        <v>L5N</v>
      </c>
      <c r="J67" t="str">
        <f>IFERROR(INDEX(Manufacturer[Manufacturer Name],MATCH(E67,Manufacturer[ManufacturerID],0)),"Not found")</f>
        <v>Aliqui</v>
      </c>
      <c r="K67">
        <f>IFERROR(INDEX(SalesTJ[Units],MATCH(A67,SalesTJ[ProductID],0)),"Not found")</f>
        <v>1</v>
      </c>
      <c r="L67">
        <f>IFERROR(INDEX(SalesTJ[Revenue],MATCH(A67,SalesTJ[ProductID],0)),"Not found")</f>
        <v>723.87</v>
      </c>
    </row>
    <row r="68" spans="1:12">
      <c r="A68" s="6">
        <v>2224</v>
      </c>
      <c r="B68" s="7">
        <v>42053</v>
      </c>
      <c r="C68" t="str">
        <f>IFERROR(INDEX(ProductTJ[Product Name],MATCH(A68,ProductTJ[ProductID],0)),"Not found")</f>
        <v>Aliqui RP-21</v>
      </c>
      <c r="D68" t="str">
        <f>IFERROR(INDEX(ProductTJ[Category],MATCH(A68,ProductTJ[ProductID],0)),"Not found")</f>
        <v>Rural</v>
      </c>
      <c r="E68">
        <f>IFERROR(INDEX(ProductTJ[ManufacturerID],MATCH(A68,ProductTJ[ProductID],0)),"Not found")</f>
        <v>2</v>
      </c>
      <c r="F68" t="str">
        <f>IFERROR(INDEX(ProductTJ[Segment],MATCH(A68,ProductTJ[ProductID],0)),"Not found")</f>
        <v>Productivity</v>
      </c>
      <c r="G68" t="str">
        <f>IFERROR(INDEX(SalesTJ[Country],MATCH(A68,SalesTJ[ProductID],0)),"Not found")</f>
        <v>Canada</v>
      </c>
      <c r="H68" t="str">
        <f>IFERROR(INDEX(Location[State],MATCH(I68,Location[Zip],0)),"Not found")</f>
        <v>Ontario</v>
      </c>
      <c r="I68" t="str">
        <f>IFERROR(INDEX(SalesTJ[Zip],MATCH(A68,SalesTJ[ProductID],0)),"Not found")</f>
        <v>L5N</v>
      </c>
      <c r="J68" t="str">
        <f>IFERROR(INDEX(Manufacturer[Manufacturer Name],MATCH(E68,Manufacturer[ManufacturerID],0)),"Not found")</f>
        <v>Aliqui</v>
      </c>
      <c r="K68">
        <f>IFERROR(INDEX(SalesTJ[Units],MATCH(A68,SalesTJ[ProductID],0)),"Not found")</f>
        <v>1</v>
      </c>
      <c r="L68">
        <f>IFERROR(INDEX(SalesTJ[Revenue],MATCH(A68,SalesTJ[ProductID],0)),"Not found")</f>
        <v>723.87</v>
      </c>
    </row>
    <row r="69" spans="1:12">
      <c r="A69" s="8">
        <v>1180</v>
      </c>
      <c r="B69" s="9">
        <v>42053</v>
      </c>
      <c r="C69" t="str">
        <f>IFERROR(INDEX(ProductTJ[Product Name],MATCH(A69,ProductTJ[ProductID],0)),"Not found")</f>
        <v>Pirum UE-16</v>
      </c>
      <c r="D69" t="str">
        <f>IFERROR(INDEX(ProductTJ[Category],MATCH(A69,ProductTJ[ProductID],0)),"Not found")</f>
        <v>Urban</v>
      </c>
      <c r="E69">
        <f>IFERROR(INDEX(ProductTJ[ManufacturerID],MATCH(A69,ProductTJ[ProductID],0)),"Not found")</f>
        <v>10</v>
      </c>
      <c r="F69" t="str">
        <f>IFERROR(INDEX(ProductTJ[Segment],MATCH(A69,ProductTJ[ProductID],0)),"Not found")</f>
        <v>Extreme</v>
      </c>
      <c r="G69" t="str">
        <f>IFERROR(INDEX(SalesTJ[Country],MATCH(A69,SalesTJ[ProductID],0)),"Not found")</f>
        <v>Canada</v>
      </c>
      <c r="H69" t="str">
        <f>IFERROR(INDEX(Location[State],MATCH(I69,Location[Zip],0)),"Not found")</f>
        <v>Ontario</v>
      </c>
      <c r="I69" t="str">
        <f>IFERROR(INDEX(SalesTJ[Zip],MATCH(A69,SalesTJ[ProductID],0)),"Not found")</f>
        <v>L5G</v>
      </c>
      <c r="J69" t="str">
        <f>IFERROR(INDEX(Manufacturer[Manufacturer Name],MATCH(E69,Manufacturer[ManufacturerID],0)),"Not found")</f>
        <v>Pirum</v>
      </c>
      <c r="K69">
        <f>IFERROR(INDEX(SalesTJ[Units],MATCH(A69,SalesTJ[ProductID],0)),"Not found")</f>
        <v>1</v>
      </c>
      <c r="L69">
        <f>IFERROR(INDEX(SalesTJ[Revenue],MATCH(A69,SalesTJ[ProductID],0)),"Not found")</f>
        <v>6173.37</v>
      </c>
    </row>
    <row r="70" spans="1:12">
      <c r="A70" s="6">
        <v>438</v>
      </c>
      <c r="B70" s="7">
        <v>42094</v>
      </c>
      <c r="C70" t="str">
        <f>IFERROR(INDEX(ProductTJ[Product Name],MATCH(A70,ProductTJ[ProductID],0)),"Not found")</f>
        <v>Maximus UM-43</v>
      </c>
      <c r="D70" t="str">
        <f>IFERROR(INDEX(ProductTJ[Category],MATCH(A70,ProductTJ[ProductID],0)),"Not found")</f>
        <v>Urban</v>
      </c>
      <c r="E70">
        <f>IFERROR(INDEX(ProductTJ[ManufacturerID],MATCH(A70,ProductTJ[ProductID],0)),"Not found")</f>
        <v>7</v>
      </c>
      <c r="F70" t="str">
        <f>IFERROR(INDEX(ProductTJ[Segment],MATCH(A70,ProductTJ[ProductID],0)),"Not found")</f>
        <v>Moderation</v>
      </c>
      <c r="G70" t="str">
        <f>IFERROR(INDEX(SalesTJ[Country],MATCH(A70,SalesTJ[ProductID],0)),"Not found")</f>
        <v>Canada</v>
      </c>
      <c r="H70" t="str">
        <f>IFERROR(INDEX(Location[State],MATCH(I70,Location[Zip],0)),"Not found")</f>
        <v>Manitoba</v>
      </c>
      <c r="I70" t="str">
        <f>IFERROR(INDEX(SalesTJ[Zip],MATCH(A70,SalesTJ[ProductID],0)),"Not found")</f>
        <v>R3K</v>
      </c>
      <c r="J70" t="str">
        <f>IFERROR(INDEX(Manufacturer[Manufacturer Name],MATCH(E70,Manufacturer[ManufacturerID],0)),"Not found")</f>
        <v>VanArsdel</v>
      </c>
      <c r="K70">
        <f>IFERROR(INDEX(SalesTJ[Units],MATCH(A70,SalesTJ[ProductID],0)),"Not found")</f>
        <v>1</v>
      </c>
      <c r="L70">
        <f>IFERROR(INDEX(SalesTJ[Revenue],MATCH(A70,SalesTJ[ProductID],0)),"Not found")</f>
        <v>11969.37</v>
      </c>
    </row>
    <row r="71" spans="1:12">
      <c r="A71" s="8">
        <v>927</v>
      </c>
      <c r="B71" s="9">
        <v>42094</v>
      </c>
      <c r="C71" t="str">
        <f>IFERROR(INDEX(ProductTJ[Product Name],MATCH(A71,ProductTJ[ProductID],0)),"Not found")</f>
        <v>Natura UE-36</v>
      </c>
      <c r="D71" t="str">
        <f>IFERROR(INDEX(ProductTJ[Category],MATCH(A71,ProductTJ[ProductID],0)),"Not found")</f>
        <v>Urban</v>
      </c>
      <c r="E71">
        <f>IFERROR(INDEX(ProductTJ[ManufacturerID],MATCH(A71,ProductTJ[ProductID],0)),"Not found")</f>
        <v>8</v>
      </c>
      <c r="F71" t="str">
        <f>IFERROR(INDEX(ProductTJ[Segment],MATCH(A71,ProductTJ[ProductID],0)),"Not found")</f>
        <v>Extreme</v>
      </c>
      <c r="G71" t="str">
        <f>IFERROR(INDEX(SalesTJ[Country],MATCH(A71,SalesTJ[ProductID],0)),"Not found")</f>
        <v>Canada</v>
      </c>
      <c r="H71" t="str">
        <f>IFERROR(INDEX(Location[State],MATCH(I71,Location[Zip],0)),"Not found")</f>
        <v>Ontario</v>
      </c>
      <c r="I71" t="str">
        <f>IFERROR(INDEX(SalesTJ[Zip],MATCH(A71,SalesTJ[ProductID],0)),"Not found")</f>
        <v>M6G</v>
      </c>
      <c r="J71" t="str">
        <f>IFERROR(INDEX(Manufacturer[Manufacturer Name],MATCH(E71,Manufacturer[ManufacturerID],0)),"Not found")</f>
        <v>Natura</v>
      </c>
      <c r="K71">
        <f>IFERROR(INDEX(SalesTJ[Units],MATCH(A71,SalesTJ[ProductID],0)),"Not found")</f>
        <v>1</v>
      </c>
      <c r="L71">
        <f>IFERROR(INDEX(SalesTJ[Revenue],MATCH(A71,SalesTJ[ProductID],0)),"Not found")</f>
        <v>6173.37</v>
      </c>
    </row>
    <row r="72" spans="1:12">
      <c r="A72" s="6">
        <v>927</v>
      </c>
      <c r="B72" s="7">
        <v>42094</v>
      </c>
      <c r="C72" t="str">
        <f>IFERROR(INDEX(ProductTJ[Product Name],MATCH(A72,ProductTJ[ProductID],0)),"Not found")</f>
        <v>Natura UE-36</v>
      </c>
      <c r="D72" t="str">
        <f>IFERROR(INDEX(ProductTJ[Category],MATCH(A72,ProductTJ[ProductID],0)),"Not found")</f>
        <v>Urban</v>
      </c>
      <c r="E72">
        <f>IFERROR(INDEX(ProductTJ[ManufacturerID],MATCH(A72,ProductTJ[ProductID],0)),"Not found")</f>
        <v>8</v>
      </c>
      <c r="F72" t="str">
        <f>IFERROR(INDEX(ProductTJ[Segment],MATCH(A72,ProductTJ[ProductID],0)),"Not found")</f>
        <v>Extreme</v>
      </c>
      <c r="G72" t="str">
        <f>IFERROR(INDEX(SalesTJ[Country],MATCH(A72,SalesTJ[ProductID],0)),"Not found")</f>
        <v>Canada</v>
      </c>
      <c r="H72" t="str">
        <f>IFERROR(INDEX(Location[State],MATCH(I72,Location[Zip],0)),"Not found")</f>
        <v>Ontario</v>
      </c>
      <c r="I72" t="str">
        <f>IFERROR(INDEX(SalesTJ[Zip],MATCH(A72,SalesTJ[ProductID],0)),"Not found")</f>
        <v>M6G</v>
      </c>
      <c r="J72" t="str">
        <f>IFERROR(INDEX(Manufacturer[Manufacturer Name],MATCH(E72,Manufacturer[ManufacturerID],0)),"Not found")</f>
        <v>Natura</v>
      </c>
      <c r="K72">
        <f>IFERROR(INDEX(SalesTJ[Units],MATCH(A72,SalesTJ[ProductID],0)),"Not found")</f>
        <v>1</v>
      </c>
      <c r="L72">
        <f>IFERROR(INDEX(SalesTJ[Revenue],MATCH(A72,SalesTJ[ProductID],0)),"Not found")</f>
        <v>6173.37</v>
      </c>
    </row>
    <row r="73" spans="1:12">
      <c r="A73" s="8">
        <v>690</v>
      </c>
      <c r="B73" s="9">
        <v>42077</v>
      </c>
      <c r="C73" t="str">
        <f>IFERROR(INDEX(ProductTJ[Product Name],MATCH(A73,ProductTJ[ProductID],0)),"Not found")</f>
        <v>Maximus UC-55</v>
      </c>
      <c r="D73" t="str">
        <f>IFERROR(INDEX(ProductTJ[Category],MATCH(A73,ProductTJ[ProductID],0)),"Not found")</f>
        <v>Urban</v>
      </c>
      <c r="E73">
        <f>IFERROR(INDEX(ProductTJ[ManufacturerID],MATCH(A73,ProductTJ[ProductID],0)),"Not found")</f>
        <v>7</v>
      </c>
      <c r="F73" t="str">
        <f>IFERROR(INDEX(ProductTJ[Segment],MATCH(A73,ProductTJ[ProductID],0)),"Not found")</f>
        <v>Convenience</v>
      </c>
      <c r="G73" t="str">
        <f>IFERROR(INDEX(SalesTJ[Country],MATCH(A73,SalesTJ[ProductID],0)),"Not found")</f>
        <v>Canada</v>
      </c>
      <c r="H73" t="str">
        <f>IFERROR(INDEX(Location[State],MATCH(I73,Location[Zip],0)),"Not found")</f>
        <v>Ontario</v>
      </c>
      <c r="I73" t="str">
        <f>IFERROR(INDEX(SalesTJ[Zip],MATCH(A73,SalesTJ[ProductID],0)),"Not found")</f>
        <v>M4E</v>
      </c>
      <c r="J73" t="str">
        <f>IFERROR(INDEX(Manufacturer[Manufacturer Name],MATCH(E73,Manufacturer[ManufacturerID],0)),"Not found")</f>
        <v>VanArsdel</v>
      </c>
      <c r="K73">
        <f>IFERROR(INDEX(SalesTJ[Units],MATCH(A73,SalesTJ[ProductID],0)),"Not found")</f>
        <v>1</v>
      </c>
      <c r="L73">
        <f>IFERROR(INDEX(SalesTJ[Revenue],MATCH(A73,SalesTJ[ProductID],0)),"Not found")</f>
        <v>4409.37</v>
      </c>
    </row>
    <row r="74" spans="1:12">
      <c r="A74" s="6">
        <v>1339</v>
      </c>
      <c r="B74" s="7">
        <v>42078</v>
      </c>
      <c r="C74" t="str">
        <f>IFERROR(INDEX(ProductTJ[Product Name],MATCH(A74,ProductTJ[ProductID],0)),"Not found")</f>
        <v>Quibus RP-31</v>
      </c>
      <c r="D74" t="str">
        <f>IFERROR(INDEX(ProductTJ[Category],MATCH(A74,ProductTJ[ProductID],0)),"Not found")</f>
        <v>Rural</v>
      </c>
      <c r="E74">
        <f>IFERROR(INDEX(ProductTJ[ManufacturerID],MATCH(A74,ProductTJ[ProductID],0)),"Not found")</f>
        <v>12</v>
      </c>
      <c r="F74" t="str">
        <f>IFERROR(INDEX(ProductTJ[Segment],MATCH(A74,ProductTJ[ProductID],0)),"Not found")</f>
        <v>Productivity</v>
      </c>
      <c r="G74" t="str">
        <f>IFERROR(INDEX(SalesTJ[Country],MATCH(A74,SalesTJ[ProductID],0)),"Not found")</f>
        <v>Canada</v>
      </c>
      <c r="H74" t="str">
        <f>IFERROR(INDEX(Location[State],MATCH(I74,Location[Zip],0)),"Not found")</f>
        <v>Ontario</v>
      </c>
      <c r="I74" t="str">
        <f>IFERROR(INDEX(SalesTJ[Zip],MATCH(A74,SalesTJ[ProductID],0)),"Not found")</f>
        <v>L5R</v>
      </c>
      <c r="J74" t="str">
        <f>IFERROR(INDEX(Manufacturer[Manufacturer Name],MATCH(E74,Manufacturer[ManufacturerID],0)),"Not found")</f>
        <v>Quibus</v>
      </c>
      <c r="K74">
        <f>IFERROR(INDEX(SalesTJ[Units],MATCH(A74,SalesTJ[ProductID],0)),"Not found")</f>
        <v>1</v>
      </c>
      <c r="L74">
        <f>IFERROR(INDEX(SalesTJ[Revenue],MATCH(A74,SalesTJ[ProductID],0)),"Not found")</f>
        <v>3463.74</v>
      </c>
    </row>
    <row r="75" spans="1:12">
      <c r="A75" s="8">
        <v>487</v>
      </c>
      <c r="B75" s="9">
        <v>42078</v>
      </c>
      <c r="C75" t="str">
        <f>IFERROR(INDEX(ProductTJ[Product Name],MATCH(A75,ProductTJ[ProductID],0)),"Not found")</f>
        <v>Maximus UM-92</v>
      </c>
      <c r="D75" t="str">
        <f>IFERROR(INDEX(ProductTJ[Category],MATCH(A75,ProductTJ[ProductID],0)),"Not found")</f>
        <v>Urban</v>
      </c>
      <c r="E75">
        <f>IFERROR(INDEX(ProductTJ[ManufacturerID],MATCH(A75,ProductTJ[ProductID],0)),"Not found")</f>
        <v>7</v>
      </c>
      <c r="F75" t="str">
        <f>IFERROR(INDEX(ProductTJ[Segment],MATCH(A75,ProductTJ[ProductID],0)),"Not found")</f>
        <v>Moderation</v>
      </c>
      <c r="G75" t="str">
        <f>IFERROR(INDEX(SalesTJ[Country],MATCH(A75,SalesTJ[ProductID],0)),"Not found")</f>
        <v>Canada</v>
      </c>
      <c r="H75" t="str">
        <f>IFERROR(INDEX(Location[State],MATCH(I75,Location[Zip],0)),"Not found")</f>
        <v>Ontario</v>
      </c>
      <c r="I75" t="str">
        <f>IFERROR(INDEX(SalesTJ[Zip],MATCH(A75,SalesTJ[ProductID],0)),"Not found")</f>
        <v>L4X</v>
      </c>
      <c r="J75" t="str">
        <f>IFERROR(INDEX(Manufacturer[Manufacturer Name],MATCH(E75,Manufacturer[ManufacturerID],0)),"Not found")</f>
        <v>VanArsdel</v>
      </c>
      <c r="K75">
        <f>IFERROR(INDEX(SalesTJ[Units],MATCH(A75,SalesTJ[ProductID],0)),"Not found")</f>
        <v>1</v>
      </c>
      <c r="L75">
        <f>IFERROR(INDEX(SalesTJ[Revenue],MATCH(A75,SalesTJ[ProductID],0)),"Not found")</f>
        <v>13229.37</v>
      </c>
    </row>
    <row r="76" spans="1:12">
      <c r="A76" s="6">
        <v>556</v>
      </c>
      <c r="B76" s="7">
        <v>42078</v>
      </c>
      <c r="C76" t="str">
        <f>IFERROR(INDEX(ProductTJ[Product Name],MATCH(A76,ProductTJ[ProductID],0)),"Not found")</f>
        <v>Maximus UC-21</v>
      </c>
      <c r="D76" t="str">
        <f>IFERROR(INDEX(ProductTJ[Category],MATCH(A76,ProductTJ[ProductID],0)),"Not found")</f>
        <v>Urban</v>
      </c>
      <c r="E76">
        <f>IFERROR(INDEX(ProductTJ[ManufacturerID],MATCH(A76,ProductTJ[ProductID],0)),"Not found")</f>
        <v>7</v>
      </c>
      <c r="F76" t="str">
        <f>IFERROR(INDEX(ProductTJ[Segment],MATCH(A76,ProductTJ[ProductID],0)),"Not found")</f>
        <v>Convenience</v>
      </c>
      <c r="G76" t="str">
        <f>IFERROR(INDEX(SalesTJ[Country],MATCH(A76,SalesTJ[ProductID],0)),"Not found")</f>
        <v>Canada</v>
      </c>
      <c r="H76" t="str">
        <f>IFERROR(INDEX(Location[State],MATCH(I76,Location[Zip],0)),"Not found")</f>
        <v>Ontario</v>
      </c>
      <c r="I76" t="str">
        <f>IFERROR(INDEX(SalesTJ[Zip],MATCH(A76,SalesTJ[ProductID],0)),"Not found")</f>
        <v>M6H</v>
      </c>
      <c r="J76" t="str">
        <f>IFERROR(INDEX(Manufacturer[Manufacturer Name],MATCH(E76,Manufacturer[ManufacturerID],0)),"Not found")</f>
        <v>VanArsdel</v>
      </c>
      <c r="K76">
        <f>IFERROR(INDEX(SalesTJ[Units],MATCH(A76,SalesTJ[ProductID],0)),"Not found")</f>
        <v>1</v>
      </c>
      <c r="L76">
        <f>IFERROR(INDEX(SalesTJ[Revenue],MATCH(A76,SalesTJ[ProductID],0)),"Not found")</f>
        <v>10268.37</v>
      </c>
    </row>
    <row r="77" spans="1:12">
      <c r="A77" s="8">
        <v>1340</v>
      </c>
      <c r="B77" s="9">
        <v>42078</v>
      </c>
      <c r="C77" t="str">
        <f>IFERROR(INDEX(ProductTJ[Product Name],MATCH(A77,ProductTJ[ProductID],0)),"Not found")</f>
        <v>Quibus RP-32</v>
      </c>
      <c r="D77" t="str">
        <f>IFERROR(INDEX(ProductTJ[Category],MATCH(A77,ProductTJ[ProductID],0)),"Not found")</f>
        <v>Rural</v>
      </c>
      <c r="E77">
        <f>IFERROR(INDEX(ProductTJ[ManufacturerID],MATCH(A77,ProductTJ[ProductID],0)),"Not found")</f>
        <v>12</v>
      </c>
      <c r="F77" t="str">
        <f>IFERROR(INDEX(ProductTJ[Segment],MATCH(A77,ProductTJ[ProductID],0)),"Not found")</f>
        <v>Productivity</v>
      </c>
      <c r="G77" t="str">
        <f>IFERROR(INDEX(SalesTJ[Country],MATCH(A77,SalesTJ[ProductID],0)),"Not found")</f>
        <v>Canada</v>
      </c>
      <c r="H77" t="str">
        <f>IFERROR(INDEX(Location[State],MATCH(I77,Location[Zip],0)),"Not found")</f>
        <v>Ontario</v>
      </c>
      <c r="I77" t="str">
        <f>IFERROR(INDEX(SalesTJ[Zip],MATCH(A77,SalesTJ[ProductID],0)),"Not found")</f>
        <v>L5R</v>
      </c>
      <c r="J77" t="str">
        <f>IFERROR(INDEX(Manufacturer[Manufacturer Name],MATCH(E77,Manufacturer[ManufacturerID],0)),"Not found")</f>
        <v>Quibus</v>
      </c>
      <c r="K77">
        <f>IFERROR(INDEX(SalesTJ[Units],MATCH(A77,SalesTJ[ProductID],0)),"Not found")</f>
        <v>1</v>
      </c>
      <c r="L77">
        <f>IFERROR(INDEX(SalesTJ[Revenue],MATCH(A77,SalesTJ[ProductID],0)),"Not found")</f>
        <v>3463.74</v>
      </c>
    </row>
    <row r="78" spans="1:12">
      <c r="A78" s="6">
        <v>907</v>
      </c>
      <c r="B78" s="7">
        <v>42078</v>
      </c>
      <c r="C78" t="str">
        <f>IFERROR(INDEX(ProductTJ[Product Name],MATCH(A78,ProductTJ[ProductID],0)),"Not found")</f>
        <v>Natura UE-16</v>
      </c>
      <c r="D78" t="str">
        <f>IFERROR(INDEX(ProductTJ[Category],MATCH(A78,ProductTJ[ProductID],0)),"Not found")</f>
        <v>Urban</v>
      </c>
      <c r="E78">
        <f>IFERROR(INDEX(ProductTJ[ManufacturerID],MATCH(A78,ProductTJ[ProductID],0)),"Not found")</f>
        <v>8</v>
      </c>
      <c r="F78" t="str">
        <f>IFERROR(INDEX(ProductTJ[Segment],MATCH(A78,ProductTJ[ProductID],0)),"Not found")</f>
        <v>Extreme</v>
      </c>
      <c r="G78" t="str">
        <f>IFERROR(INDEX(SalesTJ[Country],MATCH(A78,SalesTJ[ProductID],0)),"Not found")</f>
        <v>Canada</v>
      </c>
      <c r="H78" t="str">
        <f>IFERROR(INDEX(Location[State],MATCH(I78,Location[Zip],0)),"Not found")</f>
        <v>Ontario</v>
      </c>
      <c r="I78" t="str">
        <f>IFERROR(INDEX(SalesTJ[Zip],MATCH(A78,SalesTJ[ProductID],0)),"Not found")</f>
        <v>M7Y</v>
      </c>
      <c r="J78" t="str">
        <f>IFERROR(INDEX(Manufacturer[Manufacturer Name],MATCH(E78,Manufacturer[ManufacturerID],0)),"Not found")</f>
        <v>Natura</v>
      </c>
      <c r="K78">
        <f>IFERROR(INDEX(SalesTJ[Units],MATCH(A78,SalesTJ[ProductID],0)),"Not found")</f>
        <v>1</v>
      </c>
      <c r="L78">
        <f>IFERROR(INDEX(SalesTJ[Revenue],MATCH(A78,SalesTJ[ProductID],0)),"Not found")</f>
        <v>7307.37</v>
      </c>
    </row>
    <row r="79" spans="1:12">
      <c r="A79" s="8">
        <v>506</v>
      </c>
      <c r="B79" s="9">
        <v>42034</v>
      </c>
      <c r="C79" t="str">
        <f>IFERROR(INDEX(ProductTJ[Product Name],MATCH(A79,ProductTJ[ProductID],0)),"Not found")</f>
        <v>Maximus UM-11</v>
      </c>
      <c r="D79" t="str">
        <f>IFERROR(INDEX(ProductTJ[Category],MATCH(A79,ProductTJ[ProductID],0)),"Not found")</f>
        <v>Urban</v>
      </c>
      <c r="E79">
        <f>IFERROR(INDEX(ProductTJ[ManufacturerID],MATCH(A79,ProductTJ[ProductID],0)),"Not found")</f>
        <v>7</v>
      </c>
      <c r="F79" t="str">
        <f>IFERROR(INDEX(ProductTJ[Segment],MATCH(A79,ProductTJ[ProductID],0)),"Not found")</f>
        <v>Moderation</v>
      </c>
      <c r="G79" t="str">
        <f>IFERROR(INDEX(SalesTJ[Country],MATCH(A79,SalesTJ[ProductID],0)),"Not found")</f>
        <v>Canada</v>
      </c>
      <c r="H79" t="str">
        <f>IFERROR(INDEX(Location[State],MATCH(I79,Location[Zip],0)),"Not found")</f>
        <v>Ontario</v>
      </c>
      <c r="I79" t="str">
        <f>IFERROR(INDEX(SalesTJ[Zip],MATCH(A79,SalesTJ[ProductID],0)),"Not found")</f>
        <v>L5P</v>
      </c>
      <c r="J79" t="str">
        <f>IFERROR(INDEX(Manufacturer[Manufacturer Name],MATCH(E79,Manufacturer[ManufacturerID],0)),"Not found")</f>
        <v>VanArsdel</v>
      </c>
      <c r="K79">
        <f>IFERROR(INDEX(SalesTJ[Units],MATCH(A79,SalesTJ[ProductID],0)),"Not found")</f>
        <v>1</v>
      </c>
      <c r="L79">
        <f>IFERROR(INDEX(SalesTJ[Revenue],MATCH(A79,SalesTJ[ProductID],0)),"Not found")</f>
        <v>15560.37</v>
      </c>
    </row>
    <row r="80" spans="1:12">
      <c r="A80" s="6">
        <v>578</v>
      </c>
      <c r="B80" s="7">
        <v>42034</v>
      </c>
      <c r="C80" t="str">
        <f>IFERROR(INDEX(ProductTJ[Product Name],MATCH(A80,ProductTJ[ProductID],0)),"Not found")</f>
        <v>Maximus UC-43</v>
      </c>
      <c r="D80" t="str">
        <f>IFERROR(INDEX(ProductTJ[Category],MATCH(A80,ProductTJ[ProductID],0)),"Not found")</f>
        <v>Urban</v>
      </c>
      <c r="E80">
        <f>IFERROR(INDEX(ProductTJ[ManufacturerID],MATCH(A80,ProductTJ[ProductID],0)),"Not found")</f>
        <v>7</v>
      </c>
      <c r="F80" t="str">
        <f>IFERROR(INDEX(ProductTJ[Segment],MATCH(A80,ProductTJ[ProductID],0)),"Not found")</f>
        <v>Convenience</v>
      </c>
      <c r="G80" t="str">
        <f>IFERROR(INDEX(SalesTJ[Country],MATCH(A80,SalesTJ[ProductID],0)),"Not found")</f>
        <v>Canada</v>
      </c>
      <c r="H80" t="str">
        <f>IFERROR(INDEX(Location[State],MATCH(I80,Location[Zip],0)),"Not found")</f>
        <v>Ontario</v>
      </c>
      <c r="I80" t="str">
        <f>IFERROR(INDEX(SalesTJ[Zip],MATCH(A80,SalesTJ[ProductID],0)),"Not found")</f>
        <v>L5N</v>
      </c>
      <c r="J80" t="str">
        <f>IFERROR(INDEX(Manufacturer[Manufacturer Name],MATCH(E80,Manufacturer[ManufacturerID],0)),"Not found")</f>
        <v>VanArsdel</v>
      </c>
      <c r="K80">
        <f>IFERROR(INDEX(SalesTJ[Units],MATCH(A80,SalesTJ[ProductID],0)),"Not found")</f>
        <v>1</v>
      </c>
      <c r="L80">
        <f>IFERROR(INDEX(SalesTJ[Revenue],MATCH(A80,SalesTJ[ProductID],0)),"Not found")</f>
        <v>9449.37</v>
      </c>
    </row>
    <row r="81" spans="1:12">
      <c r="A81" s="8">
        <v>993</v>
      </c>
      <c r="B81" s="9">
        <v>42034</v>
      </c>
      <c r="C81" t="str">
        <f>IFERROR(INDEX(ProductTJ[Product Name],MATCH(A81,ProductTJ[ProductID],0)),"Not found")</f>
        <v>Natura UC-56</v>
      </c>
      <c r="D81" t="str">
        <f>IFERROR(INDEX(ProductTJ[Category],MATCH(A81,ProductTJ[ProductID],0)),"Not found")</f>
        <v>Urban</v>
      </c>
      <c r="E81">
        <f>IFERROR(INDEX(ProductTJ[ManufacturerID],MATCH(A81,ProductTJ[ProductID],0)),"Not found")</f>
        <v>8</v>
      </c>
      <c r="F81" t="str">
        <f>IFERROR(INDEX(ProductTJ[Segment],MATCH(A81,ProductTJ[ProductID],0)),"Not found")</f>
        <v>Convenience</v>
      </c>
      <c r="G81" t="str">
        <f>IFERROR(INDEX(SalesTJ[Country],MATCH(A81,SalesTJ[ProductID],0)),"Not found")</f>
        <v>Canada</v>
      </c>
      <c r="H81" t="str">
        <f>IFERROR(INDEX(Location[State],MATCH(I81,Location[Zip],0)),"Not found")</f>
        <v>Manitoba</v>
      </c>
      <c r="I81" t="str">
        <f>IFERROR(INDEX(SalesTJ[Zip],MATCH(A81,SalesTJ[ProductID],0)),"Not found")</f>
        <v>R3V</v>
      </c>
      <c r="J81" t="str">
        <f>IFERROR(INDEX(Manufacturer[Manufacturer Name],MATCH(E81,Manufacturer[ManufacturerID],0)),"Not found")</f>
        <v>Natura</v>
      </c>
      <c r="K81">
        <f>IFERROR(INDEX(SalesTJ[Units],MATCH(A81,SalesTJ[ProductID],0)),"Not found")</f>
        <v>1</v>
      </c>
      <c r="L81">
        <f>IFERROR(INDEX(SalesTJ[Revenue],MATCH(A81,SalesTJ[ProductID],0)),"Not found")</f>
        <v>4598.37</v>
      </c>
    </row>
    <row r="82" spans="1:12">
      <c r="A82" s="6">
        <v>996</v>
      </c>
      <c r="B82" s="7">
        <v>42044</v>
      </c>
      <c r="C82" t="str">
        <f>IFERROR(INDEX(ProductTJ[Product Name],MATCH(A82,ProductTJ[ProductID],0)),"Not found")</f>
        <v>Natura UC-59</v>
      </c>
      <c r="D82" t="str">
        <f>IFERROR(INDEX(ProductTJ[Category],MATCH(A82,ProductTJ[ProductID],0)),"Not found")</f>
        <v>Urban</v>
      </c>
      <c r="E82">
        <f>IFERROR(INDEX(ProductTJ[ManufacturerID],MATCH(A82,ProductTJ[ProductID],0)),"Not found")</f>
        <v>8</v>
      </c>
      <c r="F82" t="str">
        <f>IFERROR(INDEX(ProductTJ[Segment],MATCH(A82,ProductTJ[ProductID],0)),"Not found")</f>
        <v>Convenience</v>
      </c>
      <c r="G82" t="str">
        <f>IFERROR(INDEX(SalesTJ[Country],MATCH(A82,SalesTJ[ProductID],0)),"Not found")</f>
        <v>Canada</v>
      </c>
      <c r="H82" t="str">
        <f>IFERROR(INDEX(Location[State],MATCH(I82,Location[Zip],0)),"Not found")</f>
        <v>Manitoba</v>
      </c>
      <c r="I82" t="str">
        <f>IFERROR(INDEX(SalesTJ[Zip],MATCH(A82,SalesTJ[ProductID],0)),"Not found")</f>
        <v>R3E</v>
      </c>
      <c r="J82" t="str">
        <f>IFERROR(INDEX(Manufacturer[Manufacturer Name],MATCH(E82,Manufacturer[ManufacturerID],0)),"Not found")</f>
        <v>Natura</v>
      </c>
      <c r="K82">
        <f>IFERROR(INDEX(SalesTJ[Units],MATCH(A82,SalesTJ[ProductID],0)),"Not found")</f>
        <v>1</v>
      </c>
      <c r="L82">
        <f>IFERROR(INDEX(SalesTJ[Revenue],MATCH(A82,SalesTJ[ProductID],0)),"Not found")</f>
        <v>8630.37</v>
      </c>
    </row>
    <row r="83" spans="1:12">
      <c r="A83" s="8">
        <v>604</v>
      </c>
      <c r="B83" s="9">
        <v>42096</v>
      </c>
      <c r="C83" t="str">
        <f>IFERROR(INDEX(ProductTJ[Product Name],MATCH(A83,ProductTJ[ProductID],0)),"Not found")</f>
        <v>Maximus UC-69</v>
      </c>
      <c r="D83" t="str">
        <f>IFERROR(INDEX(ProductTJ[Category],MATCH(A83,ProductTJ[ProductID],0)),"Not found")</f>
        <v>Urban</v>
      </c>
      <c r="E83">
        <f>IFERROR(INDEX(ProductTJ[ManufacturerID],MATCH(A83,ProductTJ[ProductID],0)),"Not found")</f>
        <v>7</v>
      </c>
      <c r="F83" t="str">
        <f>IFERROR(INDEX(ProductTJ[Segment],MATCH(A83,ProductTJ[ProductID],0)),"Not found")</f>
        <v>Convenience</v>
      </c>
      <c r="G83" t="str">
        <f>IFERROR(INDEX(SalesTJ[Country],MATCH(A83,SalesTJ[ProductID],0)),"Not found")</f>
        <v>Canada</v>
      </c>
      <c r="H83" t="str">
        <f>IFERROR(INDEX(Location[State],MATCH(I83,Location[Zip],0)),"Not found")</f>
        <v>Ontario</v>
      </c>
      <c r="I83" t="str">
        <f>IFERROR(INDEX(SalesTJ[Zip],MATCH(A83,SalesTJ[ProductID],0)),"Not found")</f>
        <v>L5H</v>
      </c>
      <c r="J83" t="str">
        <f>IFERROR(INDEX(Manufacturer[Manufacturer Name],MATCH(E83,Manufacturer[ManufacturerID],0)),"Not found")</f>
        <v>VanArsdel</v>
      </c>
      <c r="K83">
        <f>IFERROR(INDEX(SalesTJ[Units],MATCH(A83,SalesTJ[ProductID],0)),"Not found")</f>
        <v>1</v>
      </c>
      <c r="L83">
        <f>IFERROR(INDEX(SalesTJ[Revenue],MATCH(A83,SalesTJ[ProductID],0)),"Not found")</f>
        <v>6299.37</v>
      </c>
    </row>
    <row r="84" spans="1:12">
      <c r="A84" s="6">
        <v>2055</v>
      </c>
      <c r="B84" s="7">
        <v>42096</v>
      </c>
      <c r="C84" t="str">
        <f>IFERROR(INDEX(ProductTJ[Product Name],MATCH(A84,ProductTJ[ProductID],0)),"Not found")</f>
        <v>Currus UE-15</v>
      </c>
      <c r="D84" t="str">
        <f>IFERROR(INDEX(ProductTJ[Category],MATCH(A84,ProductTJ[ProductID],0)),"Not found")</f>
        <v>Urban</v>
      </c>
      <c r="E84">
        <f>IFERROR(INDEX(ProductTJ[ManufacturerID],MATCH(A84,ProductTJ[ProductID],0)),"Not found")</f>
        <v>4</v>
      </c>
      <c r="F84" t="str">
        <f>IFERROR(INDEX(ProductTJ[Segment],MATCH(A84,ProductTJ[ProductID],0)),"Not found")</f>
        <v>Extreme</v>
      </c>
      <c r="G84" t="str">
        <f>IFERROR(INDEX(SalesTJ[Country],MATCH(A84,SalesTJ[ProductID],0)),"Not found")</f>
        <v>Canada</v>
      </c>
      <c r="H84" t="str">
        <f>IFERROR(INDEX(Location[State],MATCH(I84,Location[Zip],0)),"Not found")</f>
        <v>Manitoba</v>
      </c>
      <c r="I84" t="str">
        <f>IFERROR(INDEX(SalesTJ[Zip],MATCH(A84,SalesTJ[ProductID],0)),"Not found")</f>
        <v>R3V</v>
      </c>
      <c r="J84" t="str">
        <f>IFERROR(INDEX(Manufacturer[Manufacturer Name],MATCH(E84,Manufacturer[ManufacturerID],0)),"Not found")</f>
        <v>Currus</v>
      </c>
      <c r="K84">
        <f>IFERROR(INDEX(SalesTJ[Units],MATCH(A84,SalesTJ[ProductID],0)),"Not found")</f>
        <v>1</v>
      </c>
      <c r="L84">
        <f>IFERROR(INDEX(SalesTJ[Revenue],MATCH(A84,SalesTJ[ProductID],0)),"Not found")</f>
        <v>7874.37</v>
      </c>
    </row>
    <row r="85" spans="1:12">
      <c r="A85" s="8">
        <v>1043</v>
      </c>
      <c r="B85" s="9">
        <v>42073</v>
      </c>
      <c r="C85" t="str">
        <f>IFERROR(INDEX(ProductTJ[Product Name],MATCH(A85,ProductTJ[ProductID],0)),"Not found")</f>
        <v>Pirum MA-01</v>
      </c>
      <c r="D85" t="str">
        <f>IFERROR(INDEX(ProductTJ[Category],MATCH(A85,ProductTJ[ProductID],0)),"Not found")</f>
        <v>Mix</v>
      </c>
      <c r="E85">
        <f>IFERROR(INDEX(ProductTJ[ManufacturerID],MATCH(A85,ProductTJ[ProductID],0)),"Not found")</f>
        <v>10</v>
      </c>
      <c r="F85" t="str">
        <f>IFERROR(INDEX(ProductTJ[Segment],MATCH(A85,ProductTJ[ProductID],0)),"Not found")</f>
        <v>All Season</v>
      </c>
      <c r="G85" t="str">
        <f>IFERROR(INDEX(SalesTJ[Country],MATCH(A85,SalesTJ[ProductID],0)),"Not found")</f>
        <v>Canada</v>
      </c>
      <c r="H85" t="str">
        <f>IFERROR(INDEX(Location[State],MATCH(I85,Location[Zip],0)),"Not found")</f>
        <v>Manitoba</v>
      </c>
      <c r="I85" t="str">
        <f>IFERROR(INDEX(SalesTJ[Zip],MATCH(A85,SalesTJ[ProductID],0)),"Not found")</f>
        <v>R3G</v>
      </c>
      <c r="J85" t="str">
        <f>IFERROR(INDEX(Manufacturer[Manufacturer Name],MATCH(E85,Manufacturer[ManufacturerID],0)),"Not found")</f>
        <v>Pirum</v>
      </c>
      <c r="K85">
        <f>IFERROR(INDEX(SalesTJ[Units],MATCH(A85,SalesTJ[ProductID],0)),"Not found")</f>
        <v>1</v>
      </c>
      <c r="L85">
        <f>IFERROR(INDEX(SalesTJ[Revenue],MATCH(A85,SalesTJ[ProductID],0)),"Not found")</f>
        <v>4346.37</v>
      </c>
    </row>
    <row r="86" spans="1:12">
      <c r="A86" s="6">
        <v>2369</v>
      </c>
      <c r="B86" s="7">
        <v>42073</v>
      </c>
      <c r="C86" t="str">
        <f>IFERROR(INDEX(ProductTJ[Product Name],MATCH(A86,ProductTJ[ProductID],0)),"Not found")</f>
        <v>Aliqui UC-17</v>
      </c>
      <c r="D86" t="str">
        <f>IFERROR(INDEX(ProductTJ[Category],MATCH(A86,ProductTJ[ProductID],0)),"Not found")</f>
        <v>Urban</v>
      </c>
      <c r="E86">
        <f>IFERROR(INDEX(ProductTJ[ManufacturerID],MATCH(A86,ProductTJ[ProductID],0)),"Not found")</f>
        <v>2</v>
      </c>
      <c r="F86" t="str">
        <f>IFERROR(INDEX(ProductTJ[Segment],MATCH(A86,ProductTJ[ProductID],0)),"Not found")</f>
        <v>Convenience</v>
      </c>
      <c r="G86" t="str">
        <f>IFERROR(INDEX(SalesTJ[Country],MATCH(A86,SalesTJ[ProductID],0)),"Not found")</f>
        <v>Canada</v>
      </c>
      <c r="H86" t="str">
        <f>IFERROR(INDEX(Location[State],MATCH(I86,Location[Zip],0)),"Not found")</f>
        <v>Ontario</v>
      </c>
      <c r="I86" t="str">
        <f>IFERROR(INDEX(SalesTJ[Zip],MATCH(A86,SalesTJ[ProductID],0)),"Not found")</f>
        <v>M4P</v>
      </c>
      <c r="J86" t="str">
        <f>IFERROR(INDEX(Manufacturer[Manufacturer Name],MATCH(E86,Manufacturer[ManufacturerID],0)),"Not found")</f>
        <v>Aliqui</v>
      </c>
      <c r="K86">
        <f>IFERROR(INDEX(SalesTJ[Units],MATCH(A86,SalesTJ[ProductID],0)),"Not found")</f>
        <v>1</v>
      </c>
      <c r="L86">
        <f>IFERROR(INDEX(SalesTJ[Revenue],MATCH(A86,SalesTJ[ProductID],0)),"Not found")</f>
        <v>5096.7</v>
      </c>
    </row>
    <row r="87" spans="1:12">
      <c r="A87" s="8">
        <v>733</v>
      </c>
      <c r="B87" s="9">
        <v>42073</v>
      </c>
      <c r="C87" t="str">
        <f>IFERROR(INDEX(ProductTJ[Product Name],MATCH(A87,ProductTJ[ProductID],0)),"Not found")</f>
        <v>Natura RP-21</v>
      </c>
      <c r="D87" t="str">
        <f>IFERROR(INDEX(ProductTJ[Category],MATCH(A87,ProductTJ[ProductID],0)),"Not found")</f>
        <v>Rural</v>
      </c>
      <c r="E87">
        <f>IFERROR(INDEX(ProductTJ[ManufacturerID],MATCH(A87,ProductTJ[ProductID],0)),"Not found")</f>
        <v>8</v>
      </c>
      <c r="F87" t="str">
        <f>IFERROR(INDEX(ProductTJ[Segment],MATCH(A87,ProductTJ[ProductID],0)),"Not found")</f>
        <v>Productivity</v>
      </c>
      <c r="G87" t="str">
        <f>IFERROR(INDEX(SalesTJ[Country],MATCH(A87,SalesTJ[ProductID],0)),"Not found")</f>
        <v>Canada</v>
      </c>
      <c r="H87" t="str">
        <f>IFERROR(INDEX(Location[State],MATCH(I87,Location[Zip],0)),"Not found")</f>
        <v>Manitoba</v>
      </c>
      <c r="I87" t="str">
        <f>IFERROR(INDEX(SalesTJ[Zip],MATCH(A87,SalesTJ[ProductID],0)),"Not found")</f>
        <v>R3B</v>
      </c>
      <c r="J87" t="str">
        <f>IFERROR(INDEX(Manufacturer[Manufacturer Name],MATCH(E87,Manufacturer[ManufacturerID],0)),"Not found")</f>
        <v>Natura</v>
      </c>
      <c r="K87">
        <f>IFERROR(INDEX(SalesTJ[Units],MATCH(A87,SalesTJ[ProductID],0)),"Not found")</f>
        <v>1</v>
      </c>
      <c r="L87">
        <f>IFERROR(INDEX(SalesTJ[Revenue],MATCH(A87,SalesTJ[ProductID],0)),"Not found")</f>
        <v>4787.37</v>
      </c>
    </row>
    <row r="88" spans="1:12">
      <c r="A88" s="6">
        <v>995</v>
      </c>
      <c r="B88" s="7">
        <v>42073</v>
      </c>
      <c r="C88" t="str">
        <f>IFERROR(INDEX(ProductTJ[Product Name],MATCH(A88,ProductTJ[ProductID],0)),"Not found")</f>
        <v>Natura UC-58</v>
      </c>
      <c r="D88" t="str">
        <f>IFERROR(INDEX(ProductTJ[Category],MATCH(A88,ProductTJ[ProductID],0)),"Not found")</f>
        <v>Urban</v>
      </c>
      <c r="E88">
        <f>IFERROR(INDEX(ProductTJ[ManufacturerID],MATCH(A88,ProductTJ[ProductID],0)),"Not found")</f>
        <v>8</v>
      </c>
      <c r="F88" t="str">
        <f>IFERROR(INDEX(ProductTJ[Segment],MATCH(A88,ProductTJ[ProductID],0)),"Not found")</f>
        <v>Convenience</v>
      </c>
      <c r="G88" t="str">
        <f>IFERROR(INDEX(SalesTJ[Country],MATCH(A88,SalesTJ[ProductID],0)),"Not found")</f>
        <v>Canada</v>
      </c>
      <c r="H88" t="str">
        <f>IFERROR(INDEX(Location[State],MATCH(I88,Location[Zip],0)),"Not found")</f>
        <v>Ontario</v>
      </c>
      <c r="I88" t="str">
        <f>IFERROR(INDEX(SalesTJ[Zip],MATCH(A88,SalesTJ[ProductID],0)),"Not found")</f>
        <v>M4V</v>
      </c>
      <c r="J88" t="str">
        <f>IFERROR(INDEX(Manufacturer[Manufacturer Name],MATCH(E88,Manufacturer[ManufacturerID],0)),"Not found")</f>
        <v>Natura</v>
      </c>
      <c r="K88">
        <f>IFERROR(INDEX(SalesTJ[Units],MATCH(A88,SalesTJ[ProductID],0)),"Not found")</f>
        <v>1</v>
      </c>
      <c r="L88">
        <f>IFERROR(INDEX(SalesTJ[Revenue],MATCH(A88,SalesTJ[ProductID],0)),"Not found")</f>
        <v>7181.37</v>
      </c>
    </row>
    <row r="89" spans="1:12">
      <c r="A89" s="8">
        <v>457</v>
      </c>
      <c r="B89" s="9">
        <v>42073</v>
      </c>
      <c r="C89" t="str">
        <f>IFERROR(INDEX(ProductTJ[Product Name],MATCH(A89,ProductTJ[ProductID],0)),"Not found")</f>
        <v>Maximus UM-62</v>
      </c>
      <c r="D89" t="str">
        <f>IFERROR(INDEX(ProductTJ[Category],MATCH(A89,ProductTJ[ProductID],0)),"Not found")</f>
        <v>Urban</v>
      </c>
      <c r="E89">
        <f>IFERROR(INDEX(ProductTJ[ManufacturerID],MATCH(A89,ProductTJ[ProductID],0)),"Not found")</f>
        <v>7</v>
      </c>
      <c r="F89" t="str">
        <f>IFERROR(INDEX(ProductTJ[Segment],MATCH(A89,ProductTJ[ProductID],0)),"Not found")</f>
        <v>Moderation</v>
      </c>
      <c r="G89" t="str">
        <f>IFERROR(INDEX(SalesTJ[Country],MATCH(A89,SalesTJ[ProductID],0)),"Not found")</f>
        <v>Canada</v>
      </c>
      <c r="H89" t="str">
        <f>IFERROR(INDEX(Location[State],MATCH(I89,Location[Zip],0)),"Not found")</f>
        <v>Ontario</v>
      </c>
      <c r="I89" t="str">
        <f>IFERROR(INDEX(SalesTJ[Zip],MATCH(A89,SalesTJ[ProductID],0)),"Not found")</f>
        <v>M5X</v>
      </c>
      <c r="J89" t="str">
        <f>IFERROR(INDEX(Manufacturer[Manufacturer Name],MATCH(E89,Manufacturer[ManufacturerID],0)),"Not found")</f>
        <v>VanArsdel</v>
      </c>
      <c r="K89">
        <f>IFERROR(INDEX(SalesTJ[Units],MATCH(A89,SalesTJ[ProductID],0)),"Not found")</f>
        <v>1</v>
      </c>
      <c r="L89">
        <f>IFERROR(INDEX(SalesTJ[Revenue],MATCH(A89,SalesTJ[ProductID],0)),"Not found")</f>
        <v>11969.37</v>
      </c>
    </row>
    <row r="90" spans="1:12">
      <c r="A90" s="6">
        <v>2331</v>
      </c>
      <c r="B90" s="7">
        <v>42086</v>
      </c>
      <c r="C90" t="str">
        <f>IFERROR(INDEX(ProductTJ[Product Name],MATCH(A90,ProductTJ[ProductID],0)),"Not found")</f>
        <v>Aliqui UE-05</v>
      </c>
      <c r="D90" t="str">
        <f>IFERROR(INDEX(ProductTJ[Category],MATCH(A90,ProductTJ[ProductID],0)),"Not found")</f>
        <v>Urban</v>
      </c>
      <c r="E90">
        <f>IFERROR(INDEX(ProductTJ[ManufacturerID],MATCH(A90,ProductTJ[ProductID],0)),"Not found")</f>
        <v>2</v>
      </c>
      <c r="F90" t="str">
        <f>IFERROR(INDEX(ProductTJ[Segment],MATCH(A90,ProductTJ[ProductID],0)),"Not found")</f>
        <v>Extreme</v>
      </c>
      <c r="G90" t="str">
        <f>IFERROR(INDEX(SalesTJ[Country],MATCH(A90,SalesTJ[ProductID],0)),"Not found")</f>
        <v>Canada</v>
      </c>
      <c r="H90" t="str">
        <f>IFERROR(INDEX(Location[State],MATCH(I90,Location[Zip],0)),"Not found")</f>
        <v>Ontario</v>
      </c>
      <c r="I90" t="str">
        <f>IFERROR(INDEX(SalesTJ[Zip],MATCH(A90,SalesTJ[ProductID],0)),"Not found")</f>
        <v>K1R</v>
      </c>
      <c r="J90" t="str">
        <f>IFERROR(INDEX(Manufacturer[Manufacturer Name],MATCH(E90,Manufacturer[ManufacturerID],0)),"Not found")</f>
        <v>Aliqui</v>
      </c>
      <c r="K90">
        <f>IFERROR(INDEX(SalesTJ[Units],MATCH(A90,SalesTJ[ProductID],0)),"Not found")</f>
        <v>1</v>
      </c>
      <c r="L90">
        <f>IFERROR(INDEX(SalesTJ[Revenue],MATCH(A90,SalesTJ[ProductID],0)),"Not found")</f>
        <v>7868.7</v>
      </c>
    </row>
    <row r="91" spans="1:12">
      <c r="A91" s="8">
        <v>977</v>
      </c>
      <c r="B91" s="9">
        <v>42086</v>
      </c>
      <c r="C91" t="str">
        <f>IFERROR(INDEX(ProductTJ[Product Name],MATCH(A91,ProductTJ[ProductID],0)),"Not found")</f>
        <v>Natura UC-40</v>
      </c>
      <c r="D91" t="str">
        <f>IFERROR(INDEX(ProductTJ[Category],MATCH(A91,ProductTJ[ProductID],0)),"Not found")</f>
        <v>Urban</v>
      </c>
      <c r="E91">
        <f>IFERROR(INDEX(ProductTJ[ManufacturerID],MATCH(A91,ProductTJ[ProductID],0)),"Not found")</f>
        <v>8</v>
      </c>
      <c r="F91" t="str">
        <f>IFERROR(INDEX(ProductTJ[Segment],MATCH(A91,ProductTJ[ProductID],0)),"Not found")</f>
        <v>Convenience</v>
      </c>
      <c r="G91" t="str">
        <f>IFERROR(INDEX(SalesTJ[Country],MATCH(A91,SalesTJ[ProductID],0)),"Not found")</f>
        <v>Canada</v>
      </c>
      <c r="H91" t="str">
        <f>IFERROR(INDEX(Location[State],MATCH(I91,Location[Zip],0)),"Not found")</f>
        <v>Ontario</v>
      </c>
      <c r="I91" t="str">
        <f>IFERROR(INDEX(SalesTJ[Zip],MATCH(A91,SalesTJ[ProductID],0)),"Not found")</f>
        <v>K1H</v>
      </c>
      <c r="J91" t="str">
        <f>IFERROR(INDEX(Manufacturer[Manufacturer Name],MATCH(E91,Manufacturer[ManufacturerID],0)),"Not found")</f>
        <v>Natura</v>
      </c>
      <c r="K91">
        <f>IFERROR(INDEX(SalesTJ[Units],MATCH(A91,SalesTJ[ProductID],0)),"Not found")</f>
        <v>1</v>
      </c>
      <c r="L91">
        <f>IFERROR(INDEX(SalesTJ[Revenue],MATCH(A91,SalesTJ[ProductID],0)),"Not found")</f>
        <v>6299.37</v>
      </c>
    </row>
    <row r="92" spans="1:12">
      <c r="A92" s="6">
        <v>1191</v>
      </c>
      <c r="B92" s="7">
        <v>42086</v>
      </c>
      <c r="C92" t="str">
        <f>IFERROR(INDEX(ProductTJ[Product Name],MATCH(A92,ProductTJ[ProductID],0)),"Not found")</f>
        <v>Pirum UE-27</v>
      </c>
      <c r="D92" t="str">
        <f>IFERROR(INDEX(ProductTJ[Category],MATCH(A92,ProductTJ[ProductID],0)),"Not found")</f>
        <v>Urban</v>
      </c>
      <c r="E92">
        <f>IFERROR(INDEX(ProductTJ[ManufacturerID],MATCH(A92,ProductTJ[ProductID],0)),"Not found")</f>
        <v>10</v>
      </c>
      <c r="F92" t="str">
        <f>IFERROR(INDEX(ProductTJ[Segment],MATCH(A92,ProductTJ[ProductID],0)),"Not found")</f>
        <v>Extreme</v>
      </c>
      <c r="G92" t="str">
        <f>IFERROR(INDEX(SalesTJ[Country],MATCH(A92,SalesTJ[ProductID],0)),"Not found")</f>
        <v>Canada</v>
      </c>
      <c r="H92" t="str">
        <f>IFERROR(INDEX(Location[State],MATCH(I92,Location[Zip],0)),"Not found")</f>
        <v>Ontario</v>
      </c>
      <c r="I92" t="str">
        <f>IFERROR(INDEX(SalesTJ[Zip],MATCH(A92,SalesTJ[ProductID],0)),"Not found")</f>
        <v>L5P</v>
      </c>
      <c r="J92" t="str">
        <f>IFERROR(INDEX(Manufacturer[Manufacturer Name],MATCH(E92,Manufacturer[ManufacturerID],0)),"Not found")</f>
        <v>Pirum</v>
      </c>
      <c r="K92">
        <f>IFERROR(INDEX(SalesTJ[Units],MATCH(A92,SalesTJ[ProductID],0)),"Not found")</f>
        <v>1</v>
      </c>
      <c r="L92">
        <f>IFERROR(INDEX(SalesTJ[Revenue],MATCH(A92,SalesTJ[ProductID],0)),"Not found")</f>
        <v>3212.37</v>
      </c>
    </row>
    <row r="93" spans="1:12">
      <c r="A93" s="8">
        <v>2225</v>
      </c>
      <c r="B93" s="9">
        <v>42097</v>
      </c>
      <c r="C93" t="str">
        <f>IFERROR(INDEX(ProductTJ[Product Name],MATCH(A93,ProductTJ[ProductID],0)),"Not found")</f>
        <v>Aliqui RP-22</v>
      </c>
      <c r="D93" t="str">
        <f>IFERROR(INDEX(ProductTJ[Category],MATCH(A93,ProductTJ[ProductID],0)),"Not found")</f>
        <v>Rural</v>
      </c>
      <c r="E93">
        <f>IFERROR(INDEX(ProductTJ[ManufacturerID],MATCH(A93,ProductTJ[ProductID],0)),"Not found")</f>
        <v>2</v>
      </c>
      <c r="F93" t="str">
        <f>IFERROR(INDEX(ProductTJ[Segment],MATCH(A93,ProductTJ[ProductID],0)),"Not found")</f>
        <v>Productivity</v>
      </c>
      <c r="G93" t="str">
        <f>IFERROR(INDEX(SalesTJ[Country],MATCH(A93,SalesTJ[ProductID],0)),"Not found")</f>
        <v>Canada</v>
      </c>
      <c r="H93" t="str">
        <f>IFERROR(INDEX(Location[State],MATCH(I93,Location[Zip],0)),"Not found")</f>
        <v>Ontario</v>
      </c>
      <c r="I93" t="str">
        <f>IFERROR(INDEX(SalesTJ[Zip],MATCH(A93,SalesTJ[ProductID],0)),"Not found")</f>
        <v>L5N</v>
      </c>
      <c r="J93" t="str">
        <f>IFERROR(INDEX(Manufacturer[Manufacturer Name],MATCH(E93,Manufacturer[ManufacturerID],0)),"Not found")</f>
        <v>Aliqui</v>
      </c>
      <c r="K93">
        <f>IFERROR(INDEX(SalesTJ[Units],MATCH(A93,SalesTJ[ProductID],0)),"Not found")</f>
        <v>1</v>
      </c>
      <c r="L93">
        <f>IFERROR(INDEX(SalesTJ[Revenue],MATCH(A93,SalesTJ[ProductID],0)),"Not found")</f>
        <v>723.87</v>
      </c>
    </row>
    <row r="94" spans="1:12">
      <c r="A94" s="6">
        <v>2224</v>
      </c>
      <c r="B94" s="7">
        <v>42097</v>
      </c>
      <c r="C94" t="str">
        <f>IFERROR(INDEX(ProductTJ[Product Name],MATCH(A94,ProductTJ[ProductID],0)),"Not found")</f>
        <v>Aliqui RP-21</v>
      </c>
      <c r="D94" t="str">
        <f>IFERROR(INDEX(ProductTJ[Category],MATCH(A94,ProductTJ[ProductID],0)),"Not found")</f>
        <v>Rural</v>
      </c>
      <c r="E94">
        <f>IFERROR(INDEX(ProductTJ[ManufacturerID],MATCH(A94,ProductTJ[ProductID],0)),"Not found")</f>
        <v>2</v>
      </c>
      <c r="F94" t="str">
        <f>IFERROR(INDEX(ProductTJ[Segment],MATCH(A94,ProductTJ[ProductID],0)),"Not found")</f>
        <v>Productivity</v>
      </c>
      <c r="G94" t="str">
        <f>IFERROR(INDEX(SalesTJ[Country],MATCH(A94,SalesTJ[ProductID],0)),"Not found")</f>
        <v>Canada</v>
      </c>
      <c r="H94" t="str">
        <f>IFERROR(INDEX(Location[State],MATCH(I94,Location[Zip],0)),"Not found")</f>
        <v>Ontario</v>
      </c>
      <c r="I94" t="str">
        <f>IFERROR(INDEX(SalesTJ[Zip],MATCH(A94,SalesTJ[ProductID],0)),"Not found")</f>
        <v>L5N</v>
      </c>
      <c r="J94" t="str">
        <f>IFERROR(INDEX(Manufacturer[Manufacturer Name],MATCH(E94,Manufacturer[ManufacturerID],0)),"Not found")</f>
        <v>Aliqui</v>
      </c>
      <c r="K94">
        <f>IFERROR(INDEX(SalesTJ[Units],MATCH(A94,SalesTJ[ProductID],0)),"Not found")</f>
        <v>1</v>
      </c>
      <c r="L94">
        <f>IFERROR(INDEX(SalesTJ[Revenue],MATCH(A94,SalesTJ[ProductID],0)),"Not found")</f>
        <v>723.87</v>
      </c>
    </row>
    <row r="95" spans="1:12">
      <c r="A95" s="8">
        <v>531</v>
      </c>
      <c r="B95" s="9">
        <v>42016</v>
      </c>
      <c r="C95" t="str">
        <f>IFERROR(INDEX(ProductTJ[Product Name],MATCH(A95,ProductTJ[ProductID],0)),"Not found")</f>
        <v>Maximus UE-19</v>
      </c>
      <c r="D95" t="str">
        <f>IFERROR(INDEX(ProductTJ[Category],MATCH(A95,ProductTJ[ProductID],0)),"Not found")</f>
        <v>Urban</v>
      </c>
      <c r="E95">
        <f>IFERROR(INDEX(ProductTJ[ManufacturerID],MATCH(A95,ProductTJ[ProductID],0)),"Not found")</f>
        <v>7</v>
      </c>
      <c r="F95" t="str">
        <f>IFERROR(INDEX(ProductTJ[Segment],MATCH(A95,ProductTJ[ProductID],0)),"Not found")</f>
        <v>Extreme</v>
      </c>
      <c r="G95" t="str">
        <f>IFERROR(INDEX(SalesTJ[Country],MATCH(A95,SalesTJ[ProductID],0)),"Not found")</f>
        <v>Canada</v>
      </c>
      <c r="H95" t="str">
        <f>IFERROR(INDEX(Location[State],MATCH(I95,Location[Zip],0)),"Not found")</f>
        <v>Ontario</v>
      </c>
      <c r="I95" t="str">
        <f>IFERROR(INDEX(SalesTJ[Zip],MATCH(A95,SalesTJ[ProductID],0)),"Not found")</f>
        <v>M6G</v>
      </c>
      <c r="J95" t="str">
        <f>IFERROR(INDEX(Manufacturer[Manufacturer Name],MATCH(E95,Manufacturer[ManufacturerID],0)),"Not found")</f>
        <v>VanArsdel</v>
      </c>
      <c r="K95">
        <f>IFERROR(INDEX(SalesTJ[Units],MATCH(A95,SalesTJ[ProductID],0)),"Not found")</f>
        <v>1</v>
      </c>
      <c r="L95">
        <f>IFERROR(INDEX(SalesTJ[Revenue],MATCH(A95,SalesTJ[ProductID],0)),"Not found")</f>
        <v>7556.85</v>
      </c>
    </row>
    <row r="96" spans="1:12">
      <c r="A96" s="6">
        <v>907</v>
      </c>
      <c r="B96" s="7">
        <v>42016</v>
      </c>
      <c r="C96" t="str">
        <f>IFERROR(INDEX(ProductTJ[Product Name],MATCH(A96,ProductTJ[ProductID],0)),"Not found")</f>
        <v>Natura UE-16</v>
      </c>
      <c r="D96" t="str">
        <f>IFERROR(INDEX(ProductTJ[Category],MATCH(A96,ProductTJ[ProductID],0)),"Not found")</f>
        <v>Urban</v>
      </c>
      <c r="E96">
        <f>IFERROR(INDEX(ProductTJ[ManufacturerID],MATCH(A96,ProductTJ[ProductID],0)),"Not found")</f>
        <v>8</v>
      </c>
      <c r="F96" t="str">
        <f>IFERROR(INDEX(ProductTJ[Segment],MATCH(A96,ProductTJ[ProductID],0)),"Not found")</f>
        <v>Extreme</v>
      </c>
      <c r="G96" t="str">
        <f>IFERROR(INDEX(SalesTJ[Country],MATCH(A96,SalesTJ[ProductID],0)),"Not found")</f>
        <v>Canada</v>
      </c>
      <c r="H96" t="str">
        <f>IFERROR(INDEX(Location[State],MATCH(I96,Location[Zip],0)),"Not found")</f>
        <v>Ontario</v>
      </c>
      <c r="I96" t="str">
        <f>IFERROR(INDEX(SalesTJ[Zip],MATCH(A96,SalesTJ[ProductID],0)),"Not found")</f>
        <v>M7Y</v>
      </c>
      <c r="J96" t="str">
        <f>IFERROR(INDEX(Manufacturer[Manufacturer Name],MATCH(E96,Manufacturer[ManufacturerID],0)),"Not found")</f>
        <v>Natura</v>
      </c>
      <c r="K96">
        <f>IFERROR(INDEX(SalesTJ[Units],MATCH(A96,SalesTJ[ProductID],0)),"Not found")</f>
        <v>1</v>
      </c>
      <c r="L96">
        <f>IFERROR(INDEX(SalesTJ[Revenue],MATCH(A96,SalesTJ[ProductID],0)),"Not found")</f>
        <v>7307.37</v>
      </c>
    </row>
    <row r="97" spans="1:12">
      <c r="A97" s="8">
        <v>1714</v>
      </c>
      <c r="B97" s="9">
        <v>42017</v>
      </c>
      <c r="C97" t="str">
        <f>IFERROR(INDEX(ProductTJ[Product Name],MATCH(A97,ProductTJ[ProductID],0)),"Not found")</f>
        <v>Salvus YY-25</v>
      </c>
      <c r="D97" t="str">
        <f>IFERROR(INDEX(ProductTJ[Category],MATCH(A97,ProductTJ[ProductID],0)),"Not found")</f>
        <v>Youth</v>
      </c>
      <c r="E97">
        <f>IFERROR(INDEX(ProductTJ[ManufacturerID],MATCH(A97,ProductTJ[ProductID],0)),"Not found")</f>
        <v>13</v>
      </c>
      <c r="F97" t="str">
        <f>IFERROR(INDEX(ProductTJ[Segment],MATCH(A97,ProductTJ[ProductID],0)),"Not found")</f>
        <v>Youth</v>
      </c>
      <c r="G97" t="str">
        <f>IFERROR(INDEX(SalesTJ[Country],MATCH(A97,SalesTJ[ProductID],0)),"Not found")</f>
        <v>Canada</v>
      </c>
      <c r="H97" t="str">
        <f>IFERROR(INDEX(Location[State],MATCH(I97,Location[Zip],0)),"Not found")</f>
        <v>Manitoba</v>
      </c>
      <c r="I97" t="str">
        <f>IFERROR(INDEX(SalesTJ[Zip],MATCH(A97,SalesTJ[ProductID],0)),"Not found")</f>
        <v>R3H</v>
      </c>
      <c r="J97" t="str">
        <f>IFERROR(INDEX(Manufacturer[Manufacturer Name],MATCH(E97,Manufacturer[ManufacturerID],0)),"Not found")</f>
        <v>Salvus</v>
      </c>
      <c r="K97">
        <f>IFERROR(INDEX(SalesTJ[Units],MATCH(A97,SalesTJ[ProductID],0)),"Not found")</f>
        <v>1</v>
      </c>
      <c r="L97">
        <f>IFERROR(INDEX(SalesTJ[Revenue],MATCH(A97,SalesTJ[ProductID],0)),"Not found")</f>
        <v>1259.37</v>
      </c>
    </row>
    <row r="98" spans="1:12">
      <c r="A98" s="6">
        <v>457</v>
      </c>
      <c r="B98" s="7">
        <v>42018</v>
      </c>
      <c r="C98" t="str">
        <f>IFERROR(INDEX(ProductTJ[Product Name],MATCH(A98,ProductTJ[ProductID],0)),"Not found")</f>
        <v>Maximus UM-62</v>
      </c>
      <c r="D98" t="str">
        <f>IFERROR(INDEX(ProductTJ[Category],MATCH(A98,ProductTJ[ProductID],0)),"Not found")</f>
        <v>Urban</v>
      </c>
      <c r="E98">
        <f>IFERROR(INDEX(ProductTJ[ManufacturerID],MATCH(A98,ProductTJ[ProductID],0)),"Not found")</f>
        <v>7</v>
      </c>
      <c r="F98" t="str">
        <f>IFERROR(INDEX(ProductTJ[Segment],MATCH(A98,ProductTJ[ProductID],0)),"Not found")</f>
        <v>Moderation</v>
      </c>
      <c r="G98" t="str">
        <f>IFERROR(INDEX(SalesTJ[Country],MATCH(A98,SalesTJ[ProductID],0)),"Not found")</f>
        <v>Canada</v>
      </c>
      <c r="H98" t="str">
        <f>IFERROR(INDEX(Location[State],MATCH(I98,Location[Zip],0)),"Not found")</f>
        <v>Ontario</v>
      </c>
      <c r="I98" t="str">
        <f>IFERROR(INDEX(SalesTJ[Zip],MATCH(A98,SalesTJ[ProductID],0)),"Not found")</f>
        <v>M5X</v>
      </c>
      <c r="J98" t="str">
        <f>IFERROR(INDEX(Manufacturer[Manufacturer Name],MATCH(E98,Manufacturer[ManufacturerID],0)),"Not found")</f>
        <v>VanArsdel</v>
      </c>
      <c r="K98">
        <f>IFERROR(INDEX(SalesTJ[Units],MATCH(A98,SalesTJ[ProductID],0)),"Not found")</f>
        <v>1</v>
      </c>
      <c r="L98">
        <f>IFERROR(INDEX(SalesTJ[Revenue],MATCH(A98,SalesTJ[ProductID],0)),"Not found")</f>
        <v>11969.37</v>
      </c>
    </row>
    <row r="99" spans="1:12">
      <c r="A99" s="8">
        <v>405</v>
      </c>
      <c r="B99" s="9">
        <v>42018</v>
      </c>
      <c r="C99" t="str">
        <f>IFERROR(INDEX(ProductTJ[Product Name],MATCH(A99,ProductTJ[ProductID],0)),"Not found")</f>
        <v>Maximus UM-10</v>
      </c>
      <c r="D99" t="str">
        <f>IFERROR(INDEX(ProductTJ[Category],MATCH(A99,ProductTJ[ProductID],0)),"Not found")</f>
        <v>Urban</v>
      </c>
      <c r="E99">
        <f>IFERROR(INDEX(ProductTJ[ManufacturerID],MATCH(A99,ProductTJ[ProductID],0)),"Not found")</f>
        <v>7</v>
      </c>
      <c r="F99" t="str">
        <f>IFERROR(INDEX(ProductTJ[Segment],MATCH(A99,ProductTJ[ProductID],0)),"Not found")</f>
        <v>Moderation</v>
      </c>
      <c r="G99" t="str">
        <f>IFERROR(INDEX(SalesTJ[Country],MATCH(A99,SalesTJ[ProductID],0)),"Not found")</f>
        <v>Canada</v>
      </c>
      <c r="H99" t="str">
        <f>IFERROR(INDEX(Location[State],MATCH(I99,Location[Zip],0)),"Not found")</f>
        <v>Ontario</v>
      </c>
      <c r="I99" t="str">
        <f>IFERROR(INDEX(SalesTJ[Zip],MATCH(A99,SalesTJ[ProductID],0)),"Not found")</f>
        <v>M4Y</v>
      </c>
      <c r="J99" t="str">
        <f>IFERROR(INDEX(Manufacturer[Manufacturer Name],MATCH(E99,Manufacturer[ManufacturerID],0)),"Not found")</f>
        <v>VanArsdel</v>
      </c>
      <c r="K99">
        <f>IFERROR(INDEX(SalesTJ[Units],MATCH(A99,SalesTJ[ProductID],0)),"Not found")</f>
        <v>1</v>
      </c>
      <c r="L99">
        <f>IFERROR(INDEX(SalesTJ[Revenue],MATCH(A99,SalesTJ[ProductID],0)),"Not found")</f>
        <v>22994.37</v>
      </c>
    </row>
    <row r="100" spans="1:12">
      <c r="A100" s="6">
        <v>487</v>
      </c>
      <c r="B100" s="7">
        <v>42019</v>
      </c>
      <c r="C100" t="str">
        <f>IFERROR(INDEX(ProductTJ[Product Name],MATCH(A100,ProductTJ[ProductID],0)),"Not found")</f>
        <v>Maximus UM-92</v>
      </c>
      <c r="D100" t="str">
        <f>IFERROR(INDEX(ProductTJ[Category],MATCH(A100,ProductTJ[ProductID],0)),"Not found")</f>
        <v>Urban</v>
      </c>
      <c r="E100">
        <f>IFERROR(INDEX(ProductTJ[ManufacturerID],MATCH(A100,ProductTJ[ProductID],0)),"Not found")</f>
        <v>7</v>
      </c>
      <c r="F100" t="str">
        <f>IFERROR(INDEX(ProductTJ[Segment],MATCH(A100,ProductTJ[ProductID],0)),"Not found")</f>
        <v>Moderation</v>
      </c>
      <c r="G100" t="str">
        <f>IFERROR(INDEX(SalesTJ[Country],MATCH(A100,SalesTJ[ProductID],0)),"Not found")</f>
        <v>Canada</v>
      </c>
      <c r="H100" t="str">
        <f>IFERROR(INDEX(Location[State],MATCH(I100,Location[Zip],0)),"Not found")</f>
        <v>Ontario</v>
      </c>
      <c r="I100" t="str">
        <f>IFERROR(INDEX(SalesTJ[Zip],MATCH(A100,SalesTJ[ProductID],0)),"Not found")</f>
        <v>L4X</v>
      </c>
      <c r="J100" t="str">
        <f>IFERROR(INDEX(Manufacturer[Manufacturer Name],MATCH(E100,Manufacturer[ManufacturerID],0)),"Not found")</f>
        <v>VanArsdel</v>
      </c>
      <c r="K100">
        <f>IFERROR(INDEX(SalesTJ[Units],MATCH(A100,SalesTJ[ProductID],0)),"Not found")</f>
        <v>1</v>
      </c>
      <c r="L100">
        <f>IFERROR(INDEX(SalesTJ[Revenue],MATCH(A100,SalesTJ[ProductID],0)),"Not found")</f>
        <v>13229.37</v>
      </c>
    </row>
    <row r="101" spans="1:12">
      <c r="A101" s="8">
        <v>626</v>
      </c>
      <c r="B101" s="9">
        <v>42019</v>
      </c>
      <c r="C101" t="str">
        <f>IFERROR(INDEX(ProductTJ[Product Name],MATCH(A101,ProductTJ[ProductID],0)),"Not found")</f>
        <v>Maximus UC-91</v>
      </c>
      <c r="D101" t="str">
        <f>IFERROR(INDEX(ProductTJ[Category],MATCH(A101,ProductTJ[ProductID],0)),"Not found")</f>
        <v>Urban</v>
      </c>
      <c r="E101">
        <f>IFERROR(INDEX(ProductTJ[ManufacturerID],MATCH(A101,ProductTJ[ProductID],0)),"Not found")</f>
        <v>7</v>
      </c>
      <c r="F101" t="str">
        <f>IFERROR(INDEX(ProductTJ[Segment],MATCH(A101,ProductTJ[ProductID],0)),"Not found")</f>
        <v>Convenience</v>
      </c>
      <c r="G101" t="str">
        <f>IFERROR(INDEX(SalesTJ[Country],MATCH(A101,SalesTJ[ProductID],0)),"Not found")</f>
        <v>Canada</v>
      </c>
      <c r="H101" t="str">
        <f>IFERROR(INDEX(Location[State],MATCH(I101,Location[Zip],0)),"Not found")</f>
        <v>Quebec</v>
      </c>
      <c r="I101" t="str">
        <f>IFERROR(INDEX(SalesTJ[Zip],MATCH(A101,SalesTJ[ProductID],0)),"Not found")</f>
        <v>H1G</v>
      </c>
      <c r="J101" t="str">
        <f>IFERROR(INDEX(Manufacturer[Manufacturer Name],MATCH(E101,Manufacturer[ManufacturerID],0)),"Not found")</f>
        <v>VanArsdel</v>
      </c>
      <c r="K101">
        <f>IFERROR(INDEX(SalesTJ[Units],MATCH(A101,SalesTJ[ProductID],0)),"Not found")</f>
        <v>1</v>
      </c>
      <c r="L101">
        <f>IFERROR(INDEX(SalesTJ[Revenue],MATCH(A101,SalesTJ[ProductID],0)),"Not found")</f>
        <v>17009.37</v>
      </c>
    </row>
    <row r="102" spans="1:12">
      <c r="A102" s="6">
        <v>808</v>
      </c>
      <c r="B102" s="7">
        <v>42020</v>
      </c>
      <c r="C102" t="str">
        <f>IFERROR(INDEX(ProductTJ[Product Name],MATCH(A102,ProductTJ[ProductID],0)),"Not found")</f>
        <v>Natura RS-12</v>
      </c>
      <c r="D102" t="str">
        <f>IFERROR(INDEX(ProductTJ[Category],MATCH(A102,ProductTJ[ProductID],0)),"Not found")</f>
        <v>Rural</v>
      </c>
      <c r="E102">
        <f>IFERROR(INDEX(ProductTJ[ManufacturerID],MATCH(A102,ProductTJ[ProductID],0)),"Not found")</f>
        <v>8</v>
      </c>
      <c r="F102" t="str">
        <f>IFERROR(INDEX(ProductTJ[Segment],MATCH(A102,ProductTJ[ProductID],0)),"Not found")</f>
        <v>Select</v>
      </c>
      <c r="G102" t="str">
        <f>IFERROR(INDEX(SalesTJ[Country],MATCH(A102,SalesTJ[ProductID],0)),"Not found")</f>
        <v>Canada</v>
      </c>
      <c r="H102" t="str">
        <f>IFERROR(INDEX(Location[State],MATCH(I102,Location[Zip],0)),"Not found")</f>
        <v>Ontario</v>
      </c>
      <c r="I102" t="str">
        <f>IFERROR(INDEX(SalesTJ[Zip],MATCH(A102,SalesTJ[ProductID],0)),"Not found")</f>
        <v>K1R</v>
      </c>
      <c r="J102" t="str">
        <f>IFERROR(INDEX(Manufacturer[Manufacturer Name],MATCH(E102,Manufacturer[ManufacturerID],0)),"Not found")</f>
        <v>Natura</v>
      </c>
      <c r="K102">
        <f>IFERROR(INDEX(SalesTJ[Units],MATCH(A102,SalesTJ[ProductID],0)),"Not found")</f>
        <v>1</v>
      </c>
      <c r="L102">
        <f>IFERROR(INDEX(SalesTJ[Revenue],MATCH(A102,SalesTJ[ProductID],0)),"Not found")</f>
        <v>4535.37</v>
      </c>
    </row>
    <row r="103" spans="1:12">
      <c r="A103" s="8">
        <v>506</v>
      </c>
      <c r="B103" s="9">
        <v>42094</v>
      </c>
      <c r="C103" t="str">
        <f>IFERROR(INDEX(ProductTJ[Product Name],MATCH(A103,ProductTJ[ProductID],0)),"Not found")</f>
        <v>Maximus UM-11</v>
      </c>
      <c r="D103" t="str">
        <f>IFERROR(INDEX(ProductTJ[Category],MATCH(A103,ProductTJ[ProductID],0)),"Not found")</f>
        <v>Urban</v>
      </c>
      <c r="E103">
        <f>IFERROR(INDEX(ProductTJ[ManufacturerID],MATCH(A103,ProductTJ[ProductID],0)),"Not found")</f>
        <v>7</v>
      </c>
      <c r="F103" t="str">
        <f>IFERROR(INDEX(ProductTJ[Segment],MATCH(A103,ProductTJ[ProductID],0)),"Not found")</f>
        <v>Moderation</v>
      </c>
      <c r="G103" t="str">
        <f>IFERROR(INDEX(SalesTJ[Country],MATCH(A103,SalesTJ[ProductID],0)),"Not found")</f>
        <v>Canada</v>
      </c>
      <c r="H103" t="str">
        <f>IFERROR(INDEX(Location[State],MATCH(I103,Location[Zip],0)),"Not found")</f>
        <v>Ontario</v>
      </c>
      <c r="I103" t="str">
        <f>IFERROR(INDEX(SalesTJ[Zip],MATCH(A103,SalesTJ[ProductID],0)),"Not found")</f>
        <v>L5P</v>
      </c>
      <c r="J103" t="str">
        <f>IFERROR(INDEX(Manufacturer[Manufacturer Name],MATCH(E103,Manufacturer[ManufacturerID],0)),"Not found")</f>
        <v>VanArsdel</v>
      </c>
      <c r="K103">
        <f>IFERROR(INDEX(SalesTJ[Units],MATCH(A103,SalesTJ[ProductID],0)),"Not found")</f>
        <v>1</v>
      </c>
      <c r="L103">
        <f>IFERROR(INDEX(SalesTJ[Revenue],MATCH(A103,SalesTJ[ProductID],0)),"Not found")</f>
        <v>15560.37</v>
      </c>
    </row>
    <row r="104" spans="1:12">
      <c r="A104" s="6">
        <v>517</v>
      </c>
      <c r="B104" s="7">
        <v>42094</v>
      </c>
      <c r="C104" t="str">
        <f>IFERROR(INDEX(ProductTJ[Product Name],MATCH(A104,ProductTJ[ProductID],0)),"Not found")</f>
        <v>Maximus UE-05</v>
      </c>
      <c r="D104" t="str">
        <f>IFERROR(INDEX(ProductTJ[Category],MATCH(A104,ProductTJ[ProductID],0)),"Not found")</f>
        <v>Urban</v>
      </c>
      <c r="E104">
        <f>IFERROR(INDEX(ProductTJ[ManufacturerID],MATCH(A104,ProductTJ[ProductID],0)),"Not found")</f>
        <v>7</v>
      </c>
      <c r="F104" t="str">
        <f>IFERROR(INDEX(ProductTJ[Segment],MATCH(A104,ProductTJ[ProductID],0)),"Not found")</f>
        <v>Extreme</v>
      </c>
      <c r="G104" t="str">
        <f>IFERROR(INDEX(SalesTJ[Country],MATCH(A104,SalesTJ[ProductID],0)),"Not found")</f>
        <v>Canada</v>
      </c>
      <c r="H104" t="str">
        <f>IFERROR(INDEX(Location[State],MATCH(I104,Location[Zip],0)),"Not found")</f>
        <v>Ontario</v>
      </c>
      <c r="I104" t="str">
        <f>IFERROR(INDEX(SalesTJ[Zip],MATCH(A104,SalesTJ[ProductID],0)),"Not found")</f>
        <v>M6H</v>
      </c>
      <c r="J104" t="str">
        <f>IFERROR(INDEX(Manufacturer[Manufacturer Name],MATCH(E104,Manufacturer[ManufacturerID],0)),"Not found")</f>
        <v>VanArsdel</v>
      </c>
      <c r="K104">
        <f>IFERROR(INDEX(SalesTJ[Units],MATCH(A104,SalesTJ[ProductID],0)),"Not found")</f>
        <v>1</v>
      </c>
      <c r="L104">
        <f>IFERROR(INDEX(SalesTJ[Revenue],MATCH(A104,SalesTJ[ProductID],0)),"Not found")</f>
        <v>8186.85</v>
      </c>
    </row>
    <row r="105" spans="1:12">
      <c r="A105" s="8">
        <v>927</v>
      </c>
      <c r="B105" s="9">
        <v>42094</v>
      </c>
      <c r="C105" t="str">
        <f>IFERROR(INDEX(ProductTJ[Product Name],MATCH(A105,ProductTJ[ProductID],0)),"Not found")</f>
        <v>Natura UE-36</v>
      </c>
      <c r="D105" t="str">
        <f>IFERROR(INDEX(ProductTJ[Category],MATCH(A105,ProductTJ[ProductID],0)),"Not found")</f>
        <v>Urban</v>
      </c>
      <c r="E105">
        <f>IFERROR(INDEX(ProductTJ[ManufacturerID],MATCH(A105,ProductTJ[ProductID],0)),"Not found")</f>
        <v>8</v>
      </c>
      <c r="F105" t="str">
        <f>IFERROR(INDEX(ProductTJ[Segment],MATCH(A105,ProductTJ[ProductID],0)),"Not found")</f>
        <v>Extreme</v>
      </c>
      <c r="G105" t="str">
        <f>IFERROR(INDEX(SalesTJ[Country],MATCH(A105,SalesTJ[ProductID],0)),"Not found")</f>
        <v>Canada</v>
      </c>
      <c r="H105" t="str">
        <f>IFERROR(INDEX(Location[State],MATCH(I105,Location[Zip],0)),"Not found")</f>
        <v>Ontario</v>
      </c>
      <c r="I105" t="str">
        <f>IFERROR(INDEX(SalesTJ[Zip],MATCH(A105,SalesTJ[ProductID],0)),"Not found")</f>
        <v>M6G</v>
      </c>
      <c r="J105" t="str">
        <f>IFERROR(INDEX(Manufacturer[Manufacturer Name],MATCH(E105,Manufacturer[ManufacturerID],0)),"Not found")</f>
        <v>Natura</v>
      </c>
      <c r="K105">
        <f>IFERROR(INDEX(SalesTJ[Units],MATCH(A105,SalesTJ[ProductID],0)),"Not found")</f>
        <v>1</v>
      </c>
      <c r="L105">
        <f>IFERROR(INDEX(SalesTJ[Revenue],MATCH(A105,SalesTJ[ProductID],0)),"Not found")</f>
        <v>6173.37</v>
      </c>
    </row>
    <row r="106" spans="1:12">
      <c r="A106" s="6">
        <v>996</v>
      </c>
      <c r="B106" s="7">
        <v>42094</v>
      </c>
      <c r="C106" t="str">
        <f>IFERROR(INDEX(ProductTJ[Product Name],MATCH(A106,ProductTJ[ProductID],0)),"Not found")</f>
        <v>Natura UC-59</v>
      </c>
      <c r="D106" t="str">
        <f>IFERROR(INDEX(ProductTJ[Category],MATCH(A106,ProductTJ[ProductID],0)),"Not found")</f>
        <v>Urban</v>
      </c>
      <c r="E106">
        <f>IFERROR(INDEX(ProductTJ[ManufacturerID],MATCH(A106,ProductTJ[ProductID],0)),"Not found")</f>
        <v>8</v>
      </c>
      <c r="F106" t="str">
        <f>IFERROR(INDEX(ProductTJ[Segment],MATCH(A106,ProductTJ[ProductID],0)),"Not found")</f>
        <v>Convenience</v>
      </c>
      <c r="G106" t="str">
        <f>IFERROR(INDEX(SalesTJ[Country],MATCH(A106,SalesTJ[ProductID],0)),"Not found")</f>
        <v>Canada</v>
      </c>
      <c r="H106" t="str">
        <f>IFERROR(INDEX(Location[State],MATCH(I106,Location[Zip],0)),"Not found")</f>
        <v>Manitoba</v>
      </c>
      <c r="I106" t="str">
        <f>IFERROR(INDEX(SalesTJ[Zip],MATCH(A106,SalesTJ[ProductID],0)),"Not found")</f>
        <v>R3E</v>
      </c>
      <c r="J106" t="str">
        <f>IFERROR(INDEX(Manufacturer[Manufacturer Name],MATCH(E106,Manufacturer[ManufacturerID],0)),"Not found")</f>
        <v>Natura</v>
      </c>
      <c r="K106">
        <f>IFERROR(INDEX(SalesTJ[Units],MATCH(A106,SalesTJ[ProductID],0)),"Not found")</f>
        <v>1</v>
      </c>
      <c r="L106">
        <f>IFERROR(INDEX(SalesTJ[Revenue],MATCH(A106,SalesTJ[ProductID],0)),"Not found")</f>
        <v>8630.37</v>
      </c>
    </row>
    <row r="107" spans="1:12">
      <c r="A107" s="8">
        <v>736</v>
      </c>
      <c r="B107" s="9">
        <v>42103</v>
      </c>
      <c r="C107" t="str">
        <f>IFERROR(INDEX(ProductTJ[Product Name],MATCH(A107,ProductTJ[ProductID],0)),"Not found")</f>
        <v>Natura RP-24</v>
      </c>
      <c r="D107" t="str">
        <f>IFERROR(INDEX(ProductTJ[Category],MATCH(A107,ProductTJ[ProductID],0)),"Not found")</f>
        <v>Rural</v>
      </c>
      <c r="E107">
        <f>IFERROR(INDEX(ProductTJ[ManufacturerID],MATCH(A107,ProductTJ[ProductID],0)),"Not found")</f>
        <v>8</v>
      </c>
      <c r="F107" t="str">
        <f>IFERROR(INDEX(ProductTJ[Segment],MATCH(A107,ProductTJ[ProductID],0)),"Not found")</f>
        <v>Productivity</v>
      </c>
      <c r="G107" t="str">
        <f>IFERROR(INDEX(SalesTJ[Country],MATCH(A107,SalesTJ[ProductID],0)),"Not found")</f>
        <v>Canada</v>
      </c>
      <c r="H107" t="str">
        <f>IFERROR(INDEX(Location[State],MATCH(I107,Location[Zip],0)),"Not found")</f>
        <v>Ontario</v>
      </c>
      <c r="I107" t="str">
        <f>IFERROR(INDEX(SalesTJ[Zip],MATCH(A107,SalesTJ[ProductID],0)),"Not found")</f>
        <v>M6H</v>
      </c>
      <c r="J107" t="str">
        <f>IFERROR(INDEX(Manufacturer[Manufacturer Name],MATCH(E107,Manufacturer[ManufacturerID],0)),"Not found")</f>
        <v>Natura</v>
      </c>
      <c r="K107">
        <f>IFERROR(INDEX(SalesTJ[Units],MATCH(A107,SalesTJ[ProductID],0)),"Not found")</f>
        <v>1</v>
      </c>
      <c r="L107">
        <f>IFERROR(INDEX(SalesTJ[Revenue],MATCH(A107,SalesTJ[ProductID],0)),"Not found")</f>
        <v>4661.37</v>
      </c>
    </row>
    <row r="108" spans="1:12">
      <c r="A108" s="6">
        <v>438</v>
      </c>
      <c r="B108" s="7">
        <v>42103</v>
      </c>
      <c r="C108" t="str">
        <f>IFERROR(INDEX(ProductTJ[Product Name],MATCH(A108,ProductTJ[ProductID],0)),"Not found")</f>
        <v>Maximus UM-43</v>
      </c>
      <c r="D108" t="str">
        <f>IFERROR(INDEX(ProductTJ[Category],MATCH(A108,ProductTJ[ProductID],0)),"Not found")</f>
        <v>Urban</v>
      </c>
      <c r="E108">
        <f>IFERROR(INDEX(ProductTJ[ManufacturerID],MATCH(A108,ProductTJ[ProductID],0)),"Not found")</f>
        <v>7</v>
      </c>
      <c r="F108" t="str">
        <f>IFERROR(INDEX(ProductTJ[Segment],MATCH(A108,ProductTJ[ProductID],0)),"Not found")</f>
        <v>Moderation</v>
      </c>
      <c r="G108" t="str">
        <f>IFERROR(INDEX(SalesTJ[Country],MATCH(A108,SalesTJ[ProductID],0)),"Not found")</f>
        <v>Canada</v>
      </c>
      <c r="H108" t="str">
        <f>IFERROR(INDEX(Location[State],MATCH(I108,Location[Zip],0)),"Not found")</f>
        <v>Manitoba</v>
      </c>
      <c r="I108" t="str">
        <f>IFERROR(INDEX(SalesTJ[Zip],MATCH(A108,SalesTJ[ProductID],0)),"Not found")</f>
        <v>R3K</v>
      </c>
      <c r="J108" t="str">
        <f>IFERROR(INDEX(Manufacturer[Manufacturer Name],MATCH(E108,Manufacturer[ManufacturerID],0)),"Not found")</f>
        <v>VanArsdel</v>
      </c>
      <c r="K108">
        <f>IFERROR(INDEX(SalesTJ[Units],MATCH(A108,SalesTJ[ProductID],0)),"Not found")</f>
        <v>1</v>
      </c>
      <c r="L108">
        <f>IFERROR(INDEX(SalesTJ[Revenue],MATCH(A108,SalesTJ[ProductID],0)),"Not found")</f>
        <v>11969.37</v>
      </c>
    </row>
    <row r="109" spans="1:12">
      <c r="A109" s="8">
        <v>636</v>
      </c>
      <c r="B109" s="9">
        <v>42103</v>
      </c>
      <c r="C109" t="str">
        <f>IFERROR(INDEX(ProductTJ[Product Name],MATCH(A109,ProductTJ[ProductID],0)),"Not found")</f>
        <v>Maximus UC-01</v>
      </c>
      <c r="D109" t="str">
        <f>IFERROR(INDEX(ProductTJ[Category],MATCH(A109,ProductTJ[ProductID],0)),"Not found")</f>
        <v>Urban</v>
      </c>
      <c r="E109">
        <f>IFERROR(INDEX(ProductTJ[ManufacturerID],MATCH(A109,ProductTJ[ProductID],0)),"Not found")</f>
        <v>7</v>
      </c>
      <c r="F109" t="str">
        <f>IFERROR(INDEX(ProductTJ[Segment],MATCH(A109,ProductTJ[ProductID],0)),"Not found")</f>
        <v>Convenience</v>
      </c>
      <c r="G109" t="str">
        <f>IFERROR(INDEX(SalesTJ[Country],MATCH(A109,SalesTJ[ProductID],0)),"Not found")</f>
        <v>Canada</v>
      </c>
      <c r="H109" t="str">
        <f>IFERROR(INDEX(Location[State],MATCH(I109,Location[Zip],0)),"Not found")</f>
        <v>Ontario</v>
      </c>
      <c r="I109" t="str">
        <f>IFERROR(INDEX(SalesTJ[Zip],MATCH(A109,SalesTJ[ProductID],0)),"Not found")</f>
        <v>M7Y</v>
      </c>
      <c r="J109" t="str">
        <f>IFERROR(INDEX(Manufacturer[Manufacturer Name],MATCH(E109,Manufacturer[ManufacturerID],0)),"Not found")</f>
        <v>VanArsdel</v>
      </c>
      <c r="K109">
        <f>IFERROR(INDEX(SalesTJ[Units],MATCH(A109,SalesTJ[ProductID],0)),"Not found")</f>
        <v>1</v>
      </c>
      <c r="L109">
        <f>IFERROR(INDEX(SalesTJ[Revenue],MATCH(A109,SalesTJ[ProductID],0)),"Not found")</f>
        <v>10583.37</v>
      </c>
    </row>
    <row r="110" spans="1:12">
      <c r="A110" s="6">
        <v>1530</v>
      </c>
      <c r="B110" s="7">
        <v>42103</v>
      </c>
      <c r="C110" t="str">
        <f>IFERROR(INDEX(ProductTJ[Product Name],MATCH(A110,ProductTJ[ProductID],0)),"Not found")</f>
        <v>Quibus RP-22</v>
      </c>
      <c r="D110" t="str">
        <f>IFERROR(INDEX(ProductTJ[Category],MATCH(A110,ProductTJ[ProductID],0)),"Not found")</f>
        <v>Rural</v>
      </c>
      <c r="E110">
        <f>IFERROR(INDEX(ProductTJ[ManufacturerID],MATCH(A110,ProductTJ[ProductID],0)),"Not found")</f>
        <v>12</v>
      </c>
      <c r="F110" t="str">
        <f>IFERROR(INDEX(ProductTJ[Segment],MATCH(A110,ProductTJ[ProductID],0)),"Not found")</f>
        <v>Productivity</v>
      </c>
      <c r="G110" t="str">
        <f>IFERROR(INDEX(SalesTJ[Country],MATCH(A110,SalesTJ[ProductID],0)),"Not found")</f>
        <v>Canada</v>
      </c>
      <c r="H110" t="str">
        <f>IFERROR(INDEX(Location[State],MATCH(I110,Location[Zip],0)),"Not found")</f>
        <v>Manitoba</v>
      </c>
      <c r="I110" t="str">
        <f>IFERROR(INDEX(SalesTJ[Zip],MATCH(A110,SalesTJ[ProductID],0)),"Not found")</f>
        <v>R3H</v>
      </c>
      <c r="J110" t="str">
        <f>IFERROR(INDEX(Manufacturer[Manufacturer Name],MATCH(E110,Manufacturer[ManufacturerID],0)),"Not found")</f>
        <v>Quibus</v>
      </c>
      <c r="K110">
        <f>IFERROR(INDEX(SalesTJ[Units],MATCH(A110,SalesTJ[ProductID],0)),"Not found")</f>
        <v>1</v>
      </c>
      <c r="L110">
        <f>IFERROR(INDEX(SalesTJ[Revenue],MATCH(A110,SalesTJ[ProductID],0)),"Not found")</f>
        <v>4282.74</v>
      </c>
    </row>
    <row r="111" spans="1:12">
      <c r="A111" s="8">
        <v>735</v>
      </c>
      <c r="B111" s="9">
        <v>42103</v>
      </c>
      <c r="C111" t="str">
        <f>IFERROR(INDEX(ProductTJ[Product Name],MATCH(A111,ProductTJ[ProductID],0)),"Not found")</f>
        <v>Natura RP-23</v>
      </c>
      <c r="D111" t="str">
        <f>IFERROR(INDEX(ProductTJ[Category],MATCH(A111,ProductTJ[ProductID],0)),"Not found")</f>
        <v>Rural</v>
      </c>
      <c r="E111">
        <f>IFERROR(INDEX(ProductTJ[ManufacturerID],MATCH(A111,ProductTJ[ProductID],0)),"Not found")</f>
        <v>8</v>
      </c>
      <c r="F111" t="str">
        <f>IFERROR(INDEX(ProductTJ[Segment],MATCH(A111,ProductTJ[ProductID],0)),"Not found")</f>
        <v>Productivity</v>
      </c>
      <c r="G111" t="str">
        <f>IFERROR(INDEX(SalesTJ[Country],MATCH(A111,SalesTJ[ProductID],0)),"Not found")</f>
        <v>Canada</v>
      </c>
      <c r="H111" t="str">
        <f>IFERROR(INDEX(Location[State],MATCH(I111,Location[Zip],0)),"Not found")</f>
        <v>Ontario</v>
      </c>
      <c r="I111" t="str">
        <f>IFERROR(INDEX(SalesTJ[Zip],MATCH(A111,SalesTJ[ProductID],0)),"Not found")</f>
        <v>M6H</v>
      </c>
      <c r="J111" t="str">
        <f>IFERROR(INDEX(Manufacturer[Manufacturer Name],MATCH(E111,Manufacturer[ManufacturerID],0)),"Not found")</f>
        <v>Natura</v>
      </c>
      <c r="K111">
        <f>IFERROR(INDEX(SalesTJ[Units],MATCH(A111,SalesTJ[ProductID],0)),"Not found")</f>
        <v>1</v>
      </c>
      <c r="L111">
        <f>IFERROR(INDEX(SalesTJ[Revenue],MATCH(A111,SalesTJ[ProductID],0)),"Not found")</f>
        <v>4661.37</v>
      </c>
    </row>
    <row r="112" spans="1:12">
      <c r="A112" s="6">
        <v>2224</v>
      </c>
      <c r="B112" s="7">
        <v>42080</v>
      </c>
      <c r="C112" t="str">
        <f>IFERROR(INDEX(ProductTJ[Product Name],MATCH(A112,ProductTJ[ProductID],0)),"Not found")</f>
        <v>Aliqui RP-21</v>
      </c>
      <c r="D112" t="str">
        <f>IFERROR(INDEX(ProductTJ[Category],MATCH(A112,ProductTJ[ProductID],0)),"Not found")</f>
        <v>Rural</v>
      </c>
      <c r="E112">
        <f>IFERROR(INDEX(ProductTJ[ManufacturerID],MATCH(A112,ProductTJ[ProductID],0)),"Not found")</f>
        <v>2</v>
      </c>
      <c r="F112" t="str">
        <f>IFERROR(INDEX(ProductTJ[Segment],MATCH(A112,ProductTJ[ProductID],0)),"Not found")</f>
        <v>Productivity</v>
      </c>
      <c r="G112" t="str">
        <f>IFERROR(INDEX(SalesTJ[Country],MATCH(A112,SalesTJ[ProductID],0)),"Not found")</f>
        <v>Canada</v>
      </c>
      <c r="H112" t="str">
        <f>IFERROR(INDEX(Location[State],MATCH(I112,Location[Zip],0)),"Not found")</f>
        <v>Ontario</v>
      </c>
      <c r="I112" t="str">
        <f>IFERROR(INDEX(SalesTJ[Zip],MATCH(A112,SalesTJ[ProductID],0)),"Not found")</f>
        <v>L5N</v>
      </c>
      <c r="J112" t="str">
        <f>IFERROR(INDEX(Manufacturer[Manufacturer Name],MATCH(E112,Manufacturer[ManufacturerID],0)),"Not found")</f>
        <v>Aliqui</v>
      </c>
      <c r="K112">
        <f>IFERROR(INDEX(SalesTJ[Units],MATCH(A112,SalesTJ[ProductID],0)),"Not found")</f>
        <v>1</v>
      </c>
      <c r="L112">
        <f>IFERROR(INDEX(SalesTJ[Revenue],MATCH(A112,SalesTJ[ProductID],0)),"Not found")</f>
        <v>723.87</v>
      </c>
    </row>
    <row r="113" spans="1:12">
      <c r="A113" s="8">
        <v>438</v>
      </c>
      <c r="B113" s="9">
        <v>42122</v>
      </c>
      <c r="C113" t="str">
        <f>IFERROR(INDEX(ProductTJ[Product Name],MATCH(A113,ProductTJ[ProductID],0)),"Not found")</f>
        <v>Maximus UM-43</v>
      </c>
      <c r="D113" t="str">
        <f>IFERROR(INDEX(ProductTJ[Category],MATCH(A113,ProductTJ[ProductID],0)),"Not found")</f>
        <v>Urban</v>
      </c>
      <c r="E113">
        <f>IFERROR(INDEX(ProductTJ[ManufacturerID],MATCH(A113,ProductTJ[ProductID],0)),"Not found")</f>
        <v>7</v>
      </c>
      <c r="F113" t="str">
        <f>IFERROR(INDEX(ProductTJ[Segment],MATCH(A113,ProductTJ[ProductID],0)),"Not found")</f>
        <v>Moderation</v>
      </c>
      <c r="G113" t="str">
        <f>IFERROR(INDEX(SalesTJ[Country],MATCH(A113,SalesTJ[ProductID],0)),"Not found")</f>
        <v>Canada</v>
      </c>
      <c r="H113" t="str">
        <f>IFERROR(INDEX(Location[State],MATCH(I113,Location[Zip],0)),"Not found")</f>
        <v>Manitoba</v>
      </c>
      <c r="I113" t="str">
        <f>IFERROR(INDEX(SalesTJ[Zip],MATCH(A113,SalesTJ[ProductID],0)),"Not found")</f>
        <v>R3K</v>
      </c>
      <c r="J113" t="str">
        <f>IFERROR(INDEX(Manufacturer[Manufacturer Name],MATCH(E113,Manufacturer[ManufacturerID],0)),"Not found")</f>
        <v>VanArsdel</v>
      </c>
      <c r="K113">
        <f>IFERROR(INDEX(SalesTJ[Units],MATCH(A113,SalesTJ[ProductID],0)),"Not found")</f>
        <v>1</v>
      </c>
      <c r="L113">
        <f>IFERROR(INDEX(SalesTJ[Revenue],MATCH(A113,SalesTJ[ProductID],0)),"Not found")</f>
        <v>11969.37</v>
      </c>
    </row>
    <row r="114" spans="1:12">
      <c r="A114" s="6">
        <v>945</v>
      </c>
      <c r="B114" s="7">
        <v>42122</v>
      </c>
      <c r="C114" t="str">
        <f>IFERROR(INDEX(ProductTJ[Product Name],MATCH(A114,ProductTJ[ProductID],0)),"Not found")</f>
        <v>Natura UC-08</v>
      </c>
      <c r="D114" t="str">
        <f>IFERROR(INDEX(ProductTJ[Category],MATCH(A114,ProductTJ[ProductID],0)),"Not found")</f>
        <v>Urban</v>
      </c>
      <c r="E114">
        <f>IFERROR(INDEX(ProductTJ[ManufacturerID],MATCH(A114,ProductTJ[ProductID],0)),"Not found")</f>
        <v>8</v>
      </c>
      <c r="F114" t="str">
        <f>IFERROR(INDEX(ProductTJ[Segment],MATCH(A114,ProductTJ[ProductID],0)),"Not found")</f>
        <v>Convenience</v>
      </c>
      <c r="G114" t="str">
        <f>IFERROR(INDEX(SalesTJ[Country],MATCH(A114,SalesTJ[ProductID],0)),"Not found")</f>
        <v>Canada</v>
      </c>
      <c r="H114" t="str">
        <f>IFERROR(INDEX(Location[State],MATCH(I114,Location[Zip],0)),"Not found")</f>
        <v>Manitoba</v>
      </c>
      <c r="I114" t="str">
        <f>IFERROR(INDEX(SalesTJ[Zip],MATCH(A114,SalesTJ[ProductID],0)),"Not found")</f>
        <v>R3B</v>
      </c>
      <c r="J114" t="str">
        <f>IFERROR(INDEX(Manufacturer[Manufacturer Name],MATCH(E114,Manufacturer[ManufacturerID],0)),"Not found")</f>
        <v>Natura</v>
      </c>
      <c r="K114">
        <f>IFERROR(INDEX(SalesTJ[Units],MATCH(A114,SalesTJ[ProductID],0)),"Not found")</f>
        <v>1</v>
      </c>
      <c r="L114">
        <f>IFERROR(INDEX(SalesTJ[Revenue],MATCH(A114,SalesTJ[ProductID],0)),"Not found")</f>
        <v>8189.37</v>
      </c>
    </row>
    <row r="115" spans="1:12">
      <c r="A115" s="8">
        <v>910</v>
      </c>
      <c r="B115" s="9">
        <v>42122</v>
      </c>
      <c r="C115" t="str">
        <f>IFERROR(INDEX(ProductTJ[Product Name],MATCH(A115,ProductTJ[ProductID],0)),"Not found")</f>
        <v>Natura UE-19</v>
      </c>
      <c r="D115" t="str">
        <f>IFERROR(INDEX(ProductTJ[Category],MATCH(A115,ProductTJ[ProductID],0)),"Not found")</f>
        <v>Urban</v>
      </c>
      <c r="E115">
        <f>IFERROR(INDEX(ProductTJ[ManufacturerID],MATCH(A115,ProductTJ[ProductID],0)),"Not found")</f>
        <v>8</v>
      </c>
      <c r="F115" t="str">
        <f>IFERROR(INDEX(ProductTJ[Segment],MATCH(A115,ProductTJ[ProductID],0)),"Not found")</f>
        <v>Extreme</v>
      </c>
      <c r="G115" t="str">
        <f>IFERROR(INDEX(SalesTJ[Country],MATCH(A115,SalesTJ[ProductID],0)),"Not found")</f>
        <v>Canada</v>
      </c>
      <c r="H115" t="str">
        <f>IFERROR(INDEX(Location[State],MATCH(I115,Location[Zip],0)),"Not found")</f>
        <v>Ontario</v>
      </c>
      <c r="I115" t="str">
        <f>IFERROR(INDEX(SalesTJ[Zip],MATCH(A115,SalesTJ[ProductID],0)),"Not found")</f>
        <v>L5N</v>
      </c>
      <c r="J115" t="str">
        <f>IFERROR(INDEX(Manufacturer[Manufacturer Name],MATCH(E115,Manufacturer[ManufacturerID],0)),"Not found")</f>
        <v>Natura</v>
      </c>
      <c r="K115">
        <f>IFERROR(INDEX(SalesTJ[Units],MATCH(A115,SalesTJ[ProductID],0)),"Not found")</f>
        <v>1</v>
      </c>
      <c r="L115">
        <f>IFERROR(INDEX(SalesTJ[Revenue],MATCH(A115,SalesTJ[ProductID],0)),"Not found")</f>
        <v>5165.37</v>
      </c>
    </row>
    <row r="116" spans="1:12">
      <c r="A116" s="6">
        <v>945</v>
      </c>
      <c r="B116" s="7">
        <v>42122</v>
      </c>
      <c r="C116" t="str">
        <f>IFERROR(INDEX(ProductTJ[Product Name],MATCH(A116,ProductTJ[ProductID],0)),"Not found")</f>
        <v>Natura UC-08</v>
      </c>
      <c r="D116" t="str">
        <f>IFERROR(INDEX(ProductTJ[Category],MATCH(A116,ProductTJ[ProductID],0)),"Not found")</f>
        <v>Urban</v>
      </c>
      <c r="E116">
        <f>IFERROR(INDEX(ProductTJ[ManufacturerID],MATCH(A116,ProductTJ[ProductID],0)),"Not found")</f>
        <v>8</v>
      </c>
      <c r="F116" t="str">
        <f>IFERROR(INDEX(ProductTJ[Segment],MATCH(A116,ProductTJ[ProductID],0)),"Not found")</f>
        <v>Convenience</v>
      </c>
      <c r="G116" t="str">
        <f>IFERROR(INDEX(SalesTJ[Country],MATCH(A116,SalesTJ[ProductID],0)),"Not found")</f>
        <v>Canada</v>
      </c>
      <c r="H116" t="str">
        <f>IFERROR(INDEX(Location[State],MATCH(I116,Location[Zip],0)),"Not found")</f>
        <v>Manitoba</v>
      </c>
      <c r="I116" t="str">
        <f>IFERROR(INDEX(SalesTJ[Zip],MATCH(A116,SalesTJ[ProductID],0)),"Not found")</f>
        <v>R3B</v>
      </c>
      <c r="J116" t="str">
        <f>IFERROR(INDEX(Manufacturer[Manufacturer Name],MATCH(E116,Manufacturer[ManufacturerID],0)),"Not found")</f>
        <v>Natura</v>
      </c>
      <c r="K116">
        <f>IFERROR(INDEX(SalesTJ[Units],MATCH(A116,SalesTJ[ProductID],0)),"Not found")</f>
        <v>1</v>
      </c>
      <c r="L116">
        <f>IFERROR(INDEX(SalesTJ[Revenue],MATCH(A116,SalesTJ[ProductID],0)),"Not found")</f>
        <v>8189.37</v>
      </c>
    </row>
    <row r="117" spans="1:12">
      <c r="A117" s="8">
        <v>826</v>
      </c>
      <c r="B117" s="9">
        <v>42122</v>
      </c>
      <c r="C117" t="str">
        <f>IFERROR(INDEX(ProductTJ[Product Name],MATCH(A117,ProductTJ[ProductID],0)),"Not found")</f>
        <v>Natura UM-10</v>
      </c>
      <c r="D117" t="str">
        <f>IFERROR(INDEX(ProductTJ[Category],MATCH(A117,ProductTJ[ProductID],0)),"Not found")</f>
        <v>Urban</v>
      </c>
      <c r="E117">
        <f>IFERROR(INDEX(ProductTJ[ManufacturerID],MATCH(A117,ProductTJ[ProductID],0)),"Not found")</f>
        <v>8</v>
      </c>
      <c r="F117" t="str">
        <f>IFERROR(INDEX(ProductTJ[Segment],MATCH(A117,ProductTJ[ProductID],0)),"Not found")</f>
        <v>Moderation</v>
      </c>
      <c r="G117" t="str">
        <f>IFERROR(INDEX(SalesTJ[Country],MATCH(A117,SalesTJ[ProductID],0)),"Not found")</f>
        <v>Canada</v>
      </c>
      <c r="H117" t="str">
        <f>IFERROR(INDEX(Location[State],MATCH(I117,Location[Zip],0)),"Not found")</f>
        <v>Manitoba</v>
      </c>
      <c r="I117" t="str">
        <f>IFERROR(INDEX(SalesTJ[Zip],MATCH(A117,SalesTJ[ProductID],0)),"Not found")</f>
        <v>R3T</v>
      </c>
      <c r="J117" t="str">
        <f>IFERROR(INDEX(Manufacturer[Manufacturer Name],MATCH(E117,Manufacturer[ManufacturerID],0)),"Not found")</f>
        <v>Natura</v>
      </c>
      <c r="K117">
        <f>IFERROR(INDEX(SalesTJ[Units],MATCH(A117,SalesTJ[ProductID],0)),"Not found")</f>
        <v>1</v>
      </c>
      <c r="L117">
        <f>IFERROR(INDEX(SalesTJ[Revenue],MATCH(A117,SalesTJ[ProductID],0)),"Not found")</f>
        <v>14426.37</v>
      </c>
    </row>
    <row r="118" spans="1:12">
      <c r="A118" s="6">
        <v>907</v>
      </c>
      <c r="B118" s="7">
        <v>42122</v>
      </c>
      <c r="C118" t="str">
        <f>IFERROR(INDEX(ProductTJ[Product Name],MATCH(A118,ProductTJ[ProductID],0)),"Not found")</f>
        <v>Natura UE-16</v>
      </c>
      <c r="D118" t="str">
        <f>IFERROR(INDEX(ProductTJ[Category],MATCH(A118,ProductTJ[ProductID],0)),"Not found")</f>
        <v>Urban</v>
      </c>
      <c r="E118">
        <f>IFERROR(INDEX(ProductTJ[ManufacturerID],MATCH(A118,ProductTJ[ProductID],0)),"Not found")</f>
        <v>8</v>
      </c>
      <c r="F118" t="str">
        <f>IFERROR(INDEX(ProductTJ[Segment],MATCH(A118,ProductTJ[ProductID],0)),"Not found")</f>
        <v>Extreme</v>
      </c>
      <c r="G118" t="str">
        <f>IFERROR(INDEX(SalesTJ[Country],MATCH(A118,SalesTJ[ProductID],0)),"Not found")</f>
        <v>Canada</v>
      </c>
      <c r="H118" t="str">
        <f>IFERROR(INDEX(Location[State],MATCH(I118,Location[Zip],0)),"Not found")</f>
        <v>Ontario</v>
      </c>
      <c r="I118" t="str">
        <f>IFERROR(INDEX(SalesTJ[Zip],MATCH(A118,SalesTJ[ProductID],0)),"Not found")</f>
        <v>M7Y</v>
      </c>
      <c r="J118" t="str">
        <f>IFERROR(INDEX(Manufacturer[Manufacturer Name],MATCH(E118,Manufacturer[ManufacturerID],0)),"Not found")</f>
        <v>Natura</v>
      </c>
      <c r="K118">
        <f>IFERROR(INDEX(SalesTJ[Units],MATCH(A118,SalesTJ[ProductID],0)),"Not found")</f>
        <v>1</v>
      </c>
      <c r="L118">
        <f>IFERROR(INDEX(SalesTJ[Revenue],MATCH(A118,SalesTJ[ProductID],0)),"Not found")</f>
        <v>7307.37</v>
      </c>
    </row>
    <row r="119" spans="1:12">
      <c r="A119" s="8">
        <v>939</v>
      </c>
      <c r="B119" s="9">
        <v>42122</v>
      </c>
      <c r="C119" t="str">
        <f>IFERROR(INDEX(ProductTJ[Product Name],MATCH(A119,ProductTJ[ProductID],0)),"Not found")</f>
        <v>Natura UC-02</v>
      </c>
      <c r="D119" t="str">
        <f>IFERROR(INDEX(ProductTJ[Category],MATCH(A119,ProductTJ[ProductID],0)),"Not found")</f>
        <v>Urban</v>
      </c>
      <c r="E119">
        <f>IFERROR(INDEX(ProductTJ[ManufacturerID],MATCH(A119,ProductTJ[ProductID],0)),"Not found")</f>
        <v>8</v>
      </c>
      <c r="F119" t="str">
        <f>IFERROR(INDEX(ProductTJ[Segment],MATCH(A119,ProductTJ[ProductID],0)),"Not found")</f>
        <v>Convenience</v>
      </c>
      <c r="G119" t="str">
        <f>IFERROR(INDEX(SalesTJ[Country],MATCH(A119,SalesTJ[ProductID],0)),"Not found")</f>
        <v>Canada</v>
      </c>
      <c r="H119" t="str">
        <f>IFERROR(INDEX(Location[State],MATCH(I119,Location[Zip],0)),"Not found")</f>
        <v>Manitoba</v>
      </c>
      <c r="I119" t="str">
        <f>IFERROR(INDEX(SalesTJ[Zip],MATCH(A119,SalesTJ[ProductID],0)),"Not found")</f>
        <v>R3T</v>
      </c>
      <c r="J119" t="str">
        <f>IFERROR(INDEX(Manufacturer[Manufacturer Name],MATCH(E119,Manufacturer[ManufacturerID],0)),"Not found")</f>
        <v>Natura</v>
      </c>
      <c r="K119">
        <f>IFERROR(INDEX(SalesTJ[Units],MATCH(A119,SalesTJ[ProductID],0)),"Not found")</f>
        <v>1</v>
      </c>
      <c r="L119">
        <f>IFERROR(INDEX(SalesTJ[Revenue],MATCH(A119,SalesTJ[ProductID],0)),"Not found")</f>
        <v>4409.37</v>
      </c>
    </row>
    <row r="120" spans="1:12">
      <c r="A120" s="6">
        <v>945</v>
      </c>
      <c r="B120" s="7">
        <v>42122</v>
      </c>
      <c r="C120" t="str">
        <f>IFERROR(INDEX(ProductTJ[Product Name],MATCH(A120,ProductTJ[ProductID],0)),"Not found")</f>
        <v>Natura UC-08</v>
      </c>
      <c r="D120" t="str">
        <f>IFERROR(INDEX(ProductTJ[Category],MATCH(A120,ProductTJ[ProductID],0)),"Not found")</f>
        <v>Urban</v>
      </c>
      <c r="E120">
        <f>IFERROR(INDEX(ProductTJ[ManufacturerID],MATCH(A120,ProductTJ[ProductID],0)),"Not found")</f>
        <v>8</v>
      </c>
      <c r="F120" t="str">
        <f>IFERROR(INDEX(ProductTJ[Segment],MATCH(A120,ProductTJ[ProductID],0)),"Not found")</f>
        <v>Convenience</v>
      </c>
      <c r="G120" t="str">
        <f>IFERROR(INDEX(SalesTJ[Country],MATCH(A120,SalesTJ[ProductID],0)),"Not found")</f>
        <v>Canada</v>
      </c>
      <c r="H120" t="str">
        <f>IFERROR(INDEX(Location[State],MATCH(I120,Location[Zip],0)),"Not found")</f>
        <v>Manitoba</v>
      </c>
      <c r="I120" t="str">
        <f>IFERROR(INDEX(SalesTJ[Zip],MATCH(A120,SalesTJ[ProductID],0)),"Not found")</f>
        <v>R3B</v>
      </c>
      <c r="J120" t="str">
        <f>IFERROR(INDEX(Manufacturer[Manufacturer Name],MATCH(E120,Manufacturer[ManufacturerID],0)),"Not found")</f>
        <v>Natura</v>
      </c>
      <c r="K120">
        <f>IFERROR(INDEX(SalesTJ[Units],MATCH(A120,SalesTJ[ProductID],0)),"Not found")</f>
        <v>1</v>
      </c>
      <c r="L120">
        <f>IFERROR(INDEX(SalesTJ[Revenue],MATCH(A120,SalesTJ[ProductID],0)),"Not found")</f>
        <v>8189.37</v>
      </c>
    </row>
    <row r="121" spans="1:12">
      <c r="A121" s="8">
        <v>1019</v>
      </c>
      <c r="B121" s="9">
        <v>42122</v>
      </c>
      <c r="C121" t="str">
        <f>IFERROR(INDEX(ProductTJ[Product Name],MATCH(A121,ProductTJ[ProductID],0)),"Not found")</f>
        <v>Natura YY-20</v>
      </c>
      <c r="D121" t="str">
        <f>IFERROR(INDEX(ProductTJ[Category],MATCH(A121,ProductTJ[ProductID],0)),"Not found")</f>
        <v>Youth</v>
      </c>
      <c r="E121">
        <f>IFERROR(INDEX(ProductTJ[ManufacturerID],MATCH(A121,ProductTJ[ProductID],0)),"Not found")</f>
        <v>8</v>
      </c>
      <c r="F121" t="str">
        <f>IFERROR(INDEX(ProductTJ[Segment],MATCH(A121,ProductTJ[ProductID],0)),"Not found")</f>
        <v>Youth</v>
      </c>
      <c r="G121" t="str">
        <f>IFERROR(INDEX(SalesTJ[Country],MATCH(A121,SalesTJ[ProductID],0)),"Not found")</f>
        <v>Canada</v>
      </c>
      <c r="H121" t="str">
        <f>IFERROR(INDEX(Location[State],MATCH(I121,Location[Zip],0)),"Not found")</f>
        <v>Ontario</v>
      </c>
      <c r="I121" t="str">
        <f>IFERROR(INDEX(SalesTJ[Zip],MATCH(A121,SalesTJ[ProductID],0)),"Not found")</f>
        <v>L4X</v>
      </c>
      <c r="J121" t="str">
        <f>IFERROR(INDEX(Manufacturer[Manufacturer Name],MATCH(E121,Manufacturer[ManufacturerID],0)),"Not found")</f>
        <v>Natura</v>
      </c>
      <c r="K121">
        <f>IFERROR(INDEX(SalesTJ[Units],MATCH(A121,SalesTJ[ProductID],0)),"Not found")</f>
        <v>1</v>
      </c>
      <c r="L121">
        <f>IFERROR(INDEX(SalesTJ[Revenue],MATCH(A121,SalesTJ[ProductID],0)),"Not found")</f>
        <v>2834.37</v>
      </c>
    </row>
    <row r="122" spans="1:12">
      <c r="A122" s="6">
        <v>579</v>
      </c>
      <c r="B122" s="7">
        <v>42079</v>
      </c>
      <c r="C122" t="str">
        <f>IFERROR(INDEX(ProductTJ[Product Name],MATCH(A122,ProductTJ[ProductID],0)),"Not found")</f>
        <v>Maximus UC-44</v>
      </c>
      <c r="D122" t="str">
        <f>IFERROR(INDEX(ProductTJ[Category],MATCH(A122,ProductTJ[ProductID],0)),"Not found")</f>
        <v>Urban</v>
      </c>
      <c r="E122">
        <f>IFERROR(INDEX(ProductTJ[ManufacturerID],MATCH(A122,ProductTJ[ProductID],0)),"Not found")</f>
        <v>7</v>
      </c>
      <c r="F122" t="str">
        <f>IFERROR(INDEX(ProductTJ[Segment],MATCH(A122,ProductTJ[ProductID],0)),"Not found")</f>
        <v>Convenience</v>
      </c>
      <c r="G122" t="str">
        <f>IFERROR(INDEX(SalesTJ[Country],MATCH(A122,SalesTJ[ProductID],0)),"Not found")</f>
        <v>Canada</v>
      </c>
      <c r="H122" t="str">
        <f>IFERROR(INDEX(Location[State],MATCH(I122,Location[Zip],0)),"Not found")</f>
        <v>Manitoba</v>
      </c>
      <c r="I122" t="str">
        <f>IFERROR(INDEX(SalesTJ[Zip],MATCH(A122,SalesTJ[ProductID],0)),"Not found")</f>
        <v>R3H</v>
      </c>
      <c r="J122" t="str">
        <f>IFERROR(INDEX(Manufacturer[Manufacturer Name],MATCH(E122,Manufacturer[ManufacturerID],0)),"Not found")</f>
        <v>VanArsdel</v>
      </c>
      <c r="K122">
        <f>IFERROR(INDEX(SalesTJ[Units],MATCH(A122,SalesTJ[ProductID],0)),"Not found")</f>
        <v>1</v>
      </c>
      <c r="L122">
        <f>IFERROR(INDEX(SalesTJ[Revenue],MATCH(A122,SalesTJ[ProductID],0)),"Not found")</f>
        <v>15938.37</v>
      </c>
    </row>
    <row r="123" spans="1:12">
      <c r="A123" s="8">
        <v>760</v>
      </c>
      <c r="B123" s="9">
        <v>42100</v>
      </c>
      <c r="C123" t="str">
        <f>IFERROR(INDEX(ProductTJ[Product Name],MATCH(A123,ProductTJ[ProductID],0)),"Not found")</f>
        <v>Natura RP-48</v>
      </c>
      <c r="D123" t="str">
        <f>IFERROR(INDEX(ProductTJ[Category],MATCH(A123,ProductTJ[ProductID],0)),"Not found")</f>
        <v>Rural</v>
      </c>
      <c r="E123">
        <f>IFERROR(INDEX(ProductTJ[ManufacturerID],MATCH(A123,ProductTJ[ProductID],0)),"Not found")</f>
        <v>8</v>
      </c>
      <c r="F123" t="str">
        <f>IFERROR(INDEX(ProductTJ[Segment],MATCH(A123,ProductTJ[ProductID],0)),"Not found")</f>
        <v>Productivity</v>
      </c>
      <c r="G123" t="str">
        <f>IFERROR(INDEX(SalesTJ[Country],MATCH(A123,SalesTJ[ProductID],0)),"Not found")</f>
        <v>Canada</v>
      </c>
      <c r="H123" t="str">
        <f>IFERROR(INDEX(Location[State],MATCH(I123,Location[Zip],0)),"Not found")</f>
        <v>Ontario</v>
      </c>
      <c r="I123" t="str">
        <f>IFERROR(INDEX(SalesTJ[Zip],MATCH(A123,SalesTJ[ProductID],0)),"Not found")</f>
        <v>M7Y</v>
      </c>
      <c r="J123" t="str">
        <f>IFERROR(INDEX(Manufacturer[Manufacturer Name],MATCH(E123,Manufacturer[ManufacturerID],0)),"Not found")</f>
        <v>Natura</v>
      </c>
      <c r="K123">
        <f>IFERROR(INDEX(SalesTJ[Units],MATCH(A123,SalesTJ[ProductID],0)),"Not found")</f>
        <v>1</v>
      </c>
      <c r="L123">
        <f>IFERROR(INDEX(SalesTJ[Revenue],MATCH(A123,SalesTJ[ProductID],0)),"Not found")</f>
        <v>1983.87</v>
      </c>
    </row>
    <row r="124" spans="1:12">
      <c r="A124" s="6">
        <v>556</v>
      </c>
      <c r="B124" s="7">
        <v>42079</v>
      </c>
      <c r="C124" t="str">
        <f>IFERROR(INDEX(ProductTJ[Product Name],MATCH(A124,ProductTJ[ProductID],0)),"Not found")</f>
        <v>Maximus UC-21</v>
      </c>
      <c r="D124" t="str">
        <f>IFERROR(INDEX(ProductTJ[Category],MATCH(A124,ProductTJ[ProductID],0)),"Not found")</f>
        <v>Urban</v>
      </c>
      <c r="E124">
        <f>IFERROR(INDEX(ProductTJ[ManufacturerID],MATCH(A124,ProductTJ[ProductID],0)),"Not found")</f>
        <v>7</v>
      </c>
      <c r="F124" t="str">
        <f>IFERROR(INDEX(ProductTJ[Segment],MATCH(A124,ProductTJ[ProductID],0)),"Not found")</f>
        <v>Convenience</v>
      </c>
      <c r="G124" t="str">
        <f>IFERROR(INDEX(SalesTJ[Country],MATCH(A124,SalesTJ[ProductID],0)),"Not found")</f>
        <v>Canada</v>
      </c>
      <c r="H124" t="str">
        <f>IFERROR(INDEX(Location[State],MATCH(I124,Location[Zip],0)),"Not found")</f>
        <v>Ontario</v>
      </c>
      <c r="I124" t="str">
        <f>IFERROR(INDEX(SalesTJ[Zip],MATCH(A124,SalesTJ[ProductID],0)),"Not found")</f>
        <v>M6H</v>
      </c>
      <c r="J124" t="str">
        <f>IFERROR(INDEX(Manufacturer[Manufacturer Name],MATCH(E124,Manufacturer[ManufacturerID],0)),"Not found")</f>
        <v>VanArsdel</v>
      </c>
      <c r="K124">
        <f>IFERROR(INDEX(SalesTJ[Units],MATCH(A124,SalesTJ[ProductID],0)),"Not found")</f>
        <v>1</v>
      </c>
      <c r="L124">
        <f>IFERROR(INDEX(SalesTJ[Revenue],MATCH(A124,SalesTJ[ProductID],0)),"Not found")</f>
        <v>10268.37</v>
      </c>
    </row>
    <row r="125" spans="1:12">
      <c r="A125" s="8">
        <v>491</v>
      </c>
      <c r="B125" s="9">
        <v>42038</v>
      </c>
      <c r="C125" t="str">
        <f>IFERROR(INDEX(ProductTJ[Product Name],MATCH(A125,ProductTJ[ProductID],0)),"Not found")</f>
        <v>Maximus UM-96</v>
      </c>
      <c r="D125" t="str">
        <f>IFERROR(INDEX(ProductTJ[Category],MATCH(A125,ProductTJ[ProductID],0)),"Not found")</f>
        <v>Urban</v>
      </c>
      <c r="E125">
        <f>IFERROR(INDEX(ProductTJ[ManufacturerID],MATCH(A125,ProductTJ[ProductID],0)),"Not found")</f>
        <v>7</v>
      </c>
      <c r="F125" t="str">
        <f>IFERROR(INDEX(ProductTJ[Segment],MATCH(A125,ProductTJ[ProductID],0)),"Not found")</f>
        <v>Moderation</v>
      </c>
      <c r="G125" t="str">
        <f>IFERROR(INDEX(SalesTJ[Country],MATCH(A125,SalesTJ[ProductID],0)),"Not found")</f>
        <v>Canada</v>
      </c>
      <c r="H125" t="str">
        <f>IFERROR(INDEX(Location[State],MATCH(I125,Location[Zip],0)),"Not found")</f>
        <v>Ontario</v>
      </c>
      <c r="I125" t="str">
        <f>IFERROR(INDEX(SalesTJ[Zip],MATCH(A125,SalesTJ[ProductID],0)),"Not found")</f>
        <v>M5X</v>
      </c>
      <c r="J125" t="str">
        <f>IFERROR(INDEX(Manufacturer[Manufacturer Name],MATCH(E125,Manufacturer[ManufacturerID],0)),"Not found")</f>
        <v>VanArsdel</v>
      </c>
      <c r="K125">
        <f>IFERROR(INDEX(SalesTJ[Units],MATCH(A125,SalesTJ[ProductID],0)),"Not found")</f>
        <v>1</v>
      </c>
      <c r="L125">
        <f>IFERROR(INDEX(SalesTJ[Revenue],MATCH(A125,SalesTJ[ProductID],0)),"Not found")</f>
        <v>10709.37</v>
      </c>
    </row>
    <row r="126" spans="1:12">
      <c r="A126" s="6">
        <v>407</v>
      </c>
      <c r="B126" s="7">
        <v>42038</v>
      </c>
      <c r="C126" t="str">
        <f>IFERROR(INDEX(ProductTJ[Product Name],MATCH(A126,ProductTJ[ProductID],0)),"Not found")</f>
        <v>Maximus UM-12</v>
      </c>
      <c r="D126" t="str">
        <f>IFERROR(INDEX(ProductTJ[Category],MATCH(A126,ProductTJ[ProductID],0)),"Not found")</f>
        <v>Urban</v>
      </c>
      <c r="E126">
        <f>IFERROR(INDEX(ProductTJ[ManufacturerID],MATCH(A126,ProductTJ[ProductID],0)),"Not found")</f>
        <v>7</v>
      </c>
      <c r="F126" t="str">
        <f>IFERROR(INDEX(ProductTJ[Segment],MATCH(A126,ProductTJ[ProductID],0)),"Not found")</f>
        <v>Moderation</v>
      </c>
      <c r="G126" t="str">
        <f>IFERROR(INDEX(SalesTJ[Country],MATCH(A126,SalesTJ[ProductID],0)),"Not found")</f>
        <v>Canada</v>
      </c>
      <c r="H126" t="str">
        <f>IFERROR(INDEX(Location[State],MATCH(I126,Location[Zip],0)),"Not found")</f>
        <v>Ontario</v>
      </c>
      <c r="I126" t="str">
        <f>IFERROR(INDEX(SalesTJ[Zip],MATCH(A126,SalesTJ[ProductID],0)),"Not found")</f>
        <v>M6G</v>
      </c>
      <c r="J126" t="str">
        <f>IFERROR(INDEX(Manufacturer[Manufacturer Name],MATCH(E126,Manufacturer[ManufacturerID],0)),"Not found")</f>
        <v>VanArsdel</v>
      </c>
      <c r="K126">
        <f>IFERROR(INDEX(SalesTJ[Units],MATCH(A126,SalesTJ[ProductID],0)),"Not found")</f>
        <v>1</v>
      </c>
      <c r="L126">
        <f>IFERROR(INDEX(SalesTJ[Revenue],MATCH(A126,SalesTJ[ProductID],0)),"Not found")</f>
        <v>20505.87</v>
      </c>
    </row>
    <row r="127" spans="1:12">
      <c r="A127" s="8">
        <v>496</v>
      </c>
      <c r="B127" s="9">
        <v>42038</v>
      </c>
      <c r="C127" t="str">
        <f>IFERROR(INDEX(ProductTJ[Product Name],MATCH(A127,ProductTJ[ProductID],0)),"Not found")</f>
        <v>Maximus UM-01</v>
      </c>
      <c r="D127" t="str">
        <f>IFERROR(INDEX(ProductTJ[Category],MATCH(A127,ProductTJ[ProductID],0)),"Not found")</f>
        <v>Urban</v>
      </c>
      <c r="E127">
        <f>IFERROR(INDEX(ProductTJ[ManufacturerID],MATCH(A127,ProductTJ[ProductID],0)),"Not found")</f>
        <v>7</v>
      </c>
      <c r="F127" t="str">
        <f>IFERROR(INDEX(ProductTJ[Segment],MATCH(A127,ProductTJ[ProductID],0)),"Not found")</f>
        <v>Moderation</v>
      </c>
      <c r="G127" t="str">
        <f>IFERROR(INDEX(SalesTJ[Country],MATCH(A127,SalesTJ[ProductID],0)),"Not found")</f>
        <v>Canada</v>
      </c>
      <c r="H127" t="str">
        <f>IFERROR(INDEX(Location[State],MATCH(I127,Location[Zip],0)),"Not found")</f>
        <v>Ontario</v>
      </c>
      <c r="I127" t="str">
        <f>IFERROR(INDEX(SalesTJ[Zip],MATCH(A127,SalesTJ[ProductID],0)),"Not found")</f>
        <v>L5V</v>
      </c>
      <c r="J127" t="str">
        <f>IFERROR(INDEX(Manufacturer[Manufacturer Name],MATCH(E127,Manufacturer[ManufacturerID],0)),"Not found")</f>
        <v>VanArsdel</v>
      </c>
      <c r="K127">
        <f>IFERROR(INDEX(SalesTJ[Units],MATCH(A127,SalesTJ[ProductID],0)),"Not found")</f>
        <v>1</v>
      </c>
      <c r="L127">
        <f>IFERROR(INDEX(SalesTJ[Revenue],MATCH(A127,SalesTJ[ProductID],0)),"Not found")</f>
        <v>11147.85</v>
      </c>
    </row>
    <row r="128" spans="1:12">
      <c r="A128" s="6">
        <v>438</v>
      </c>
      <c r="B128" s="7">
        <v>42039</v>
      </c>
      <c r="C128" t="str">
        <f>IFERROR(INDEX(ProductTJ[Product Name],MATCH(A128,ProductTJ[ProductID],0)),"Not found")</f>
        <v>Maximus UM-43</v>
      </c>
      <c r="D128" t="str">
        <f>IFERROR(INDEX(ProductTJ[Category],MATCH(A128,ProductTJ[ProductID],0)),"Not found")</f>
        <v>Urban</v>
      </c>
      <c r="E128">
        <f>IFERROR(INDEX(ProductTJ[ManufacturerID],MATCH(A128,ProductTJ[ProductID],0)),"Not found")</f>
        <v>7</v>
      </c>
      <c r="F128" t="str">
        <f>IFERROR(INDEX(ProductTJ[Segment],MATCH(A128,ProductTJ[ProductID],0)),"Not found")</f>
        <v>Moderation</v>
      </c>
      <c r="G128" t="str">
        <f>IFERROR(INDEX(SalesTJ[Country],MATCH(A128,SalesTJ[ProductID],0)),"Not found")</f>
        <v>Canada</v>
      </c>
      <c r="H128" t="str">
        <f>IFERROR(INDEX(Location[State],MATCH(I128,Location[Zip],0)),"Not found")</f>
        <v>Manitoba</v>
      </c>
      <c r="I128" t="str">
        <f>IFERROR(INDEX(SalesTJ[Zip],MATCH(A128,SalesTJ[ProductID],0)),"Not found")</f>
        <v>R3K</v>
      </c>
      <c r="J128" t="str">
        <f>IFERROR(INDEX(Manufacturer[Manufacturer Name],MATCH(E128,Manufacturer[ManufacturerID],0)),"Not found")</f>
        <v>VanArsdel</v>
      </c>
      <c r="K128">
        <f>IFERROR(INDEX(SalesTJ[Units],MATCH(A128,SalesTJ[ProductID],0)),"Not found")</f>
        <v>1</v>
      </c>
      <c r="L128">
        <f>IFERROR(INDEX(SalesTJ[Revenue],MATCH(A128,SalesTJ[ProductID],0)),"Not found")</f>
        <v>11969.37</v>
      </c>
    </row>
    <row r="129" spans="1:12">
      <c r="A129" s="8">
        <v>907</v>
      </c>
      <c r="B129" s="9">
        <v>42040</v>
      </c>
      <c r="C129" t="str">
        <f>IFERROR(INDEX(ProductTJ[Product Name],MATCH(A129,ProductTJ[ProductID],0)),"Not found")</f>
        <v>Natura UE-16</v>
      </c>
      <c r="D129" t="str">
        <f>IFERROR(INDEX(ProductTJ[Category],MATCH(A129,ProductTJ[ProductID],0)),"Not found")</f>
        <v>Urban</v>
      </c>
      <c r="E129">
        <f>IFERROR(INDEX(ProductTJ[ManufacturerID],MATCH(A129,ProductTJ[ProductID],0)),"Not found")</f>
        <v>8</v>
      </c>
      <c r="F129" t="str">
        <f>IFERROR(INDEX(ProductTJ[Segment],MATCH(A129,ProductTJ[ProductID],0)),"Not found")</f>
        <v>Extreme</v>
      </c>
      <c r="G129" t="str">
        <f>IFERROR(INDEX(SalesTJ[Country],MATCH(A129,SalesTJ[ProductID],0)),"Not found")</f>
        <v>Canada</v>
      </c>
      <c r="H129" t="str">
        <f>IFERROR(INDEX(Location[State],MATCH(I129,Location[Zip],0)),"Not found")</f>
        <v>Ontario</v>
      </c>
      <c r="I129" t="str">
        <f>IFERROR(INDEX(SalesTJ[Zip],MATCH(A129,SalesTJ[ProductID],0)),"Not found")</f>
        <v>M7Y</v>
      </c>
      <c r="J129" t="str">
        <f>IFERROR(INDEX(Manufacturer[Manufacturer Name],MATCH(E129,Manufacturer[ManufacturerID],0)),"Not found")</f>
        <v>Natura</v>
      </c>
      <c r="K129">
        <f>IFERROR(INDEX(SalesTJ[Units],MATCH(A129,SalesTJ[ProductID],0)),"Not found")</f>
        <v>1</v>
      </c>
      <c r="L129">
        <f>IFERROR(INDEX(SalesTJ[Revenue],MATCH(A129,SalesTJ[ProductID],0)),"Not found")</f>
        <v>7307.37</v>
      </c>
    </row>
    <row r="130" spans="1:12">
      <c r="A130" s="6">
        <v>1134</v>
      </c>
      <c r="B130" s="7">
        <v>42012</v>
      </c>
      <c r="C130" t="str">
        <f>IFERROR(INDEX(ProductTJ[Product Name],MATCH(A130,ProductTJ[ProductID],0)),"Not found")</f>
        <v>Pirum UM-11</v>
      </c>
      <c r="D130" t="str">
        <f>IFERROR(INDEX(ProductTJ[Category],MATCH(A130,ProductTJ[ProductID],0)),"Not found")</f>
        <v>Urban</v>
      </c>
      <c r="E130">
        <f>IFERROR(INDEX(ProductTJ[ManufacturerID],MATCH(A130,ProductTJ[ProductID],0)),"Not found")</f>
        <v>10</v>
      </c>
      <c r="F130" t="str">
        <f>IFERROR(INDEX(ProductTJ[Segment],MATCH(A130,ProductTJ[ProductID],0)),"Not found")</f>
        <v>Moderation</v>
      </c>
      <c r="G130" t="str">
        <f>IFERROR(INDEX(SalesTJ[Country],MATCH(A130,SalesTJ[ProductID],0)),"Not found")</f>
        <v>Canada</v>
      </c>
      <c r="H130" t="str">
        <f>IFERROR(INDEX(Location[State],MATCH(I130,Location[Zip],0)),"Not found")</f>
        <v>Ontario</v>
      </c>
      <c r="I130" t="str">
        <f>IFERROR(INDEX(SalesTJ[Zip],MATCH(A130,SalesTJ[ProductID],0)),"Not found")</f>
        <v>L5T</v>
      </c>
      <c r="J130" t="str">
        <f>IFERROR(INDEX(Manufacturer[Manufacturer Name],MATCH(E130,Manufacturer[ManufacturerID],0)),"Not found")</f>
        <v>Pirum</v>
      </c>
      <c r="K130">
        <f>IFERROR(INDEX(SalesTJ[Units],MATCH(A130,SalesTJ[ProductID],0)),"Not found")</f>
        <v>1</v>
      </c>
      <c r="L130">
        <f>IFERROR(INDEX(SalesTJ[Revenue],MATCH(A130,SalesTJ[ProductID],0)),"Not found")</f>
        <v>10583.37</v>
      </c>
    </row>
    <row r="131" spans="1:12">
      <c r="A131" s="8">
        <v>26</v>
      </c>
      <c r="B131" s="9">
        <v>42012</v>
      </c>
      <c r="C131" t="str">
        <f>IFERROR(INDEX(ProductTJ[Product Name],MATCH(A131,ProductTJ[ProductID],0)),"Not found")</f>
        <v>Abbas MA-26</v>
      </c>
      <c r="D131" t="str">
        <f>IFERROR(INDEX(ProductTJ[Category],MATCH(A131,ProductTJ[ProductID],0)),"Not found")</f>
        <v>Mix</v>
      </c>
      <c r="E131">
        <f>IFERROR(INDEX(ProductTJ[ManufacturerID],MATCH(A131,ProductTJ[ProductID],0)),"Not found")</f>
        <v>1</v>
      </c>
      <c r="F131" t="str">
        <f>IFERROR(INDEX(ProductTJ[Segment],MATCH(A131,ProductTJ[ProductID],0)),"Not found")</f>
        <v>All Season</v>
      </c>
      <c r="G131" t="str">
        <f>IFERROR(INDEX(SalesTJ[Country],MATCH(A131,SalesTJ[ProductID],0)),"Not found")</f>
        <v>Canada</v>
      </c>
      <c r="H131" t="str">
        <f>IFERROR(INDEX(Location[State],MATCH(I131,Location[Zip],0)),"Not found")</f>
        <v>Ontario</v>
      </c>
      <c r="I131" t="str">
        <f>IFERROR(INDEX(SalesTJ[Zip],MATCH(A131,SalesTJ[ProductID],0)),"Not found")</f>
        <v>M5L</v>
      </c>
      <c r="J131" t="str">
        <f>IFERROR(INDEX(Manufacturer[Manufacturer Name],MATCH(E131,Manufacturer[ManufacturerID],0)),"Not found")</f>
        <v>Abbas</v>
      </c>
      <c r="K131">
        <f>IFERROR(INDEX(SalesTJ[Units],MATCH(A131,SalesTJ[ProductID],0)),"Not found")</f>
        <v>1</v>
      </c>
      <c r="L131">
        <f>IFERROR(INDEX(SalesTJ[Revenue],MATCH(A131,SalesTJ[ProductID],0)),"Not found")</f>
        <v>9292.5</v>
      </c>
    </row>
    <row r="132" spans="1:12">
      <c r="A132" s="6">
        <v>996</v>
      </c>
      <c r="B132" s="7">
        <v>42013</v>
      </c>
      <c r="C132" t="str">
        <f>IFERROR(INDEX(ProductTJ[Product Name],MATCH(A132,ProductTJ[ProductID],0)),"Not found")</f>
        <v>Natura UC-59</v>
      </c>
      <c r="D132" t="str">
        <f>IFERROR(INDEX(ProductTJ[Category],MATCH(A132,ProductTJ[ProductID],0)),"Not found")</f>
        <v>Urban</v>
      </c>
      <c r="E132">
        <f>IFERROR(INDEX(ProductTJ[ManufacturerID],MATCH(A132,ProductTJ[ProductID],0)),"Not found")</f>
        <v>8</v>
      </c>
      <c r="F132" t="str">
        <f>IFERROR(INDEX(ProductTJ[Segment],MATCH(A132,ProductTJ[ProductID],0)),"Not found")</f>
        <v>Convenience</v>
      </c>
      <c r="G132" t="str">
        <f>IFERROR(INDEX(SalesTJ[Country],MATCH(A132,SalesTJ[ProductID],0)),"Not found")</f>
        <v>Canada</v>
      </c>
      <c r="H132" t="str">
        <f>IFERROR(INDEX(Location[State],MATCH(I132,Location[Zip],0)),"Not found")</f>
        <v>Manitoba</v>
      </c>
      <c r="I132" t="str">
        <f>IFERROR(INDEX(SalesTJ[Zip],MATCH(A132,SalesTJ[ProductID],0)),"Not found")</f>
        <v>R3E</v>
      </c>
      <c r="J132" t="str">
        <f>IFERROR(INDEX(Manufacturer[Manufacturer Name],MATCH(E132,Manufacturer[ManufacturerID],0)),"Not found")</f>
        <v>Natura</v>
      </c>
      <c r="K132">
        <f>IFERROR(INDEX(SalesTJ[Units],MATCH(A132,SalesTJ[ProductID],0)),"Not found")</f>
        <v>1</v>
      </c>
      <c r="L132">
        <f>IFERROR(INDEX(SalesTJ[Revenue],MATCH(A132,SalesTJ[ProductID],0)),"Not found")</f>
        <v>8630.37</v>
      </c>
    </row>
    <row r="133" spans="1:12">
      <c r="A133" s="8">
        <v>2361</v>
      </c>
      <c r="B133" s="9">
        <v>42013</v>
      </c>
      <c r="C133" t="str">
        <f>IFERROR(INDEX(ProductTJ[Product Name],MATCH(A133,ProductTJ[ProductID],0)),"Not found")</f>
        <v>Aliqui UC-09</v>
      </c>
      <c r="D133" t="str">
        <f>IFERROR(INDEX(ProductTJ[Category],MATCH(A133,ProductTJ[ProductID],0)),"Not found")</f>
        <v>Urban</v>
      </c>
      <c r="E133">
        <f>IFERROR(INDEX(ProductTJ[ManufacturerID],MATCH(A133,ProductTJ[ProductID],0)),"Not found")</f>
        <v>2</v>
      </c>
      <c r="F133" t="str">
        <f>IFERROR(INDEX(ProductTJ[Segment],MATCH(A133,ProductTJ[ProductID],0)),"Not found")</f>
        <v>Convenience</v>
      </c>
      <c r="G133" t="str">
        <f>IFERROR(INDEX(SalesTJ[Country],MATCH(A133,SalesTJ[ProductID],0)),"Not found")</f>
        <v>Canada</v>
      </c>
      <c r="H133" t="str">
        <f>IFERROR(INDEX(Location[State],MATCH(I133,Location[Zip],0)),"Not found")</f>
        <v>Ontario</v>
      </c>
      <c r="I133" t="str">
        <f>IFERROR(INDEX(SalesTJ[Zip],MATCH(A133,SalesTJ[ProductID],0)),"Not found")</f>
        <v>M4N</v>
      </c>
      <c r="J133" t="str">
        <f>IFERROR(INDEX(Manufacturer[Manufacturer Name],MATCH(E133,Manufacturer[ManufacturerID],0)),"Not found")</f>
        <v>Aliqui</v>
      </c>
      <c r="K133">
        <f>IFERROR(INDEX(SalesTJ[Units],MATCH(A133,SalesTJ[ProductID],0)),"Not found")</f>
        <v>1</v>
      </c>
      <c r="L133">
        <f>IFERROR(INDEX(SalesTJ[Revenue],MATCH(A133,SalesTJ[ProductID],0)),"Not found")</f>
        <v>7238.7</v>
      </c>
    </row>
    <row r="134" spans="1:12">
      <c r="A134" s="6">
        <v>529</v>
      </c>
      <c r="B134" s="7">
        <v>42015</v>
      </c>
      <c r="C134" t="str">
        <f>IFERROR(INDEX(ProductTJ[Product Name],MATCH(A134,ProductTJ[ProductID],0)),"Not found")</f>
        <v>Maximus UE-17</v>
      </c>
      <c r="D134" t="str">
        <f>IFERROR(INDEX(ProductTJ[Category],MATCH(A134,ProductTJ[ProductID],0)),"Not found")</f>
        <v>Urban</v>
      </c>
      <c r="E134">
        <f>IFERROR(INDEX(ProductTJ[ManufacturerID],MATCH(A134,ProductTJ[ProductID],0)),"Not found")</f>
        <v>7</v>
      </c>
      <c r="F134" t="str">
        <f>IFERROR(INDEX(ProductTJ[Segment],MATCH(A134,ProductTJ[ProductID],0)),"Not found")</f>
        <v>Extreme</v>
      </c>
      <c r="G134" t="str">
        <f>IFERROR(INDEX(SalesTJ[Country],MATCH(A134,SalesTJ[ProductID],0)),"Not found")</f>
        <v>Canada</v>
      </c>
      <c r="H134" t="str">
        <f>IFERROR(INDEX(Location[State],MATCH(I134,Location[Zip],0)),"Not found")</f>
        <v>Manitoba</v>
      </c>
      <c r="I134" t="str">
        <f>IFERROR(INDEX(SalesTJ[Zip],MATCH(A134,SalesTJ[ProductID],0)),"Not found")</f>
        <v>R3V</v>
      </c>
      <c r="J134" t="str">
        <f>IFERROR(INDEX(Manufacturer[Manufacturer Name],MATCH(E134,Manufacturer[ManufacturerID],0)),"Not found")</f>
        <v>VanArsdel</v>
      </c>
      <c r="K134">
        <f>IFERROR(INDEX(SalesTJ[Units],MATCH(A134,SalesTJ[ProductID],0)),"Not found")</f>
        <v>1</v>
      </c>
      <c r="L134">
        <f>IFERROR(INDEX(SalesTJ[Revenue],MATCH(A134,SalesTJ[ProductID],0)),"Not found")</f>
        <v>5669.37</v>
      </c>
    </row>
    <row r="135" spans="1:12">
      <c r="A135" s="8">
        <v>107</v>
      </c>
      <c r="B135" s="9">
        <v>42016</v>
      </c>
      <c r="C135" t="str">
        <f>IFERROR(INDEX(ProductTJ[Product Name],MATCH(A135,ProductTJ[ProductID],0)),"Not found")</f>
        <v>Abbas UM-34</v>
      </c>
      <c r="D135" t="str">
        <f>IFERROR(INDEX(ProductTJ[Category],MATCH(A135,ProductTJ[ProductID],0)),"Not found")</f>
        <v>Urban</v>
      </c>
      <c r="E135">
        <f>IFERROR(INDEX(ProductTJ[ManufacturerID],MATCH(A135,ProductTJ[ProductID],0)),"Not found")</f>
        <v>1</v>
      </c>
      <c r="F135" t="str">
        <f>IFERROR(INDEX(ProductTJ[Segment],MATCH(A135,ProductTJ[ProductID],0)),"Not found")</f>
        <v>Moderation</v>
      </c>
      <c r="G135" t="str">
        <f>IFERROR(INDEX(SalesTJ[Country],MATCH(A135,SalesTJ[ProductID],0)),"Not found")</f>
        <v>Canada</v>
      </c>
      <c r="H135" t="str">
        <f>IFERROR(INDEX(Location[State],MATCH(I135,Location[Zip],0)),"Not found")</f>
        <v>Ontario</v>
      </c>
      <c r="I135" t="str">
        <f>IFERROR(INDEX(SalesTJ[Zip],MATCH(A135,SalesTJ[ProductID],0)),"Not found")</f>
        <v>M6H</v>
      </c>
      <c r="J135" t="str">
        <f>IFERROR(INDEX(Manufacturer[Manufacturer Name],MATCH(E135,Manufacturer[ManufacturerID],0)),"Not found")</f>
        <v>Abbas</v>
      </c>
      <c r="K135">
        <f>IFERROR(INDEX(SalesTJ[Units],MATCH(A135,SalesTJ[ProductID],0)),"Not found")</f>
        <v>1</v>
      </c>
      <c r="L135">
        <f>IFERROR(INDEX(SalesTJ[Revenue],MATCH(A135,SalesTJ[ProductID],0)),"Not found")</f>
        <v>6870.15</v>
      </c>
    </row>
    <row r="136" spans="1:12">
      <c r="A136" s="6">
        <v>1889</v>
      </c>
      <c r="B136" s="7">
        <v>42095</v>
      </c>
      <c r="C136" t="str">
        <f>IFERROR(INDEX(ProductTJ[Product Name],MATCH(A136,ProductTJ[ProductID],0)),"Not found")</f>
        <v>Leo UC-08</v>
      </c>
      <c r="D136" t="str">
        <f>IFERROR(INDEX(ProductTJ[Category],MATCH(A136,ProductTJ[ProductID],0)),"Not found")</f>
        <v>Urban</v>
      </c>
      <c r="E136">
        <f>IFERROR(INDEX(ProductTJ[ManufacturerID],MATCH(A136,ProductTJ[ProductID],0)),"Not found")</f>
        <v>6</v>
      </c>
      <c r="F136" t="str">
        <f>IFERROR(INDEX(ProductTJ[Segment],MATCH(A136,ProductTJ[ProductID],0)),"Not found")</f>
        <v>Convenience</v>
      </c>
      <c r="G136" t="str">
        <f>IFERROR(INDEX(SalesTJ[Country],MATCH(A136,SalesTJ[ProductID],0)),"Not found")</f>
        <v>Canada</v>
      </c>
      <c r="H136" t="str">
        <f>IFERROR(INDEX(Location[State],MATCH(I136,Location[Zip],0)),"Not found")</f>
        <v>Ontario</v>
      </c>
      <c r="I136" t="str">
        <f>IFERROR(INDEX(SalesTJ[Zip],MATCH(A136,SalesTJ[ProductID],0)),"Not found")</f>
        <v>L4Y</v>
      </c>
      <c r="J136" t="str">
        <f>IFERROR(INDEX(Manufacturer[Manufacturer Name],MATCH(E136,Manufacturer[ManufacturerID],0)),"Not found")</f>
        <v>Leo</v>
      </c>
      <c r="K136">
        <f>IFERROR(INDEX(SalesTJ[Units],MATCH(A136,SalesTJ[ProductID],0)),"Not found")</f>
        <v>1</v>
      </c>
      <c r="L136">
        <f>IFERROR(INDEX(SalesTJ[Revenue],MATCH(A136,SalesTJ[ProductID],0)),"Not found")</f>
        <v>8693.37</v>
      </c>
    </row>
    <row r="137" spans="1:12">
      <c r="A137" s="8">
        <v>1518</v>
      </c>
      <c r="B137" s="9">
        <v>42102</v>
      </c>
      <c r="C137" t="str">
        <f>IFERROR(INDEX(ProductTJ[Product Name],MATCH(A137,ProductTJ[ProductID],0)),"Not found")</f>
        <v>Quibus RP-10</v>
      </c>
      <c r="D137" t="str">
        <f>IFERROR(INDEX(ProductTJ[Category],MATCH(A137,ProductTJ[ProductID],0)),"Not found")</f>
        <v>Rural</v>
      </c>
      <c r="E137">
        <f>IFERROR(INDEX(ProductTJ[ManufacturerID],MATCH(A137,ProductTJ[ProductID],0)),"Not found")</f>
        <v>12</v>
      </c>
      <c r="F137" t="str">
        <f>IFERROR(INDEX(ProductTJ[Segment],MATCH(A137,ProductTJ[ProductID],0)),"Not found")</f>
        <v>Productivity</v>
      </c>
      <c r="G137" t="str">
        <f>IFERROR(INDEX(SalesTJ[Country],MATCH(A137,SalesTJ[ProductID],0)),"Not found")</f>
        <v>Canada</v>
      </c>
      <c r="H137" t="str">
        <f>IFERROR(INDEX(Location[State],MATCH(I137,Location[Zip],0)),"Not found")</f>
        <v>Ontario</v>
      </c>
      <c r="I137" t="str">
        <f>IFERROR(INDEX(SalesTJ[Zip],MATCH(A137,SalesTJ[ProductID],0)),"Not found")</f>
        <v>K1Z</v>
      </c>
      <c r="J137" t="str">
        <f>IFERROR(INDEX(Manufacturer[Manufacturer Name],MATCH(E137,Manufacturer[ManufacturerID],0)),"Not found")</f>
        <v>Quibus</v>
      </c>
      <c r="K137">
        <f>IFERROR(INDEX(SalesTJ[Units],MATCH(A137,SalesTJ[ProductID],0)),"Not found")</f>
        <v>1</v>
      </c>
      <c r="L137">
        <f>IFERROR(INDEX(SalesTJ[Revenue],MATCH(A137,SalesTJ[ProductID],0)),"Not found")</f>
        <v>2770.74</v>
      </c>
    </row>
    <row r="138" spans="1:12">
      <c r="A138" s="6">
        <v>2368</v>
      </c>
      <c r="B138" s="7">
        <v>42149</v>
      </c>
      <c r="C138" t="str">
        <f>IFERROR(INDEX(ProductTJ[Product Name],MATCH(A138,ProductTJ[ProductID],0)),"Not found")</f>
        <v>Aliqui UC-16</v>
      </c>
      <c r="D138" t="str">
        <f>IFERROR(INDEX(ProductTJ[Category],MATCH(A138,ProductTJ[ProductID],0)),"Not found")</f>
        <v>Urban</v>
      </c>
      <c r="E138">
        <f>IFERROR(INDEX(ProductTJ[ManufacturerID],MATCH(A138,ProductTJ[ProductID],0)),"Not found")</f>
        <v>2</v>
      </c>
      <c r="F138" t="str">
        <f>IFERROR(INDEX(ProductTJ[Segment],MATCH(A138,ProductTJ[ProductID],0)),"Not found")</f>
        <v>Convenience</v>
      </c>
      <c r="G138" t="str">
        <f>IFERROR(INDEX(SalesTJ[Country],MATCH(A138,SalesTJ[ProductID],0)),"Not found")</f>
        <v>Canada</v>
      </c>
      <c r="H138" t="str">
        <f>IFERROR(INDEX(Location[State],MATCH(I138,Location[Zip],0)),"Not found")</f>
        <v>Alberta</v>
      </c>
      <c r="I138" t="str">
        <f>IFERROR(INDEX(SalesTJ[Zip],MATCH(A138,SalesTJ[ProductID],0)),"Not found")</f>
        <v>T6R</v>
      </c>
      <c r="J138" t="str">
        <f>IFERROR(INDEX(Manufacturer[Manufacturer Name],MATCH(E138,Manufacturer[ManufacturerID],0)),"Not found")</f>
        <v>Aliqui</v>
      </c>
      <c r="K138">
        <f>IFERROR(INDEX(SalesTJ[Units],MATCH(A138,SalesTJ[ProductID],0)),"Not found")</f>
        <v>1</v>
      </c>
      <c r="L138">
        <f>IFERROR(INDEX(SalesTJ[Revenue],MATCH(A138,SalesTJ[ProductID],0)),"Not found")</f>
        <v>8687.7</v>
      </c>
    </row>
    <row r="139" spans="1:12">
      <c r="A139" s="8">
        <v>2369</v>
      </c>
      <c r="B139" s="9">
        <v>42149</v>
      </c>
      <c r="C139" t="str">
        <f>IFERROR(INDEX(ProductTJ[Product Name],MATCH(A139,ProductTJ[ProductID],0)),"Not found")</f>
        <v>Aliqui UC-17</v>
      </c>
      <c r="D139" t="str">
        <f>IFERROR(INDEX(ProductTJ[Category],MATCH(A139,ProductTJ[ProductID],0)),"Not found")</f>
        <v>Urban</v>
      </c>
      <c r="E139">
        <f>IFERROR(INDEX(ProductTJ[ManufacturerID],MATCH(A139,ProductTJ[ProductID],0)),"Not found")</f>
        <v>2</v>
      </c>
      <c r="F139" t="str">
        <f>IFERROR(INDEX(ProductTJ[Segment],MATCH(A139,ProductTJ[ProductID],0)),"Not found")</f>
        <v>Convenience</v>
      </c>
      <c r="G139" t="str">
        <f>IFERROR(INDEX(SalesTJ[Country],MATCH(A139,SalesTJ[ProductID],0)),"Not found")</f>
        <v>Canada</v>
      </c>
      <c r="H139" t="str">
        <f>IFERROR(INDEX(Location[State],MATCH(I139,Location[Zip],0)),"Not found")</f>
        <v>Ontario</v>
      </c>
      <c r="I139" t="str">
        <f>IFERROR(INDEX(SalesTJ[Zip],MATCH(A139,SalesTJ[ProductID],0)),"Not found")</f>
        <v>M4P</v>
      </c>
      <c r="J139" t="str">
        <f>IFERROR(INDEX(Manufacturer[Manufacturer Name],MATCH(E139,Manufacturer[ManufacturerID],0)),"Not found")</f>
        <v>Aliqui</v>
      </c>
      <c r="K139">
        <f>IFERROR(INDEX(SalesTJ[Units],MATCH(A139,SalesTJ[ProductID],0)),"Not found")</f>
        <v>1</v>
      </c>
      <c r="L139">
        <f>IFERROR(INDEX(SalesTJ[Revenue],MATCH(A139,SalesTJ[ProductID],0)),"Not found")</f>
        <v>5096.7</v>
      </c>
    </row>
    <row r="140" spans="1:12">
      <c r="A140" s="6">
        <v>2055</v>
      </c>
      <c r="B140" s="7">
        <v>42155</v>
      </c>
      <c r="C140" t="str">
        <f>IFERROR(INDEX(ProductTJ[Product Name],MATCH(A140,ProductTJ[ProductID],0)),"Not found")</f>
        <v>Currus UE-15</v>
      </c>
      <c r="D140" t="str">
        <f>IFERROR(INDEX(ProductTJ[Category],MATCH(A140,ProductTJ[ProductID],0)),"Not found")</f>
        <v>Urban</v>
      </c>
      <c r="E140">
        <f>IFERROR(INDEX(ProductTJ[ManufacturerID],MATCH(A140,ProductTJ[ProductID],0)),"Not found")</f>
        <v>4</v>
      </c>
      <c r="F140" t="str">
        <f>IFERROR(INDEX(ProductTJ[Segment],MATCH(A140,ProductTJ[ProductID],0)),"Not found")</f>
        <v>Extreme</v>
      </c>
      <c r="G140" t="str">
        <f>IFERROR(INDEX(SalesTJ[Country],MATCH(A140,SalesTJ[ProductID],0)),"Not found")</f>
        <v>Canada</v>
      </c>
      <c r="H140" t="str">
        <f>IFERROR(INDEX(Location[State],MATCH(I140,Location[Zip],0)),"Not found")</f>
        <v>Manitoba</v>
      </c>
      <c r="I140" t="str">
        <f>IFERROR(INDEX(SalesTJ[Zip],MATCH(A140,SalesTJ[ProductID],0)),"Not found")</f>
        <v>R3V</v>
      </c>
      <c r="J140" t="str">
        <f>IFERROR(INDEX(Manufacturer[Manufacturer Name],MATCH(E140,Manufacturer[ManufacturerID],0)),"Not found")</f>
        <v>Currus</v>
      </c>
      <c r="K140">
        <f>IFERROR(INDEX(SalesTJ[Units],MATCH(A140,SalesTJ[ProductID],0)),"Not found")</f>
        <v>1</v>
      </c>
      <c r="L140">
        <f>IFERROR(INDEX(SalesTJ[Revenue],MATCH(A140,SalesTJ[ProductID],0)),"Not found")</f>
        <v>7874.37</v>
      </c>
    </row>
    <row r="141" spans="1:12">
      <c r="A141" s="8">
        <v>793</v>
      </c>
      <c r="B141" s="9">
        <v>42156</v>
      </c>
      <c r="C141" t="str">
        <f>IFERROR(INDEX(ProductTJ[Product Name],MATCH(A141,ProductTJ[ProductID],0)),"Not found")</f>
        <v>Natura RP-81</v>
      </c>
      <c r="D141" t="str">
        <f>IFERROR(INDEX(ProductTJ[Category],MATCH(A141,ProductTJ[ProductID],0)),"Not found")</f>
        <v>Rural</v>
      </c>
      <c r="E141">
        <f>IFERROR(INDEX(ProductTJ[ManufacturerID],MATCH(A141,ProductTJ[ProductID],0)),"Not found")</f>
        <v>8</v>
      </c>
      <c r="F141" t="str">
        <f>IFERROR(INDEX(ProductTJ[Segment],MATCH(A141,ProductTJ[ProductID],0)),"Not found")</f>
        <v>Productivity</v>
      </c>
      <c r="G141" t="str">
        <f>IFERROR(INDEX(SalesTJ[Country],MATCH(A141,SalesTJ[ProductID],0)),"Not found")</f>
        <v>Canada</v>
      </c>
      <c r="H141" t="str">
        <f>IFERROR(INDEX(Location[State],MATCH(I141,Location[Zip],0)),"Not found")</f>
        <v>British Columbia</v>
      </c>
      <c r="I141" t="str">
        <f>IFERROR(INDEX(SalesTJ[Zip],MATCH(A141,SalesTJ[ProductID],0)),"Not found")</f>
        <v>V5W</v>
      </c>
      <c r="J141" t="str">
        <f>IFERROR(INDEX(Manufacturer[Manufacturer Name],MATCH(E141,Manufacturer[ManufacturerID],0)),"Not found")</f>
        <v>Natura</v>
      </c>
      <c r="K141">
        <f>IFERROR(INDEX(SalesTJ[Units],MATCH(A141,SalesTJ[ProductID],0)),"Not found")</f>
        <v>1</v>
      </c>
      <c r="L141">
        <f>IFERROR(INDEX(SalesTJ[Revenue],MATCH(A141,SalesTJ[ProductID],0)),"Not found")</f>
        <v>1070.37</v>
      </c>
    </row>
    <row r="142" spans="1:12">
      <c r="A142" s="6">
        <v>1182</v>
      </c>
      <c r="B142" s="7">
        <v>42156</v>
      </c>
      <c r="C142" t="str">
        <f>IFERROR(INDEX(ProductTJ[Product Name],MATCH(A142,ProductTJ[ProductID],0)),"Not found")</f>
        <v>Pirum UE-18</v>
      </c>
      <c r="D142" t="str">
        <f>IFERROR(INDEX(ProductTJ[Category],MATCH(A142,ProductTJ[ProductID],0)),"Not found")</f>
        <v>Urban</v>
      </c>
      <c r="E142">
        <f>IFERROR(INDEX(ProductTJ[ManufacturerID],MATCH(A142,ProductTJ[ProductID],0)),"Not found")</f>
        <v>10</v>
      </c>
      <c r="F142" t="str">
        <f>IFERROR(INDEX(ProductTJ[Segment],MATCH(A142,ProductTJ[ProductID],0)),"Not found")</f>
        <v>Extreme</v>
      </c>
      <c r="G142" t="str">
        <f>IFERROR(INDEX(SalesTJ[Country],MATCH(A142,SalesTJ[ProductID],0)),"Not found")</f>
        <v>Canada</v>
      </c>
      <c r="H142" t="str">
        <f>IFERROR(INDEX(Location[State],MATCH(I142,Location[Zip],0)),"Not found")</f>
        <v>Alberta</v>
      </c>
      <c r="I142" t="str">
        <f>IFERROR(INDEX(SalesTJ[Zip],MATCH(A142,SalesTJ[ProductID],0)),"Not found")</f>
        <v>T6G</v>
      </c>
      <c r="J142" t="str">
        <f>IFERROR(INDEX(Manufacturer[Manufacturer Name],MATCH(E142,Manufacturer[ManufacturerID],0)),"Not found")</f>
        <v>Pirum</v>
      </c>
      <c r="K142">
        <f>IFERROR(INDEX(SalesTJ[Units],MATCH(A142,SalesTJ[ProductID],0)),"Not found")</f>
        <v>1</v>
      </c>
      <c r="L142">
        <f>IFERROR(INDEX(SalesTJ[Revenue],MATCH(A142,SalesTJ[ProductID],0)),"Not found")</f>
        <v>2708.37</v>
      </c>
    </row>
    <row r="143" spans="1:12">
      <c r="A143" s="8">
        <v>927</v>
      </c>
      <c r="B143" s="9">
        <v>42156</v>
      </c>
      <c r="C143" t="str">
        <f>IFERROR(INDEX(ProductTJ[Product Name],MATCH(A143,ProductTJ[ProductID],0)),"Not found")</f>
        <v>Natura UE-36</v>
      </c>
      <c r="D143" t="str">
        <f>IFERROR(INDEX(ProductTJ[Category],MATCH(A143,ProductTJ[ProductID],0)),"Not found")</f>
        <v>Urban</v>
      </c>
      <c r="E143">
        <f>IFERROR(INDEX(ProductTJ[ManufacturerID],MATCH(A143,ProductTJ[ProductID],0)),"Not found")</f>
        <v>8</v>
      </c>
      <c r="F143" t="str">
        <f>IFERROR(INDEX(ProductTJ[Segment],MATCH(A143,ProductTJ[ProductID],0)),"Not found")</f>
        <v>Extreme</v>
      </c>
      <c r="G143" t="str">
        <f>IFERROR(INDEX(SalesTJ[Country],MATCH(A143,SalesTJ[ProductID],0)),"Not found")</f>
        <v>Canada</v>
      </c>
      <c r="H143" t="str">
        <f>IFERROR(INDEX(Location[State],MATCH(I143,Location[Zip],0)),"Not found")</f>
        <v>Ontario</v>
      </c>
      <c r="I143" t="str">
        <f>IFERROR(INDEX(SalesTJ[Zip],MATCH(A143,SalesTJ[ProductID],0)),"Not found")</f>
        <v>M6G</v>
      </c>
      <c r="J143" t="str">
        <f>IFERROR(INDEX(Manufacturer[Manufacturer Name],MATCH(E143,Manufacturer[ManufacturerID],0)),"Not found")</f>
        <v>Natura</v>
      </c>
      <c r="K143">
        <f>IFERROR(INDEX(SalesTJ[Units],MATCH(A143,SalesTJ[ProductID],0)),"Not found")</f>
        <v>1</v>
      </c>
      <c r="L143">
        <f>IFERROR(INDEX(SalesTJ[Revenue],MATCH(A143,SalesTJ[ProductID],0)),"Not found")</f>
        <v>6173.37</v>
      </c>
    </row>
    <row r="144" spans="1:12">
      <c r="A144" s="6">
        <v>993</v>
      </c>
      <c r="B144" s="7">
        <v>42156</v>
      </c>
      <c r="C144" t="str">
        <f>IFERROR(INDEX(ProductTJ[Product Name],MATCH(A144,ProductTJ[ProductID],0)),"Not found")</f>
        <v>Natura UC-56</v>
      </c>
      <c r="D144" t="str">
        <f>IFERROR(INDEX(ProductTJ[Category],MATCH(A144,ProductTJ[ProductID],0)),"Not found")</f>
        <v>Urban</v>
      </c>
      <c r="E144">
        <f>IFERROR(INDEX(ProductTJ[ManufacturerID],MATCH(A144,ProductTJ[ProductID],0)),"Not found")</f>
        <v>8</v>
      </c>
      <c r="F144" t="str">
        <f>IFERROR(INDEX(ProductTJ[Segment],MATCH(A144,ProductTJ[ProductID],0)),"Not found")</f>
        <v>Convenience</v>
      </c>
      <c r="G144" t="str">
        <f>IFERROR(INDEX(SalesTJ[Country],MATCH(A144,SalesTJ[ProductID],0)),"Not found")</f>
        <v>Canada</v>
      </c>
      <c r="H144" t="str">
        <f>IFERROR(INDEX(Location[State],MATCH(I144,Location[Zip],0)),"Not found")</f>
        <v>Manitoba</v>
      </c>
      <c r="I144" t="str">
        <f>IFERROR(INDEX(SalesTJ[Zip],MATCH(A144,SalesTJ[ProductID],0)),"Not found")</f>
        <v>R3V</v>
      </c>
      <c r="J144" t="str">
        <f>IFERROR(INDEX(Manufacturer[Manufacturer Name],MATCH(E144,Manufacturer[ManufacturerID],0)),"Not found")</f>
        <v>Natura</v>
      </c>
      <c r="K144">
        <f>IFERROR(INDEX(SalesTJ[Units],MATCH(A144,SalesTJ[ProductID],0)),"Not found")</f>
        <v>1</v>
      </c>
      <c r="L144">
        <f>IFERROR(INDEX(SalesTJ[Revenue],MATCH(A144,SalesTJ[ProductID],0)),"Not found")</f>
        <v>4598.37</v>
      </c>
    </row>
    <row r="145" spans="1:12">
      <c r="A145" s="8">
        <v>1180</v>
      </c>
      <c r="B145" s="9">
        <v>42156</v>
      </c>
      <c r="C145" t="str">
        <f>IFERROR(INDEX(ProductTJ[Product Name],MATCH(A145,ProductTJ[ProductID],0)),"Not found")</f>
        <v>Pirum UE-16</v>
      </c>
      <c r="D145" t="str">
        <f>IFERROR(INDEX(ProductTJ[Category],MATCH(A145,ProductTJ[ProductID],0)),"Not found")</f>
        <v>Urban</v>
      </c>
      <c r="E145">
        <f>IFERROR(INDEX(ProductTJ[ManufacturerID],MATCH(A145,ProductTJ[ProductID],0)),"Not found")</f>
        <v>10</v>
      </c>
      <c r="F145" t="str">
        <f>IFERROR(INDEX(ProductTJ[Segment],MATCH(A145,ProductTJ[ProductID],0)),"Not found")</f>
        <v>Extreme</v>
      </c>
      <c r="G145" t="str">
        <f>IFERROR(INDEX(SalesTJ[Country],MATCH(A145,SalesTJ[ProductID],0)),"Not found")</f>
        <v>Canada</v>
      </c>
      <c r="H145" t="str">
        <f>IFERROR(INDEX(Location[State],MATCH(I145,Location[Zip],0)),"Not found")</f>
        <v>Ontario</v>
      </c>
      <c r="I145" t="str">
        <f>IFERROR(INDEX(SalesTJ[Zip],MATCH(A145,SalesTJ[ProductID],0)),"Not found")</f>
        <v>L5G</v>
      </c>
      <c r="J145" t="str">
        <f>IFERROR(INDEX(Manufacturer[Manufacturer Name],MATCH(E145,Manufacturer[ManufacturerID],0)),"Not found")</f>
        <v>Pirum</v>
      </c>
      <c r="K145">
        <f>IFERROR(INDEX(SalesTJ[Units],MATCH(A145,SalesTJ[ProductID],0)),"Not found")</f>
        <v>1</v>
      </c>
      <c r="L145">
        <f>IFERROR(INDEX(SalesTJ[Revenue],MATCH(A145,SalesTJ[ProductID],0)),"Not found")</f>
        <v>6173.37</v>
      </c>
    </row>
    <row r="146" spans="1:12">
      <c r="A146" s="6">
        <v>1182</v>
      </c>
      <c r="B146" s="7">
        <v>42156</v>
      </c>
      <c r="C146" t="str">
        <f>IFERROR(INDEX(ProductTJ[Product Name],MATCH(A146,ProductTJ[ProductID],0)),"Not found")</f>
        <v>Pirum UE-18</v>
      </c>
      <c r="D146" t="str">
        <f>IFERROR(INDEX(ProductTJ[Category],MATCH(A146,ProductTJ[ProductID],0)),"Not found")</f>
        <v>Urban</v>
      </c>
      <c r="E146">
        <f>IFERROR(INDEX(ProductTJ[ManufacturerID],MATCH(A146,ProductTJ[ProductID],0)),"Not found")</f>
        <v>10</v>
      </c>
      <c r="F146" t="str">
        <f>IFERROR(INDEX(ProductTJ[Segment],MATCH(A146,ProductTJ[ProductID],0)),"Not found")</f>
        <v>Extreme</v>
      </c>
      <c r="G146" t="str">
        <f>IFERROR(INDEX(SalesTJ[Country],MATCH(A146,SalesTJ[ProductID],0)),"Not found")</f>
        <v>Canada</v>
      </c>
      <c r="H146" t="str">
        <f>IFERROR(INDEX(Location[State],MATCH(I146,Location[Zip],0)),"Not found")</f>
        <v>Alberta</v>
      </c>
      <c r="I146" t="str">
        <f>IFERROR(INDEX(SalesTJ[Zip],MATCH(A146,SalesTJ[ProductID],0)),"Not found")</f>
        <v>T6G</v>
      </c>
      <c r="J146" t="str">
        <f>IFERROR(INDEX(Manufacturer[Manufacturer Name],MATCH(E146,Manufacturer[ManufacturerID],0)),"Not found")</f>
        <v>Pirum</v>
      </c>
      <c r="K146">
        <f>IFERROR(INDEX(SalesTJ[Units],MATCH(A146,SalesTJ[ProductID],0)),"Not found")</f>
        <v>1</v>
      </c>
      <c r="L146">
        <f>IFERROR(INDEX(SalesTJ[Revenue],MATCH(A146,SalesTJ[ProductID],0)),"Not found")</f>
        <v>2708.37</v>
      </c>
    </row>
    <row r="147" spans="1:12">
      <c r="A147" s="8">
        <v>794</v>
      </c>
      <c r="B147" s="9">
        <v>42156</v>
      </c>
      <c r="C147" t="str">
        <f>IFERROR(INDEX(ProductTJ[Product Name],MATCH(A147,ProductTJ[ProductID],0)),"Not found")</f>
        <v>Natura RP-82</v>
      </c>
      <c r="D147" t="str">
        <f>IFERROR(INDEX(ProductTJ[Category],MATCH(A147,ProductTJ[ProductID],0)),"Not found")</f>
        <v>Rural</v>
      </c>
      <c r="E147">
        <f>IFERROR(INDEX(ProductTJ[ManufacturerID],MATCH(A147,ProductTJ[ProductID],0)),"Not found")</f>
        <v>8</v>
      </c>
      <c r="F147" t="str">
        <f>IFERROR(INDEX(ProductTJ[Segment],MATCH(A147,ProductTJ[ProductID],0)),"Not found")</f>
        <v>Productivity</v>
      </c>
      <c r="G147" t="str">
        <f>IFERROR(INDEX(SalesTJ[Country],MATCH(A147,SalesTJ[ProductID],0)),"Not found")</f>
        <v>Canada</v>
      </c>
      <c r="H147" t="str">
        <f>IFERROR(INDEX(Location[State],MATCH(I147,Location[Zip],0)),"Not found")</f>
        <v>British Columbia</v>
      </c>
      <c r="I147" t="str">
        <f>IFERROR(INDEX(SalesTJ[Zip],MATCH(A147,SalesTJ[ProductID],0)),"Not found")</f>
        <v>V5W</v>
      </c>
      <c r="J147" t="str">
        <f>IFERROR(INDEX(Manufacturer[Manufacturer Name],MATCH(E147,Manufacturer[ManufacturerID],0)),"Not found")</f>
        <v>Natura</v>
      </c>
      <c r="K147">
        <f>IFERROR(INDEX(SalesTJ[Units],MATCH(A147,SalesTJ[ProductID],0)),"Not found")</f>
        <v>1</v>
      </c>
      <c r="L147">
        <f>IFERROR(INDEX(SalesTJ[Revenue],MATCH(A147,SalesTJ[ProductID],0)),"Not found")</f>
        <v>1070.37</v>
      </c>
    </row>
    <row r="148" spans="1:12">
      <c r="A148" s="6">
        <v>1391</v>
      </c>
      <c r="B148" s="7">
        <v>42152</v>
      </c>
      <c r="C148" t="str">
        <f>IFERROR(INDEX(ProductTJ[Product Name],MATCH(A148,ProductTJ[ProductID],0)),"Not found")</f>
        <v>Quibus RP-83</v>
      </c>
      <c r="D148" t="str">
        <f>IFERROR(INDEX(ProductTJ[Category],MATCH(A148,ProductTJ[ProductID],0)),"Not found")</f>
        <v>Rural</v>
      </c>
      <c r="E148">
        <f>IFERROR(INDEX(ProductTJ[ManufacturerID],MATCH(A148,ProductTJ[ProductID],0)),"Not found")</f>
        <v>12</v>
      </c>
      <c r="F148" t="str">
        <f>IFERROR(INDEX(ProductTJ[Segment],MATCH(A148,ProductTJ[ProductID],0)),"Not found")</f>
        <v>Productivity</v>
      </c>
      <c r="G148" t="str">
        <f>IFERROR(INDEX(SalesTJ[Country],MATCH(A148,SalesTJ[ProductID],0)),"Not found")</f>
        <v>Canada</v>
      </c>
      <c r="H148" t="str">
        <f>IFERROR(INDEX(Location[State],MATCH(I148,Location[Zip],0)),"Not found")</f>
        <v>Alberta</v>
      </c>
      <c r="I148" t="str">
        <f>IFERROR(INDEX(SalesTJ[Zip],MATCH(A148,SalesTJ[ProductID],0)),"Not found")</f>
        <v>T2X</v>
      </c>
      <c r="J148" t="str">
        <f>IFERROR(INDEX(Manufacturer[Manufacturer Name],MATCH(E148,Manufacturer[ManufacturerID],0)),"Not found")</f>
        <v>Quibus</v>
      </c>
      <c r="K148">
        <f>IFERROR(INDEX(SalesTJ[Units],MATCH(A148,SalesTJ[ProductID],0)),"Not found")</f>
        <v>1</v>
      </c>
      <c r="L148">
        <f>IFERROR(INDEX(SalesTJ[Revenue],MATCH(A148,SalesTJ[ProductID],0)),"Not found")</f>
        <v>2266.74</v>
      </c>
    </row>
    <row r="149" spans="1:12">
      <c r="A149" s="8">
        <v>636</v>
      </c>
      <c r="B149" s="9">
        <v>42153</v>
      </c>
      <c r="C149" t="str">
        <f>IFERROR(INDEX(ProductTJ[Product Name],MATCH(A149,ProductTJ[ProductID],0)),"Not found")</f>
        <v>Maximus UC-01</v>
      </c>
      <c r="D149" t="str">
        <f>IFERROR(INDEX(ProductTJ[Category],MATCH(A149,ProductTJ[ProductID],0)),"Not found")</f>
        <v>Urban</v>
      </c>
      <c r="E149">
        <f>IFERROR(INDEX(ProductTJ[ManufacturerID],MATCH(A149,ProductTJ[ProductID],0)),"Not found")</f>
        <v>7</v>
      </c>
      <c r="F149" t="str">
        <f>IFERROR(INDEX(ProductTJ[Segment],MATCH(A149,ProductTJ[ProductID],0)),"Not found")</f>
        <v>Convenience</v>
      </c>
      <c r="G149" t="str">
        <f>IFERROR(INDEX(SalesTJ[Country],MATCH(A149,SalesTJ[ProductID],0)),"Not found")</f>
        <v>Canada</v>
      </c>
      <c r="H149" t="str">
        <f>IFERROR(INDEX(Location[State],MATCH(I149,Location[Zip],0)),"Not found")</f>
        <v>Ontario</v>
      </c>
      <c r="I149" t="str">
        <f>IFERROR(INDEX(SalesTJ[Zip],MATCH(A149,SalesTJ[ProductID],0)),"Not found")</f>
        <v>M7Y</v>
      </c>
      <c r="J149" t="str">
        <f>IFERROR(INDEX(Manufacturer[Manufacturer Name],MATCH(E149,Manufacturer[ManufacturerID],0)),"Not found")</f>
        <v>VanArsdel</v>
      </c>
      <c r="K149">
        <f>IFERROR(INDEX(SalesTJ[Units],MATCH(A149,SalesTJ[ProductID],0)),"Not found")</f>
        <v>1</v>
      </c>
      <c r="L149">
        <f>IFERROR(INDEX(SalesTJ[Revenue],MATCH(A149,SalesTJ[ProductID],0)),"Not found")</f>
        <v>10583.37</v>
      </c>
    </row>
    <row r="150" spans="1:12">
      <c r="A150" s="6">
        <v>2332</v>
      </c>
      <c r="B150" s="7">
        <v>42153</v>
      </c>
      <c r="C150" t="str">
        <f>IFERROR(INDEX(ProductTJ[Product Name],MATCH(A150,ProductTJ[ProductID],0)),"Not found")</f>
        <v>Aliqui UE-06</v>
      </c>
      <c r="D150" t="str">
        <f>IFERROR(INDEX(ProductTJ[Category],MATCH(A150,ProductTJ[ProductID],0)),"Not found")</f>
        <v>Urban</v>
      </c>
      <c r="E150">
        <f>IFERROR(INDEX(ProductTJ[ManufacturerID],MATCH(A150,ProductTJ[ProductID],0)),"Not found")</f>
        <v>2</v>
      </c>
      <c r="F150" t="str">
        <f>IFERROR(INDEX(ProductTJ[Segment],MATCH(A150,ProductTJ[ProductID],0)),"Not found")</f>
        <v>Extreme</v>
      </c>
      <c r="G150" t="str">
        <f>IFERROR(INDEX(SalesTJ[Country],MATCH(A150,SalesTJ[ProductID],0)),"Not found")</f>
        <v>Canada</v>
      </c>
      <c r="H150" t="str">
        <f>IFERROR(INDEX(Location[State],MATCH(I150,Location[Zip],0)),"Not found")</f>
        <v>Ontario</v>
      </c>
      <c r="I150" t="str">
        <f>IFERROR(INDEX(SalesTJ[Zip],MATCH(A150,SalesTJ[ProductID],0)),"Not found")</f>
        <v>M4E</v>
      </c>
      <c r="J150" t="str">
        <f>IFERROR(INDEX(Manufacturer[Manufacturer Name],MATCH(E150,Manufacturer[ManufacturerID],0)),"Not found")</f>
        <v>Aliqui</v>
      </c>
      <c r="K150">
        <f>IFERROR(INDEX(SalesTJ[Units],MATCH(A150,SalesTJ[ProductID],0)),"Not found")</f>
        <v>1</v>
      </c>
      <c r="L150">
        <f>IFERROR(INDEX(SalesTJ[Revenue],MATCH(A150,SalesTJ[ProductID],0)),"Not found")</f>
        <v>5921.37</v>
      </c>
    </row>
    <row r="151" spans="1:12">
      <c r="A151" s="8">
        <v>438</v>
      </c>
      <c r="B151" s="9">
        <v>42149</v>
      </c>
      <c r="C151" t="str">
        <f>IFERROR(INDEX(ProductTJ[Product Name],MATCH(A151,ProductTJ[ProductID],0)),"Not found")</f>
        <v>Maximus UM-43</v>
      </c>
      <c r="D151" t="str">
        <f>IFERROR(INDEX(ProductTJ[Category],MATCH(A151,ProductTJ[ProductID],0)),"Not found")</f>
        <v>Urban</v>
      </c>
      <c r="E151">
        <f>IFERROR(INDEX(ProductTJ[ManufacturerID],MATCH(A151,ProductTJ[ProductID],0)),"Not found")</f>
        <v>7</v>
      </c>
      <c r="F151" t="str">
        <f>IFERROR(INDEX(ProductTJ[Segment],MATCH(A151,ProductTJ[ProductID],0)),"Not found")</f>
        <v>Moderation</v>
      </c>
      <c r="G151" t="str">
        <f>IFERROR(INDEX(SalesTJ[Country],MATCH(A151,SalesTJ[ProductID],0)),"Not found")</f>
        <v>Canada</v>
      </c>
      <c r="H151" t="str">
        <f>IFERROR(INDEX(Location[State],MATCH(I151,Location[Zip],0)),"Not found")</f>
        <v>Manitoba</v>
      </c>
      <c r="I151" t="str">
        <f>IFERROR(INDEX(SalesTJ[Zip],MATCH(A151,SalesTJ[ProductID],0)),"Not found")</f>
        <v>R3K</v>
      </c>
      <c r="J151" t="str">
        <f>IFERROR(INDEX(Manufacturer[Manufacturer Name],MATCH(E151,Manufacturer[ManufacturerID],0)),"Not found")</f>
        <v>VanArsdel</v>
      </c>
      <c r="K151">
        <f>IFERROR(INDEX(SalesTJ[Units],MATCH(A151,SalesTJ[ProductID],0)),"Not found")</f>
        <v>1</v>
      </c>
      <c r="L151">
        <f>IFERROR(INDEX(SalesTJ[Revenue],MATCH(A151,SalesTJ[ProductID],0)),"Not found")</f>
        <v>11969.37</v>
      </c>
    </row>
    <row r="152" spans="1:12">
      <c r="A152" s="6">
        <v>1348</v>
      </c>
      <c r="B152" s="7">
        <v>42149</v>
      </c>
      <c r="C152" t="str">
        <f>IFERROR(INDEX(ProductTJ[Product Name],MATCH(A152,ProductTJ[ProductID],0)),"Not found")</f>
        <v>Quibus RP-40</v>
      </c>
      <c r="D152" t="str">
        <f>IFERROR(INDEX(ProductTJ[Category],MATCH(A152,ProductTJ[ProductID],0)),"Not found")</f>
        <v>Rural</v>
      </c>
      <c r="E152">
        <f>IFERROR(INDEX(ProductTJ[ManufacturerID],MATCH(A152,ProductTJ[ProductID],0)),"Not found")</f>
        <v>12</v>
      </c>
      <c r="F152" t="str">
        <f>IFERROR(INDEX(ProductTJ[Segment],MATCH(A152,ProductTJ[ProductID],0)),"Not found")</f>
        <v>Productivity</v>
      </c>
      <c r="G152" t="str">
        <f>IFERROR(INDEX(SalesTJ[Country],MATCH(A152,SalesTJ[ProductID],0)),"Not found")</f>
        <v>Canada</v>
      </c>
      <c r="H152" t="str">
        <f>IFERROR(INDEX(Location[State],MATCH(I152,Location[Zip],0)),"Not found")</f>
        <v>Alberta</v>
      </c>
      <c r="I152" t="str">
        <f>IFERROR(INDEX(SalesTJ[Zip],MATCH(A152,SalesTJ[ProductID],0)),"Not found")</f>
        <v>T5B</v>
      </c>
      <c r="J152" t="str">
        <f>IFERROR(INDEX(Manufacturer[Manufacturer Name],MATCH(E152,Manufacturer[ManufacturerID],0)),"Not found")</f>
        <v>Quibus</v>
      </c>
      <c r="K152">
        <f>IFERROR(INDEX(SalesTJ[Units],MATCH(A152,SalesTJ[ProductID],0)),"Not found")</f>
        <v>1</v>
      </c>
      <c r="L152">
        <f>IFERROR(INDEX(SalesTJ[Revenue],MATCH(A152,SalesTJ[ProductID],0)),"Not found")</f>
        <v>4156.74</v>
      </c>
    </row>
    <row r="153" spans="1:12">
      <c r="A153" s="8">
        <v>394</v>
      </c>
      <c r="B153" s="9">
        <v>42149</v>
      </c>
      <c r="C153" t="str">
        <f>IFERROR(INDEX(ProductTJ[Product Name],MATCH(A153,ProductTJ[ProductID],0)),"Not found")</f>
        <v>Maximus RS-01</v>
      </c>
      <c r="D153" t="str">
        <f>IFERROR(INDEX(ProductTJ[Category],MATCH(A153,ProductTJ[ProductID],0)),"Not found")</f>
        <v>Rural</v>
      </c>
      <c r="E153">
        <f>IFERROR(INDEX(ProductTJ[ManufacturerID],MATCH(A153,ProductTJ[ProductID],0)),"Not found")</f>
        <v>7</v>
      </c>
      <c r="F153" t="str">
        <f>IFERROR(INDEX(ProductTJ[Segment],MATCH(A153,ProductTJ[ProductID],0)),"Not found")</f>
        <v>Select</v>
      </c>
      <c r="G153" t="str">
        <f>IFERROR(INDEX(SalesTJ[Country],MATCH(A153,SalesTJ[ProductID],0)),"Not found")</f>
        <v>Canada</v>
      </c>
      <c r="H153" t="str">
        <f>IFERROR(INDEX(Location[State],MATCH(I153,Location[Zip],0)),"Not found")</f>
        <v>Alberta</v>
      </c>
      <c r="I153" t="str">
        <f>IFERROR(INDEX(SalesTJ[Zip],MATCH(A153,SalesTJ[ProductID],0)),"Not found")</f>
        <v>T6T</v>
      </c>
      <c r="J153" t="str">
        <f>IFERROR(INDEX(Manufacturer[Manufacturer Name],MATCH(E153,Manufacturer[ManufacturerID],0)),"Not found")</f>
        <v>VanArsdel</v>
      </c>
      <c r="K153">
        <f>IFERROR(INDEX(SalesTJ[Units],MATCH(A153,SalesTJ[ProductID],0)),"Not found")</f>
        <v>1</v>
      </c>
      <c r="L153">
        <f>IFERROR(INDEX(SalesTJ[Revenue],MATCH(A153,SalesTJ[ProductID],0)),"Not found")</f>
        <v>19686.87</v>
      </c>
    </row>
    <row r="154" spans="1:12">
      <c r="A154" s="6">
        <v>438</v>
      </c>
      <c r="B154" s="7">
        <v>42149</v>
      </c>
      <c r="C154" t="str">
        <f>IFERROR(INDEX(ProductTJ[Product Name],MATCH(A154,ProductTJ[ProductID],0)),"Not found")</f>
        <v>Maximus UM-43</v>
      </c>
      <c r="D154" t="str">
        <f>IFERROR(INDEX(ProductTJ[Category],MATCH(A154,ProductTJ[ProductID],0)),"Not found")</f>
        <v>Urban</v>
      </c>
      <c r="E154">
        <f>IFERROR(INDEX(ProductTJ[ManufacturerID],MATCH(A154,ProductTJ[ProductID],0)),"Not found")</f>
        <v>7</v>
      </c>
      <c r="F154" t="str">
        <f>IFERROR(INDEX(ProductTJ[Segment],MATCH(A154,ProductTJ[ProductID],0)),"Not found")</f>
        <v>Moderation</v>
      </c>
      <c r="G154" t="str">
        <f>IFERROR(INDEX(SalesTJ[Country],MATCH(A154,SalesTJ[ProductID],0)),"Not found")</f>
        <v>Canada</v>
      </c>
      <c r="H154" t="str">
        <f>IFERROR(INDEX(Location[State],MATCH(I154,Location[Zip],0)),"Not found")</f>
        <v>Manitoba</v>
      </c>
      <c r="I154" t="str">
        <f>IFERROR(INDEX(SalesTJ[Zip],MATCH(A154,SalesTJ[ProductID],0)),"Not found")</f>
        <v>R3K</v>
      </c>
      <c r="J154" t="str">
        <f>IFERROR(INDEX(Manufacturer[Manufacturer Name],MATCH(E154,Manufacturer[ManufacturerID],0)),"Not found")</f>
        <v>VanArsdel</v>
      </c>
      <c r="K154">
        <f>IFERROR(INDEX(SalesTJ[Units],MATCH(A154,SalesTJ[ProductID],0)),"Not found")</f>
        <v>1</v>
      </c>
      <c r="L154">
        <f>IFERROR(INDEX(SalesTJ[Revenue],MATCH(A154,SalesTJ[ProductID],0)),"Not found")</f>
        <v>11969.37</v>
      </c>
    </row>
    <row r="155" spans="1:12">
      <c r="A155" s="8">
        <v>506</v>
      </c>
      <c r="B155" s="9">
        <v>42149</v>
      </c>
      <c r="C155" t="str">
        <f>IFERROR(INDEX(ProductTJ[Product Name],MATCH(A155,ProductTJ[ProductID],0)),"Not found")</f>
        <v>Maximus UM-11</v>
      </c>
      <c r="D155" t="str">
        <f>IFERROR(INDEX(ProductTJ[Category],MATCH(A155,ProductTJ[ProductID],0)),"Not found")</f>
        <v>Urban</v>
      </c>
      <c r="E155">
        <f>IFERROR(INDEX(ProductTJ[ManufacturerID],MATCH(A155,ProductTJ[ProductID],0)),"Not found")</f>
        <v>7</v>
      </c>
      <c r="F155" t="str">
        <f>IFERROR(INDEX(ProductTJ[Segment],MATCH(A155,ProductTJ[ProductID],0)),"Not found")</f>
        <v>Moderation</v>
      </c>
      <c r="G155" t="str">
        <f>IFERROR(INDEX(SalesTJ[Country],MATCH(A155,SalesTJ[ProductID],0)),"Not found")</f>
        <v>Canada</v>
      </c>
      <c r="H155" t="str">
        <f>IFERROR(INDEX(Location[State],MATCH(I155,Location[Zip],0)),"Not found")</f>
        <v>Ontario</v>
      </c>
      <c r="I155" t="str">
        <f>IFERROR(INDEX(SalesTJ[Zip],MATCH(A155,SalesTJ[ProductID],0)),"Not found")</f>
        <v>L5P</v>
      </c>
      <c r="J155" t="str">
        <f>IFERROR(INDEX(Manufacturer[Manufacturer Name],MATCH(E155,Manufacturer[ManufacturerID],0)),"Not found")</f>
        <v>VanArsdel</v>
      </c>
      <c r="K155">
        <f>IFERROR(INDEX(SalesTJ[Units],MATCH(A155,SalesTJ[ProductID],0)),"Not found")</f>
        <v>1</v>
      </c>
      <c r="L155">
        <f>IFERROR(INDEX(SalesTJ[Revenue],MATCH(A155,SalesTJ[ProductID],0)),"Not found")</f>
        <v>15560.37</v>
      </c>
    </row>
    <row r="156" spans="1:12">
      <c r="A156" s="6">
        <v>443</v>
      </c>
      <c r="B156" s="7">
        <v>42150</v>
      </c>
      <c r="C156" t="str">
        <f>IFERROR(INDEX(ProductTJ[Product Name],MATCH(A156,ProductTJ[ProductID],0)),"Not found")</f>
        <v>Maximus UM-48</v>
      </c>
      <c r="D156" t="str">
        <f>IFERROR(INDEX(ProductTJ[Category],MATCH(A156,ProductTJ[ProductID],0)),"Not found")</f>
        <v>Urban</v>
      </c>
      <c r="E156">
        <f>IFERROR(INDEX(ProductTJ[ManufacturerID],MATCH(A156,ProductTJ[ProductID],0)),"Not found")</f>
        <v>7</v>
      </c>
      <c r="F156" t="str">
        <f>IFERROR(INDEX(ProductTJ[Segment],MATCH(A156,ProductTJ[ProductID],0)),"Not found")</f>
        <v>Moderation</v>
      </c>
      <c r="G156" t="str">
        <f>IFERROR(INDEX(SalesTJ[Country],MATCH(A156,SalesTJ[ProductID],0)),"Not found")</f>
        <v>Canada</v>
      </c>
      <c r="H156" t="str">
        <f>IFERROR(INDEX(Location[State],MATCH(I156,Location[Zip],0)),"Not found")</f>
        <v>Alberta</v>
      </c>
      <c r="I156" t="str">
        <f>IFERROR(INDEX(SalesTJ[Zip],MATCH(A156,SalesTJ[ProductID],0)),"Not found")</f>
        <v>T6G</v>
      </c>
      <c r="J156" t="str">
        <f>IFERROR(INDEX(Manufacturer[Manufacturer Name],MATCH(E156,Manufacturer[ManufacturerID],0)),"Not found")</f>
        <v>VanArsdel</v>
      </c>
      <c r="K156">
        <f>IFERROR(INDEX(SalesTJ[Units],MATCH(A156,SalesTJ[ProductID],0)),"Not found")</f>
        <v>1</v>
      </c>
      <c r="L156">
        <f>IFERROR(INDEX(SalesTJ[Revenue],MATCH(A156,SalesTJ[ProductID],0)),"Not found")</f>
        <v>11084.85</v>
      </c>
    </row>
    <row r="157" spans="1:12">
      <c r="A157" s="8">
        <v>1299</v>
      </c>
      <c r="B157" s="9">
        <v>42150</v>
      </c>
      <c r="C157" t="str">
        <f>IFERROR(INDEX(ProductTJ[Product Name],MATCH(A157,ProductTJ[ProductID],0)),"Not found")</f>
        <v>Quibus MA-35</v>
      </c>
      <c r="D157" t="str">
        <f>IFERROR(INDEX(ProductTJ[Category],MATCH(A157,ProductTJ[ProductID],0)),"Not found")</f>
        <v>Mix</v>
      </c>
      <c r="E157">
        <f>IFERROR(INDEX(ProductTJ[ManufacturerID],MATCH(A157,ProductTJ[ProductID],0)),"Not found")</f>
        <v>12</v>
      </c>
      <c r="F157" t="str">
        <f>IFERROR(INDEX(ProductTJ[Segment],MATCH(A157,ProductTJ[ProductID],0)),"Not found")</f>
        <v>All Season</v>
      </c>
      <c r="G157" t="str">
        <f>IFERROR(INDEX(SalesTJ[Country],MATCH(A157,SalesTJ[ProductID],0)),"Not found")</f>
        <v>Canada</v>
      </c>
      <c r="H157" t="str">
        <f>IFERROR(INDEX(Location[State],MATCH(I157,Location[Zip],0)),"Not found")</f>
        <v>British Columbia</v>
      </c>
      <c r="I157" t="str">
        <f>IFERROR(INDEX(SalesTJ[Zip],MATCH(A157,SalesTJ[ProductID],0)),"Not found")</f>
        <v>V6H</v>
      </c>
      <c r="J157" t="str">
        <f>IFERROR(INDEX(Manufacturer[Manufacturer Name],MATCH(E157,Manufacturer[ManufacturerID],0)),"Not found")</f>
        <v>Quibus</v>
      </c>
      <c r="K157">
        <f>IFERROR(INDEX(SalesTJ[Units],MATCH(A157,SalesTJ[ProductID],0)),"Not found")</f>
        <v>1</v>
      </c>
      <c r="L157">
        <f>IFERROR(INDEX(SalesTJ[Revenue],MATCH(A157,SalesTJ[ProductID],0)),"Not found")</f>
        <v>6487.74</v>
      </c>
    </row>
    <row r="158" spans="1:12">
      <c r="A158" s="6">
        <v>2396</v>
      </c>
      <c r="B158" s="7">
        <v>42150</v>
      </c>
      <c r="C158" t="str">
        <f>IFERROR(INDEX(ProductTJ[Product Name],MATCH(A158,ProductTJ[ProductID],0)),"Not found")</f>
        <v>Aliqui YY-05</v>
      </c>
      <c r="D158" t="str">
        <f>IFERROR(INDEX(ProductTJ[Category],MATCH(A158,ProductTJ[ProductID],0)),"Not found")</f>
        <v>Youth</v>
      </c>
      <c r="E158">
        <f>IFERROR(INDEX(ProductTJ[ManufacturerID],MATCH(A158,ProductTJ[ProductID],0)),"Not found")</f>
        <v>2</v>
      </c>
      <c r="F158" t="str">
        <f>IFERROR(INDEX(ProductTJ[Segment],MATCH(A158,ProductTJ[ProductID],0)),"Not found")</f>
        <v>Youth</v>
      </c>
      <c r="G158" t="str">
        <f>IFERROR(INDEX(SalesTJ[Country],MATCH(A158,SalesTJ[ProductID],0)),"Not found")</f>
        <v>Canada</v>
      </c>
      <c r="H158" t="str">
        <f>IFERROR(INDEX(Location[State],MATCH(I158,Location[Zip],0)),"Not found")</f>
        <v>Alberta</v>
      </c>
      <c r="I158" t="str">
        <f>IFERROR(INDEX(SalesTJ[Zip],MATCH(A158,SalesTJ[ProductID],0)),"Not found")</f>
        <v>T5J</v>
      </c>
      <c r="J158" t="str">
        <f>IFERROR(INDEX(Manufacturer[Manufacturer Name],MATCH(E158,Manufacturer[ManufacturerID],0)),"Not found")</f>
        <v>Aliqui</v>
      </c>
      <c r="K158">
        <f>IFERROR(INDEX(SalesTJ[Units],MATCH(A158,SalesTJ[ProductID],0)),"Not found")</f>
        <v>1</v>
      </c>
      <c r="L158">
        <f>IFERROR(INDEX(SalesTJ[Revenue],MATCH(A158,SalesTJ[ProductID],0)),"Not found")</f>
        <v>1442.7</v>
      </c>
    </row>
    <row r="159" spans="1:12">
      <c r="A159" s="8">
        <v>2275</v>
      </c>
      <c r="B159" s="9">
        <v>42150</v>
      </c>
      <c r="C159" t="str">
        <f>IFERROR(INDEX(ProductTJ[Product Name],MATCH(A159,ProductTJ[ProductID],0)),"Not found")</f>
        <v>Aliqui RS-08</v>
      </c>
      <c r="D159" t="str">
        <f>IFERROR(INDEX(ProductTJ[Category],MATCH(A159,ProductTJ[ProductID],0)),"Not found")</f>
        <v>Rural</v>
      </c>
      <c r="E159">
        <f>IFERROR(INDEX(ProductTJ[ManufacturerID],MATCH(A159,ProductTJ[ProductID],0)),"Not found")</f>
        <v>2</v>
      </c>
      <c r="F159" t="str">
        <f>IFERROR(INDEX(ProductTJ[Segment],MATCH(A159,ProductTJ[ProductID],0)),"Not found")</f>
        <v>Select</v>
      </c>
      <c r="G159" t="str">
        <f>IFERROR(INDEX(SalesTJ[Country],MATCH(A159,SalesTJ[ProductID],0)),"Not found")</f>
        <v>Canada</v>
      </c>
      <c r="H159" t="str">
        <f>IFERROR(INDEX(Location[State],MATCH(I159,Location[Zip],0)),"Not found")</f>
        <v>Ontario</v>
      </c>
      <c r="I159" t="str">
        <f>IFERROR(INDEX(SalesTJ[Zip],MATCH(A159,SalesTJ[ProductID],0)),"Not found")</f>
        <v>M6S</v>
      </c>
      <c r="J159" t="str">
        <f>IFERROR(INDEX(Manufacturer[Manufacturer Name],MATCH(E159,Manufacturer[ManufacturerID],0)),"Not found")</f>
        <v>Aliqui</v>
      </c>
      <c r="K159">
        <f>IFERROR(INDEX(SalesTJ[Units],MATCH(A159,SalesTJ[ProductID],0)),"Not found")</f>
        <v>1</v>
      </c>
      <c r="L159">
        <f>IFERROR(INDEX(SalesTJ[Revenue],MATCH(A159,SalesTJ[ProductID],0)),"Not found")</f>
        <v>4724.37</v>
      </c>
    </row>
    <row r="160" spans="1:12">
      <c r="A160" s="6">
        <v>2371</v>
      </c>
      <c r="B160" s="7">
        <v>42150</v>
      </c>
      <c r="C160" t="str">
        <f>IFERROR(INDEX(ProductTJ[Product Name],MATCH(A160,ProductTJ[ProductID],0)),"Not found")</f>
        <v>Aliqui UC-19</v>
      </c>
      <c r="D160" t="str">
        <f>IFERROR(INDEX(ProductTJ[Category],MATCH(A160,ProductTJ[ProductID],0)),"Not found")</f>
        <v>Urban</v>
      </c>
      <c r="E160">
        <f>IFERROR(INDEX(ProductTJ[ManufacturerID],MATCH(A160,ProductTJ[ProductID],0)),"Not found")</f>
        <v>2</v>
      </c>
      <c r="F160" t="str">
        <f>IFERROR(INDEX(ProductTJ[Segment],MATCH(A160,ProductTJ[ProductID],0)),"Not found")</f>
        <v>Convenience</v>
      </c>
      <c r="G160" t="str">
        <f>IFERROR(INDEX(SalesTJ[Country],MATCH(A160,SalesTJ[ProductID],0)),"Not found")</f>
        <v>Canada</v>
      </c>
      <c r="H160" t="str">
        <f>IFERROR(INDEX(Location[State],MATCH(I160,Location[Zip],0)),"Not found")</f>
        <v>British Columbia</v>
      </c>
      <c r="I160" t="str">
        <f>IFERROR(INDEX(SalesTJ[Zip],MATCH(A160,SalesTJ[ProductID],0)),"Not found")</f>
        <v>V6J</v>
      </c>
      <c r="J160" t="str">
        <f>IFERROR(INDEX(Manufacturer[Manufacturer Name],MATCH(E160,Manufacturer[ManufacturerID],0)),"Not found")</f>
        <v>Aliqui</v>
      </c>
      <c r="K160">
        <f>IFERROR(INDEX(SalesTJ[Units],MATCH(A160,SalesTJ[ProductID],0)),"Not found")</f>
        <v>1</v>
      </c>
      <c r="L160">
        <f>IFERROR(INDEX(SalesTJ[Revenue],MATCH(A160,SalesTJ[ProductID],0)),"Not found")</f>
        <v>6866.37</v>
      </c>
    </row>
    <row r="161" spans="1:12">
      <c r="A161" s="8">
        <v>1722</v>
      </c>
      <c r="B161" s="9">
        <v>42150</v>
      </c>
      <c r="C161" t="str">
        <f>IFERROR(INDEX(ProductTJ[Product Name],MATCH(A161,ProductTJ[ProductID],0)),"Not found")</f>
        <v>Salvus YY-33</v>
      </c>
      <c r="D161" t="str">
        <f>IFERROR(INDEX(ProductTJ[Category],MATCH(A161,ProductTJ[ProductID],0)),"Not found")</f>
        <v>Youth</v>
      </c>
      <c r="E161">
        <f>IFERROR(INDEX(ProductTJ[ManufacturerID],MATCH(A161,ProductTJ[ProductID],0)),"Not found")</f>
        <v>13</v>
      </c>
      <c r="F161" t="str">
        <f>IFERROR(INDEX(ProductTJ[Segment],MATCH(A161,ProductTJ[ProductID],0)),"Not found")</f>
        <v>Youth</v>
      </c>
      <c r="G161" t="str">
        <f>IFERROR(INDEX(SalesTJ[Country],MATCH(A161,SalesTJ[ProductID],0)),"Not found")</f>
        <v>Canada</v>
      </c>
      <c r="H161" t="str">
        <f>IFERROR(INDEX(Location[State],MATCH(I161,Location[Zip],0)),"Not found")</f>
        <v>Quebec</v>
      </c>
      <c r="I161" t="str">
        <f>IFERROR(INDEX(SalesTJ[Zip],MATCH(A161,SalesTJ[ProductID],0)),"Not found")</f>
        <v>H1B</v>
      </c>
      <c r="J161" t="str">
        <f>IFERROR(INDEX(Manufacturer[Manufacturer Name],MATCH(E161,Manufacturer[ManufacturerID],0)),"Not found")</f>
        <v>Salvus</v>
      </c>
      <c r="K161">
        <f>IFERROR(INDEX(SalesTJ[Units],MATCH(A161,SalesTJ[ProductID],0)),"Not found")</f>
        <v>2</v>
      </c>
      <c r="L161">
        <f>IFERROR(INDEX(SalesTJ[Revenue],MATCH(A161,SalesTJ[ProductID],0)),"Not found")</f>
        <v>2077.74</v>
      </c>
    </row>
    <row r="162" spans="1:12">
      <c r="A162" s="6">
        <v>295</v>
      </c>
      <c r="B162" s="7">
        <v>42151</v>
      </c>
      <c r="C162" t="str">
        <f>IFERROR(INDEX(ProductTJ[Product Name],MATCH(A162,ProductTJ[ProductID],0)),"Not found")</f>
        <v>Fama UE-16</v>
      </c>
      <c r="D162" t="str">
        <f>IFERROR(INDEX(ProductTJ[Category],MATCH(A162,ProductTJ[ProductID],0)),"Not found")</f>
        <v>Urban</v>
      </c>
      <c r="E162">
        <f>IFERROR(INDEX(ProductTJ[ManufacturerID],MATCH(A162,ProductTJ[ProductID],0)),"Not found")</f>
        <v>5</v>
      </c>
      <c r="F162" t="str">
        <f>IFERROR(INDEX(ProductTJ[Segment],MATCH(A162,ProductTJ[ProductID],0)),"Not found")</f>
        <v>Extreme</v>
      </c>
      <c r="G162" t="str">
        <f>IFERROR(INDEX(SalesTJ[Country],MATCH(A162,SalesTJ[ProductID],0)),"Not found")</f>
        <v>Canada</v>
      </c>
      <c r="H162" t="str">
        <f>IFERROR(INDEX(Location[State],MATCH(I162,Location[Zip],0)),"Not found")</f>
        <v>British Columbia</v>
      </c>
      <c r="I162" t="str">
        <f>IFERROR(INDEX(SalesTJ[Zip],MATCH(A162,SalesTJ[ProductID],0)),"Not found")</f>
        <v>V5M</v>
      </c>
      <c r="J162" t="str">
        <f>IFERROR(INDEX(Manufacturer[Manufacturer Name],MATCH(E162,Manufacturer[ManufacturerID],0)),"Not found")</f>
        <v>Fama</v>
      </c>
      <c r="K162">
        <f>IFERROR(INDEX(SalesTJ[Units],MATCH(A162,SalesTJ[ProductID],0)),"Not found")</f>
        <v>1</v>
      </c>
      <c r="L162">
        <f>IFERROR(INDEX(SalesTJ[Revenue],MATCH(A162,SalesTJ[ProductID],0)),"Not found")</f>
        <v>12596.85</v>
      </c>
    </row>
    <row r="163" spans="1:12">
      <c r="A163" s="8">
        <v>2396</v>
      </c>
      <c r="B163" s="9">
        <v>42151</v>
      </c>
      <c r="C163" t="str">
        <f>IFERROR(INDEX(ProductTJ[Product Name],MATCH(A163,ProductTJ[ProductID],0)),"Not found")</f>
        <v>Aliqui YY-05</v>
      </c>
      <c r="D163" t="str">
        <f>IFERROR(INDEX(ProductTJ[Category],MATCH(A163,ProductTJ[ProductID],0)),"Not found")</f>
        <v>Youth</v>
      </c>
      <c r="E163">
        <f>IFERROR(INDEX(ProductTJ[ManufacturerID],MATCH(A163,ProductTJ[ProductID],0)),"Not found")</f>
        <v>2</v>
      </c>
      <c r="F163" t="str">
        <f>IFERROR(INDEX(ProductTJ[Segment],MATCH(A163,ProductTJ[ProductID],0)),"Not found")</f>
        <v>Youth</v>
      </c>
      <c r="G163" t="str">
        <f>IFERROR(INDEX(SalesTJ[Country],MATCH(A163,SalesTJ[ProductID],0)),"Not found")</f>
        <v>Canada</v>
      </c>
      <c r="H163" t="str">
        <f>IFERROR(INDEX(Location[State],MATCH(I163,Location[Zip],0)),"Not found")</f>
        <v>Alberta</v>
      </c>
      <c r="I163" t="str">
        <f>IFERROR(INDEX(SalesTJ[Zip],MATCH(A163,SalesTJ[ProductID],0)),"Not found")</f>
        <v>T5J</v>
      </c>
      <c r="J163" t="str">
        <f>IFERROR(INDEX(Manufacturer[Manufacturer Name],MATCH(E163,Manufacturer[ManufacturerID],0)),"Not found")</f>
        <v>Aliqui</v>
      </c>
      <c r="K163">
        <f>IFERROR(INDEX(SalesTJ[Units],MATCH(A163,SalesTJ[ProductID],0)),"Not found")</f>
        <v>1</v>
      </c>
      <c r="L163">
        <f>IFERROR(INDEX(SalesTJ[Revenue],MATCH(A163,SalesTJ[ProductID],0)),"Not found")</f>
        <v>1442.7</v>
      </c>
    </row>
    <row r="164" spans="1:12">
      <c r="A164" s="6">
        <v>1180</v>
      </c>
      <c r="B164" s="7">
        <v>42176</v>
      </c>
      <c r="C164" t="str">
        <f>IFERROR(INDEX(ProductTJ[Product Name],MATCH(A164,ProductTJ[ProductID],0)),"Not found")</f>
        <v>Pirum UE-16</v>
      </c>
      <c r="D164" t="str">
        <f>IFERROR(INDEX(ProductTJ[Category],MATCH(A164,ProductTJ[ProductID],0)),"Not found")</f>
        <v>Urban</v>
      </c>
      <c r="E164">
        <f>IFERROR(INDEX(ProductTJ[ManufacturerID],MATCH(A164,ProductTJ[ProductID],0)),"Not found")</f>
        <v>10</v>
      </c>
      <c r="F164" t="str">
        <f>IFERROR(INDEX(ProductTJ[Segment],MATCH(A164,ProductTJ[ProductID],0)),"Not found")</f>
        <v>Extreme</v>
      </c>
      <c r="G164" t="str">
        <f>IFERROR(INDEX(SalesTJ[Country],MATCH(A164,SalesTJ[ProductID],0)),"Not found")</f>
        <v>Canada</v>
      </c>
      <c r="H164" t="str">
        <f>IFERROR(INDEX(Location[State],MATCH(I164,Location[Zip],0)),"Not found")</f>
        <v>Ontario</v>
      </c>
      <c r="I164" t="str">
        <f>IFERROR(INDEX(SalesTJ[Zip],MATCH(A164,SalesTJ[ProductID],0)),"Not found")</f>
        <v>L5G</v>
      </c>
      <c r="J164" t="str">
        <f>IFERROR(INDEX(Manufacturer[Manufacturer Name],MATCH(E164,Manufacturer[ManufacturerID],0)),"Not found")</f>
        <v>Pirum</v>
      </c>
      <c r="K164">
        <f>IFERROR(INDEX(SalesTJ[Units],MATCH(A164,SalesTJ[ProductID],0)),"Not found")</f>
        <v>1</v>
      </c>
      <c r="L164">
        <f>IFERROR(INDEX(SalesTJ[Revenue],MATCH(A164,SalesTJ[ProductID],0)),"Not found")</f>
        <v>6173.37</v>
      </c>
    </row>
    <row r="165" spans="1:12">
      <c r="A165" s="8">
        <v>794</v>
      </c>
      <c r="B165" s="9">
        <v>42177</v>
      </c>
      <c r="C165" t="str">
        <f>IFERROR(INDEX(ProductTJ[Product Name],MATCH(A165,ProductTJ[ProductID],0)),"Not found")</f>
        <v>Natura RP-82</v>
      </c>
      <c r="D165" t="str">
        <f>IFERROR(INDEX(ProductTJ[Category],MATCH(A165,ProductTJ[ProductID],0)),"Not found")</f>
        <v>Rural</v>
      </c>
      <c r="E165">
        <f>IFERROR(INDEX(ProductTJ[ManufacturerID],MATCH(A165,ProductTJ[ProductID],0)),"Not found")</f>
        <v>8</v>
      </c>
      <c r="F165" t="str">
        <f>IFERROR(INDEX(ProductTJ[Segment],MATCH(A165,ProductTJ[ProductID],0)),"Not found")</f>
        <v>Productivity</v>
      </c>
      <c r="G165" t="str">
        <f>IFERROR(INDEX(SalesTJ[Country],MATCH(A165,SalesTJ[ProductID],0)),"Not found")</f>
        <v>Canada</v>
      </c>
      <c r="H165" t="str">
        <f>IFERROR(INDEX(Location[State],MATCH(I165,Location[Zip],0)),"Not found")</f>
        <v>British Columbia</v>
      </c>
      <c r="I165" t="str">
        <f>IFERROR(INDEX(SalesTJ[Zip],MATCH(A165,SalesTJ[ProductID],0)),"Not found")</f>
        <v>V5W</v>
      </c>
      <c r="J165" t="str">
        <f>IFERROR(INDEX(Manufacturer[Manufacturer Name],MATCH(E165,Manufacturer[ManufacturerID],0)),"Not found")</f>
        <v>Natura</v>
      </c>
      <c r="K165">
        <f>IFERROR(INDEX(SalesTJ[Units],MATCH(A165,SalesTJ[ProductID],0)),"Not found")</f>
        <v>1</v>
      </c>
      <c r="L165">
        <f>IFERROR(INDEX(SalesTJ[Revenue],MATCH(A165,SalesTJ[ProductID],0)),"Not found")</f>
        <v>1070.37</v>
      </c>
    </row>
    <row r="166" spans="1:12">
      <c r="A166" s="6">
        <v>2218</v>
      </c>
      <c r="B166" s="7">
        <v>42177</v>
      </c>
      <c r="C166" t="str">
        <f>IFERROR(INDEX(ProductTJ[Product Name],MATCH(A166,ProductTJ[ProductID],0)),"Not found")</f>
        <v>Aliqui RP-15</v>
      </c>
      <c r="D166" t="str">
        <f>IFERROR(INDEX(ProductTJ[Category],MATCH(A166,ProductTJ[ProductID],0)),"Not found")</f>
        <v>Rural</v>
      </c>
      <c r="E166">
        <f>IFERROR(INDEX(ProductTJ[ManufacturerID],MATCH(A166,ProductTJ[ProductID],0)),"Not found")</f>
        <v>2</v>
      </c>
      <c r="F166" t="str">
        <f>IFERROR(INDEX(ProductTJ[Segment],MATCH(A166,ProductTJ[ProductID],0)),"Not found")</f>
        <v>Productivity</v>
      </c>
      <c r="G166" t="str">
        <f>IFERROR(INDEX(SalesTJ[Country],MATCH(A166,SalesTJ[ProductID],0)),"Not found")</f>
        <v>Canada</v>
      </c>
      <c r="H166" t="str">
        <f>IFERROR(INDEX(Location[State],MATCH(I166,Location[Zip],0)),"Not found")</f>
        <v>British Columbia</v>
      </c>
      <c r="I166" t="str">
        <f>IFERROR(INDEX(SalesTJ[Zip],MATCH(A166,SalesTJ[ProductID],0)),"Not found")</f>
        <v>V6M</v>
      </c>
      <c r="J166" t="str">
        <f>IFERROR(INDEX(Manufacturer[Manufacturer Name],MATCH(E166,Manufacturer[ManufacturerID],0)),"Not found")</f>
        <v>Aliqui</v>
      </c>
      <c r="K166">
        <f>IFERROR(INDEX(SalesTJ[Units],MATCH(A166,SalesTJ[ProductID],0)),"Not found")</f>
        <v>1</v>
      </c>
      <c r="L166">
        <f>IFERROR(INDEX(SalesTJ[Revenue],MATCH(A166,SalesTJ[ProductID],0)),"Not found")</f>
        <v>1763.37</v>
      </c>
    </row>
    <row r="167" spans="1:12">
      <c r="A167" s="8">
        <v>781</v>
      </c>
      <c r="B167" s="9">
        <v>42177</v>
      </c>
      <c r="C167" t="str">
        <f>IFERROR(INDEX(ProductTJ[Product Name],MATCH(A167,ProductTJ[ProductID],0)),"Not found")</f>
        <v>Natura RP-69</v>
      </c>
      <c r="D167" t="str">
        <f>IFERROR(INDEX(ProductTJ[Category],MATCH(A167,ProductTJ[ProductID],0)),"Not found")</f>
        <v>Rural</v>
      </c>
      <c r="E167">
        <f>IFERROR(INDEX(ProductTJ[ManufacturerID],MATCH(A167,ProductTJ[ProductID],0)),"Not found")</f>
        <v>8</v>
      </c>
      <c r="F167" t="str">
        <f>IFERROR(INDEX(ProductTJ[Segment],MATCH(A167,ProductTJ[ProductID],0)),"Not found")</f>
        <v>Productivity</v>
      </c>
      <c r="G167" t="str">
        <f>IFERROR(INDEX(SalesTJ[Country],MATCH(A167,SalesTJ[ProductID],0)),"Not found")</f>
        <v>Canada</v>
      </c>
      <c r="H167" t="str">
        <f>IFERROR(INDEX(Location[State],MATCH(I167,Location[Zip],0)),"Not found")</f>
        <v>Alberta</v>
      </c>
      <c r="I167" t="str">
        <f>IFERROR(INDEX(SalesTJ[Zip],MATCH(A167,SalesTJ[ProductID],0)),"Not found")</f>
        <v>T5C</v>
      </c>
      <c r="J167" t="str">
        <f>IFERROR(INDEX(Manufacturer[Manufacturer Name],MATCH(E167,Manufacturer[ManufacturerID],0)),"Not found")</f>
        <v>Natura</v>
      </c>
      <c r="K167">
        <f>IFERROR(INDEX(SalesTJ[Units],MATCH(A167,SalesTJ[ProductID],0)),"Not found")</f>
        <v>1</v>
      </c>
      <c r="L167">
        <f>IFERROR(INDEX(SalesTJ[Revenue],MATCH(A167,SalesTJ[ProductID],0)),"Not found")</f>
        <v>1322.37</v>
      </c>
    </row>
    <row r="168" spans="1:12">
      <c r="A168" s="6">
        <v>993</v>
      </c>
      <c r="B168" s="7">
        <v>42177</v>
      </c>
      <c r="C168" t="str">
        <f>IFERROR(INDEX(ProductTJ[Product Name],MATCH(A168,ProductTJ[ProductID],0)),"Not found")</f>
        <v>Natura UC-56</v>
      </c>
      <c r="D168" t="str">
        <f>IFERROR(INDEX(ProductTJ[Category],MATCH(A168,ProductTJ[ProductID],0)),"Not found")</f>
        <v>Urban</v>
      </c>
      <c r="E168">
        <f>IFERROR(INDEX(ProductTJ[ManufacturerID],MATCH(A168,ProductTJ[ProductID],0)),"Not found")</f>
        <v>8</v>
      </c>
      <c r="F168" t="str">
        <f>IFERROR(INDEX(ProductTJ[Segment],MATCH(A168,ProductTJ[ProductID],0)),"Not found")</f>
        <v>Convenience</v>
      </c>
      <c r="G168" t="str">
        <f>IFERROR(INDEX(SalesTJ[Country],MATCH(A168,SalesTJ[ProductID],0)),"Not found")</f>
        <v>Canada</v>
      </c>
      <c r="H168" t="str">
        <f>IFERROR(INDEX(Location[State],MATCH(I168,Location[Zip],0)),"Not found")</f>
        <v>Manitoba</v>
      </c>
      <c r="I168" t="str">
        <f>IFERROR(INDEX(SalesTJ[Zip],MATCH(A168,SalesTJ[ProductID],0)),"Not found")</f>
        <v>R3V</v>
      </c>
      <c r="J168" t="str">
        <f>IFERROR(INDEX(Manufacturer[Manufacturer Name],MATCH(E168,Manufacturer[ManufacturerID],0)),"Not found")</f>
        <v>Natura</v>
      </c>
      <c r="K168">
        <f>IFERROR(INDEX(SalesTJ[Units],MATCH(A168,SalesTJ[ProductID],0)),"Not found")</f>
        <v>1</v>
      </c>
      <c r="L168">
        <f>IFERROR(INDEX(SalesTJ[Revenue],MATCH(A168,SalesTJ[ProductID],0)),"Not found")</f>
        <v>4598.37</v>
      </c>
    </row>
    <row r="169" spans="1:12">
      <c r="A169" s="8">
        <v>1212</v>
      </c>
      <c r="B169" s="9">
        <v>42177</v>
      </c>
      <c r="C169" t="str">
        <f>IFERROR(INDEX(ProductTJ[Product Name],MATCH(A169,ProductTJ[ProductID],0)),"Not found")</f>
        <v>Pirum UC-14</v>
      </c>
      <c r="D169" t="str">
        <f>IFERROR(INDEX(ProductTJ[Category],MATCH(A169,ProductTJ[ProductID],0)),"Not found")</f>
        <v>Urban</v>
      </c>
      <c r="E169">
        <f>IFERROR(INDEX(ProductTJ[ManufacturerID],MATCH(A169,ProductTJ[ProductID],0)),"Not found")</f>
        <v>10</v>
      </c>
      <c r="F169" t="str">
        <f>IFERROR(INDEX(ProductTJ[Segment],MATCH(A169,ProductTJ[ProductID],0)),"Not found")</f>
        <v>Convenience</v>
      </c>
      <c r="G169" t="str">
        <f>IFERROR(INDEX(SalesTJ[Country],MATCH(A169,SalesTJ[ProductID],0)),"Not found")</f>
        <v>Canada</v>
      </c>
      <c r="H169" t="str">
        <f>IFERROR(INDEX(Location[State],MATCH(I169,Location[Zip],0)),"Not found")</f>
        <v>Ontario</v>
      </c>
      <c r="I169" t="str">
        <f>IFERROR(INDEX(SalesTJ[Zip],MATCH(A169,SalesTJ[ProductID],0)),"Not found")</f>
        <v>L5N</v>
      </c>
      <c r="J169" t="str">
        <f>IFERROR(INDEX(Manufacturer[Manufacturer Name],MATCH(E169,Manufacturer[ManufacturerID],0)),"Not found")</f>
        <v>Pirum</v>
      </c>
      <c r="K169">
        <f>IFERROR(INDEX(SalesTJ[Units],MATCH(A169,SalesTJ[ProductID],0)),"Not found")</f>
        <v>1</v>
      </c>
      <c r="L169">
        <f>IFERROR(INDEX(SalesTJ[Revenue],MATCH(A169,SalesTJ[ProductID],0)),"Not found")</f>
        <v>4850.37</v>
      </c>
    </row>
    <row r="170" spans="1:12">
      <c r="A170" s="6">
        <v>207</v>
      </c>
      <c r="B170" s="7">
        <v>42177</v>
      </c>
      <c r="C170" t="str">
        <f>IFERROR(INDEX(ProductTJ[Product Name],MATCH(A170,ProductTJ[ProductID],0)),"Not found")</f>
        <v>Barba UM-09</v>
      </c>
      <c r="D170" t="str">
        <f>IFERROR(INDEX(ProductTJ[Category],MATCH(A170,ProductTJ[ProductID],0)),"Not found")</f>
        <v>Urban</v>
      </c>
      <c r="E170">
        <f>IFERROR(INDEX(ProductTJ[ManufacturerID],MATCH(A170,ProductTJ[ProductID],0)),"Not found")</f>
        <v>3</v>
      </c>
      <c r="F170" t="str">
        <f>IFERROR(INDEX(ProductTJ[Segment],MATCH(A170,ProductTJ[ProductID],0)),"Not found")</f>
        <v>Moderation</v>
      </c>
      <c r="G170" t="str">
        <f>IFERROR(INDEX(SalesTJ[Country],MATCH(A170,SalesTJ[ProductID],0)),"Not found")</f>
        <v>Canada</v>
      </c>
      <c r="H170" t="str">
        <f>IFERROR(INDEX(Location[State],MATCH(I170,Location[Zip],0)),"Not found")</f>
        <v>Alberta</v>
      </c>
      <c r="I170" t="str">
        <f>IFERROR(INDEX(SalesTJ[Zip],MATCH(A170,SalesTJ[ProductID],0)),"Not found")</f>
        <v>T5B</v>
      </c>
      <c r="J170" t="str">
        <f>IFERROR(INDEX(Manufacturer[Manufacturer Name],MATCH(E170,Manufacturer[ManufacturerID],0)),"Not found")</f>
        <v>Barba</v>
      </c>
      <c r="K170">
        <f>IFERROR(INDEX(SalesTJ[Units],MATCH(A170,SalesTJ[ProductID],0)),"Not found")</f>
        <v>1</v>
      </c>
      <c r="L170">
        <f>IFERROR(INDEX(SalesTJ[Revenue],MATCH(A170,SalesTJ[ProductID],0)),"Not found")</f>
        <v>11843.37</v>
      </c>
    </row>
    <row r="171" spans="1:12">
      <c r="A171" s="8">
        <v>793</v>
      </c>
      <c r="B171" s="9">
        <v>42177</v>
      </c>
      <c r="C171" t="str">
        <f>IFERROR(INDEX(ProductTJ[Product Name],MATCH(A171,ProductTJ[ProductID],0)),"Not found")</f>
        <v>Natura RP-81</v>
      </c>
      <c r="D171" t="str">
        <f>IFERROR(INDEX(ProductTJ[Category],MATCH(A171,ProductTJ[ProductID],0)),"Not found")</f>
        <v>Rural</v>
      </c>
      <c r="E171">
        <f>IFERROR(INDEX(ProductTJ[ManufacturerID],MATCH(A171,ProductTJ[ProductID],0)),"Not found")</f>
        <v>8</v>
      </c>
      <c r="F171" t="str">
        <f>IFERROR(INDEX(ProductTJ[Segment],MATCH(A171,ProductTJ[ProductID],0)),"Not found")</f>
        <v>Productivity</v>
      </c>
      <c r="G171" t="str">
        <f>IFERROR(INDEX(SalesTJ[Country],MATCH(A171,SalesTJ[ProductID],0)),"Not found")</f>
        <v>Canada</v>
      </c>
      <c r="H171" t="str">
        <f>IFERROR(INDEX(Location[State],MATCH(I171,Location[Zip],0)),"Not found")</f>
        <v>British Columbia</v>
      </c>
      <c r="I171" t="str">
        <f>IFERROR(INDEX(SalesTJ[Zip],MATCH(A171,SalesTJ[ProductID],0)),"Not found")</f>
        <v>V5W</v>
      </c>
      <c r="J171" t="str">
        <f>IFERROR(INDEX(Manufacturer[Manufacturer Name],MATCH(E171,Manufacturer[ManufacturerID],0)),"Not found")</f>
        <v>Natura</v>
      </c>
      <c r="K171">
        <f>IFERROR(INDEX(SalesTJ[Units],MATCH(A171,SalesTJ[ProductID],0)),"Not found")</f>
        <v>1</v>
      </c>
      <c r="L171">
        <f>IFERROR(INDEX(SalesTJ[Revenue],MATCH(A171,SalesTJ[ProductID],0)),"Not found")</f>
        <v>1070.37</v>
      </c>
    </row>
    <row r="172" spans="1:12">
      <c r="A172" s="6">
        <v>782</v>
      </c>
      <c r="B172" s="7">
        <v>42177</v>
      </c>
      <c r="C172" t="str">
        <f>IFERROR(INDEX(ProductTJ[Product Name],MATCH(A172,ProductTJ[ProductID],0)),"Not found")</f>
        <v>Natura RP-70</v>
      </c>
      <c r="D172" t="str">
        <f>IFERROR(INDEX(ProductTJ[Category],MATCH(A172,ProductTJ[ProductID],0)),"Not found")</f>
        <v>Rural</v>
      </c>
      <c r="E172">
        <f>IFERROR(INDEX(ProductTJ[ManufacturerID],MATCH(A172,ProductTJ[ProductID],0)),"Not found")</f>
        <v>8</v>
      </c>
      <c r="F172" t="str">
        <f>IFERROR(INDEX(ProductTJ[Segment],MATCH(A172,ProductTJ[ProductID],0)),"Not found")</f>
        <v>Productivity</v>
      </c>
      <c r="G172" t="str">
        <f>IFERROR(INDEX(SalesTJ[Country],MATCH(A172,SalesTJ[ProductID],0)),"Not found")</f>
        <v>Canada</v>
      </c>
      <c r="H172" t="str">
        <f>IFERROR(INDEX(Location[State],MATCH(I172,Location[Zip],0)),"Not found")</f>
        <v>Alberta</v>
      </c>
      <c r="I172" t="str">
        <f>IFERROR(INDEX(SalesTJ[Zip],MATCH(A172,SalesTJ[ProductID],0)),"Not found")</f>
        <v>T5C</v>
      </c>
      <c r="J172" t="str">
        <f>IFERROR(INDEX(Manufacturer[Manufacturer Name],MATCH(E172,Manufacturer[ManufacturerID],0)),"Not found")</f>
        <v>Natura</v>
      </c>
      <c r="K172">
        <f>IFERROR(INDEX(SalesTJ[Units],MATCH(A172,SalesTJ[ProductID],0)),"Not found")</f>
        <v>1</v>
      </c>
      <c r="L172">
        <f>IFERROR(INDEX(SalesTJ[Revenue],MATCH(A172,SalesTJ[ProductID],0)),"Not found")</f>
        <v>1322.37</v>
      </c>
    </row>
    <row r="173" spans="1:12">
      <c r="A173" s="8">
        <v>2219</v>
      </c>
      <c r="B173" s="9">
        <v>42177</v>
      </c>
      <c r="C173" t="str">
        <f>IFERROR(INDEX(ProductTJ[Product Name],MATCH(A173,ProductTJ[ProductID],0)),"Not found")</f>
        <v>Aliqui RP-16</v>
      </c>
      <c r="D173" t="str">
        <f>IFERROR(INDEX(ProductTJ[Category],MATCH(A173,ProductTJ[ProductID],0)),"Not found")</f>
        <v>Rural</v>
      </c>
      <c r="E173">
        <f>IFERROR(INDEX(ProductTJ[ManufacturerID],MATCH(A173,ProductTJ[ProductID],0)),"Not found")</f>
        <v>2</v>
      </c>
      <c r="F173" t="str">
        <f>IFERROR(INDEX(ProductTJ[Segment],MATCH(A173,ProductTJ[ProductID],0)),"Not found")</f>
        <v>Productivity</v>
      </c>
      <c r="G173" t="str">
        <f>IFERROR(INDEX(SalesTJ[Country],MATCH(A173,SalesTJ[ProductID],0)),"Not found")</f>
        <v>Canada</v>
      </c>
      <c r="H173" t="str">
        <f>IFERROR(INDEX(Location[State],MATCH(I173,Location[Zip],0)),"Not found")</f>
        <v>Ontario</v>
      </c>
      <c r="I173" t="str">
        <f>IFERROR(INDEX(SalesTJ[Zip],MATCH(A173,SalesTJ[ProductID],0)),"Not found")</f>
        <v>M6S</v>
      </c>
      <c r="J173" t="str">
        <f>IFERROR(INDEX(Manufacturer[Manufacturer Name],MATCH(E173,Manufacturer[ManufacturerID],0)),"Not found")</f>
        <v>Aliqui</v>
      </c>
      <c r="K173">
        <f>IFERROR(INDEX(SalesTJ[Units],MATCH(A173,SalesTJ[ProductID],0)),"Not found")</f>
        <v>1</v>
      </c>
      <c r="L173">
        <f>IFERROR(INDEX(SalesTJ[Revenue],MATCH(A173,SalesTJ[ProductID],0)),"Not found")</f>
        <v>1889.37</v>
      </c>
    </row>
    <row r="174" spans="1:12">
      <c r="A174" s="6">
        <v>487</v>
      </c>
      <c r="B174" s="7">
        <v>42178</v>
      </c>
      <c r="C174" t="str">
        <f>IFERROR(INDEX(ProductTJ[Product Name],MATCH(A174,ProductTJ[ProductID],0)),"Not found")</f>
        <v>Maximus UM-92</v>
      </c>
      <c r="D174" t="str">
        <f>IFERROR(INDEX(ProductTJ[Category],MATCH(A174,ProductTJ[ProductID],0)),"Not found")</f>
        <v>Urban</v>
      </c>
      <c r="E174">
        <f>IFERROR(INDEX(ProductTJ[ManufacturerID],MATCH(A174,ProductTJ[ProductID],0)),"Not found")</f>
        <v>7</v>
      </c>
      <c r="F174" t="str">
        <f>IFERROR(INDEX(ProductTJ[Segment],MATCH(A174,ProductTJ[ProductID],0)),"Not found")</f>
        <v>Moderation</v>
      </c>
      <c r="G174" t="str">
        <f>IFERROR(INDEX(SalesTJ[Country],MATCH(A174,SalesTJ[ProductID],0)),"Not found")</f>
        <v>Canada</v>
      </c>
      <c r="H174" t="str">
        <f>IFERROR(INDEX(Location[State],MATCH(I174,Location[Zip],0)),"Not found")</f>
        <v>Ontario</v>
      </c>
      <c r="I174" t="str">
        <f>IFERROR(INDEX(SalesTJ[Zip],MATCH(A174,SalesTJ[ProductID],0)),"Not found")</f>
        <v>L4X</v>
      </c>
      <c r="J174" t="str">
        <f>IFERROR(INDEX(Manufacturer[Manufacturer Name],MATCH(E174,Manufacturer[ManufacturerID],0)),"Not found")</f>
        <v>VanArsdel</v>
      </c>
      <c r="K174">
        <f>IFERROR(INDEX(SalesTJ[Units],MATCH(A174,SalesTJ[ProductID],0)),"Not found")</f>
        <v>1</v>
      </c>
      <c r="L174">
        <f>IFERROR(INDEX(SalesTJ[Revenue],MATCH(A174,SalesTJ[ProductID],0)),"Not found")</f>
        <v>13229.37</v>
      </c>
    </row>
    <row r="175" spans="1:12">
      <c r="A175" s="8">
        <v>2219</v>
      </c>
      <c r="B175" s="9">
        <v>42102</v>
      </c>
      <c r="C175" t="str">
        <f>IFERROR(INDEX(ProductTJ[Product Name],MATCH(A175,ProductTJ[ProductID],0)),"Not found")</f>
        <v>Aliqui RP-16</v>
      </c>
      <c r="D175" t="str">
        <f>IFERROR(INDEX(ProductTJ[Category],MATCH(A175,ProductTJ[ProductID],0)),"Not found")</f>
        <v>Rural</v>
      </c>
      <c r="E175">
        <f>IFERROR(INDEX(ProductTJ[ManufacturerID],MATCH(A175,ProductTJ[ProductID],0)),"Not found")</f>
        <v>2</v>
      </c>
      <c r="F175" t="str">
        <f>IFERROR(INDEX(ProductTJ[Segment],MATCH(A175,ProductTJ[ProductID],0)),"Not found")</f>
        <v>Productivity</v>
      </c>
      <c r="G175" t="str">
        <f>IFERROR(INDEX(SalesTJ[Country],MATCH(A175,SalesTJ[ProductID],0)),"Not found")</f>
        <v>Canada</v>
      </c>
      <c r="H175" t="str">
        <f>IFERROR(INDEX(Location[State],MATCH(I175,Location[Zip],0)),"Not found")</f>
        <v>Ontario</v>
      </c>
      <c r="I175" t="str">
        <f>IFERROR(INDEX(SalesTJ[Zip],MATCH(A175,SalesTJ[ProductID],0)),"Not found")</f>
        <v>M6S</v>
      </c>
      <c r="J175" t="str">
        <f>IFERROR(INDEX(Manufacturer[Manufacturer Name],MATCH(E175,Manufacturer[ManufacturerID],0)),"Not found")</f>
        <v>Aliqui</v>
      </c>
      <c r="K175">
        <f>IFERROR(INDEX(SalesTJ[Units],MATCH(A175,SalesTJ[ProductID],0)),"Not found")</f>
        <v>1</v>
      </c>
      <c r="L175">
        <f>IFERROR(INDEX(SalesTJ[Revenue],MATCH(A175,SalesTJ[ProductID],0)),"Not found")</f>
        <v>1889.37</v>
      </c>
    </row>
    <row r="176" spans="1:12">
      <c r="A176" s="6">
        <v>2412</v>
      </c>
      <c r="B176" s="7">
        <v>42102</v>
      </c>
      <c r="C176" t="str">
        <f>IFERROR(INDEX(ProductTJ[Product Name],MATCH(A176,ProductTJ[ProductID],0)),"Not found")</f>
        <v>Aliqui YY-21</v>
      </c>
      <c r="D176" t="str">
        <f>IFERROR(INDEX(ProductTJ[Category],MATCH(A176,ProductTJ[ProductID],0)),"Not found")</f>
        <v>Youth</v>
      </c>
      <c r="E176">
        <f>IFERROR(INDEX(ProductTJ[ManufacturerID],MATCH(A176,ProductTJ[ProductID],0)),"Not found")</f>
        <v>2</v>
      </c>
      <c r="F176" t="str">
        <f>IFERROR(INDEX(ProductTJ[Segment],MATCH(A176,ProductTJ[ProductID],0)),"Not found")</f>
        <v>Youth</v>
      </c>
      <c r="G176" t="str">
        <f>IFERROR(INDEX(SalesTJ[Country],MATCH(A176,SalesTJ[ProductID],0)),"Not found")</f>
        <v>Canada</v>
      </c>
      <c r="H176" t="str">
        <f>IFERROR(INDEX(Location[State],MATCH(I176,Location[Zip],0)),"Not found")</f>
        <v>British Columbia</v>
      </c>
      <c r="I176" t="str">
        <f>IFERROR(INDEX(SalesTJ[Zip],MATCH(A176,SalesTJ[ProductID],0)),"Not found")</f>
        <v>V6A</v>
      </c>
      <c r="J176" t="str">
        <f>IFERROR(INDEX(Manufacturer[Manufacturer Name],MATCH(E176,Manufacturer[ManufacturerID],0)),"Not found")</f>
        <v>Aliqui</v>
      </c>
      <c r="K176">
        <f>IFERROR(INDEX(SalesTJ[Units],MATCH(A176,SalesTJ[ProductID],0)),"Not found")</f>
        <v>1</v>
      </c>
      <c r="L176">
        <f>IFERROR(INDEX(SalesTJ[Revenue],MATCH(A176,SalesTJ[ProductID],0)),"Not found")</f>
        <v>1290.87</v>
      </c>
    </row>
    <row r="177" spans="1:12">
      <c r="A177" s="8">
        <v>1344</v>
      </c>
      <c r="B177" s="9">
        <v>42148</v>
      </c>
      <c r="C177" t="str">
        <f>IFERROR(INDEX(ProductTJ[Product Name],MATCH(A177,ProductTJ[ProductID],0)),"Not found")</f>
        <v>Quibus RP-36</v>
      </c>
      <c r="D177" t="str">
        <f>IFERROR(INDEX(ProductTJ[Category],MATCH(A177,ProductTJ[ProductID],0)),"Not found")</f>
        <v>Rural</v>
      </c>
      <c r="E177">
        <f>IFERROR(INDEX(ProductTJ[ManufacturerID],MATCH(A177,ProductTJ[ProductID],0)),"Not found")</f>
        <v>12</v>
      </c>
      <c r="F177" t="str">
        <f>IFERROR(INDEX(ProductTJ[Segment],MATCH(A177,ProductTJ[ProductID],0)),"Not found")</f>
        <v>Productivity</v>
      </c>
      <c r="G177" t="str">
        <f>IFERROR(INDEX(SalesTJ[Country],MATCH(A177,SalesTJ[ProductID],0)),"Not found")</f>
        <v>Canada</v>
      </c>
      <c r="H177" t="str">
        <f>IFERROR(INDEX(Location[State],MATCH(I177,Location[Zip],0)),"Not found")</f>
        <v>Ontario</v>
      </c>
      <c r="I177" t="str">
        <f>IFERROR(INDEX(SalesTJ[Zip],MATCH(A177,SalesTJ[ProductID],0)),"Not found")</f>
        <v>M7Y</v>
      </c>
      <c r="J177" t="str">
        <f>IFERROR(INDEX(Manufacturer[Manufacturer Name],MATCH(E177,Manufacturer[ManufacturerID],0)),"Not found")</f>
        <v>Quibus</v>
      </c>
      <c r="K177">
        <f>IFERROR(INDEX(SalesTJ[Units],MATCH(A177,SalesTJ[ProductID],0)),"Not found")</f>
        <v>1</v>
      </c>
      <c r="L177">
        <f>IFERROR(INDEX(SalesTJ[Revenue],MATCH(A177,SalesTJ[ProductID],0)),"Not found")</f>
        <v>4408.74</v>
      </c>
    </row>
    <row r="178" spans="1:12">
      <c r="A178" s="6">
        <v>491</v>
      </c>
      <c r="B178" s="7">
        <v>42148</v>
      </c>
      <c r="C178" t="str">
        <f>IFERROR(INDEX(ProductTJ[Product Name],MATCH(A178,ProductTJ[ProductID],0)),"Not found")</f>
        <v>Maximus UM-96</v>
      </c>
      <c r="D178" t="str">
        <f>IFERROR(INDEX(ProductTJ[Category],MATCH(A178,ProductTJ[ProductID],0)),"Not found")</f>
        <v>Urban</v>
      </c>
      <c r="E178">
        <f>IFERROR(INDEX(ProductTJ[ManufacturerID],MATCH(A178,ProductTJ[ProductID],0)),"Not found")</f>
        <v>7</v>
      </c>
      <c r="F178" t="str">
        <f>IFERROR(INDEX(ProductTJ[Segment],MATCH(A178,ProductTJ[ProductID],0)),"Not found")</f>
        <v>Moderation</v>
      </c>
      <c r="G178" t="str">
        <f>IFERROR(INDEX(SalesTJ[Country],MATCH(A178,SalesTJ[ProductID],0)),"Not found")</f>
        <v>Canada</v>
      </c>
      <c r="H178" t="str">
        <f>IFERROR(INDEX(Location[State],MATCH(I178,Location[Zip],0)),"Not found")</f>
        <v>Ontario</v>
      </c>
      <c r="I178" t="str">
        <f>IFERROR(INDEX(SalesTJ[Zip],MATCH(A178,SalesTJ[ProductID],0)),"Not found")</f>
        <v>M5X</v>
      </c>
      <c r="J178" t="str">
        <f>IFERROR(INDEX(Manufacturer[Manufacturer Name],MATCH(E178,Manufacturer[ManufacturerID],0)),"Not found")</f>
        <v>VanArsdel</v>
      </c>
      <c r="K178">
        <f>IFERROR(INDEX(SalesTJ[Units],MATCH(A178,SalesTJ[ProductID],0)),"Not found")</f>
        <v>1</v>
      </c>
      <c r="L178">
        <f>IFERROR(INDEX(SalesTJ[Revenue],MATCH(A178,SalesTJ[ProductID],0)),"Not found")</f>
        <v>10709.37</v>
      </c>
    </row>
    <row r="179" spans="1:12">
      <c r="A179" s="8">
        <v>1223</v>
      </c>
      <c r="B179" s="9">
        <v>42149</v>
      </c>
      <c r="C179" t="str">
        <f>IFERROR(INDEX(ProductTJ[Product Name],MATCH(A179,ProductTJ[ProductID],0)),"Not found")</f>
        <v>Pirum UC-25</v>
      </c>
      <c r="D179" t="str">
        <f>IFERROR(INDEX(ProductTJ[Category],MATCH(A179,ProductTJ[ProductID],0)),"Not found")</f>
        <v>Urban</v>
      </c>
      <c r="E179">
        <f>IFERROR(INDEX(ProductTJ[ManufacturerID],MATCH(A179,ProductTJ[ProductID],0)),"Not found")</f>
        <v>10</v>
      </c>
      <c r="F179" t="str">
        <f>IFERROR(INDEX(ProductTJ[Segment],MATCH(A179,ProductTJ[ProductID],0)),"Not found")</f>
        <v>Convenience</v>
      </c>
      <c r="G179" t="str">
        <f>IFERROR(INDEX(SalesTJ[Country],MATCH(A179,SalesTJ[ProductID],0)),"Not found")</f>
        <v>Canada</v>
      </c>
      <c r="H179" t="str">
        <f>IFERROR(INDEX(Location[State],MATCH(I179,Location[Zip],0)),"Not found")</f>
        <v>Ontario</v>
      </c>
      <c r="I179" t="str">
        <f>IFERROR(INDEX(SalesTJ[Zip],MATCH(A179,SalesTJ[ProductID],0)),"Not found")</f>
        <v>M4K</v>
      </c>
      <c r="J179" t="str">
        <f>IFERROR(INDEX(Manufacturer[Manufacturer Name],MATCH(E179,Manufacturer[ManufacturerID],0)),"Not found")</f>
        <v>Pirum</v>
      </c>
      <c r="K179">
        <f>IFERROR(INDEX(SalesTJ[Units],MATCH(A179,SalesTJ[ProductID],0)),"Not found")</f>
        <v>1</v>
      </c>
      <c r="L179">
        <f>IFERROR(INDEX(SalesTJ[Revenue],MATCH(A179,SalesTJ[ProductID],0)),"Not found")</f>
        <v>4787.37</v>
      </c>
    </row>
    <row r="180" spans="1:12">
      <c r="A180" s="6">
        <v>407</v>
      </c>
      <c r="B180" s="7">
        <v>42149</v>
      </c>
      <c r="C180" t="str">
        <f>IFERROR(INDEX(ProductTJ[Product Name],MATCH(A180,ProductTJ[ProductID],0)),"Not found")</f>
        <v>Maximus UM-12</v>
      </c>
      <c r="D180" t="str">
        <f>IFERROR(INDEX(ProductTJ[Category],MATCH(A180,ProductTJ[ProductID],0)),"Not found")</f>
        <v>Urban</v>
      </c>
      <c r="E180">
        <f>IFERROR(INDEX(ProductTJ[ManufacturerID],MATCH(A180,ProductTJ[ProductID],0)),"Not found")</f>
        <v>7</v>
      </c>
      <c r="F180" t="str">
        <f>IFERROR(INDEX(ProductTJ[Segment],MATCH(A180,ProductTJ[ProductID],0)),"Not found")</f>
        <v>Moderation</v>
      </c>
      <c r="G180" t="str">
        <f>IFERROR(INDEX(SalesTJ[Country],MATCH(A180,SalesTJ[ProductID],0)),"Not found")</f>
        <v>Canada</v>
      </c>
      <c r="H180" t="str">
        <f>IFERROR(INDEX(Location[State],MATCH(I180,Location[Zip],0)),"Not found")</f>
        <v>Ontario</v>
      </c>
      <c r="I180" t="str">
        <f>IFERROR(INDEX(SalesTJ[Zip],MATCH(A180,SalesTJ[ProductID],0)),"Not found")</f>
        <v>M6G</v>
      </c>
      <c r="J180" t="str">
        <f>IFERROR(INDEX(Manufacturer[Manufacturer Name],MATCH(E180,Manufacturer[ManufacturerID],0)),"Not found")</f>
        <v>VanArsdel</v>
      </c>
      <c r="K180">
        <f>IFERROR(INDEX(SalesTJ[Units],MATCH(A180,SalesTJ[ProductID],0)),"Not found")</f>
        <v>1</v>
      </c>
      <c r="L180">
        <f>IFERROR(INDEX(SalesTJ[Revenue],MATCH(A180,SalesTJ[ProductID],0)),"Not found")</f>
        <v>20505.87</v>
      </c>
    </row>
    <row r="181" spans="1:12">
      <c r="A181" s="8">
        <v>2368</v>
      </c>
      <c r="B181" s="9">
        <v>42179</v>
      </c>
      <c r="C181" t="str">
        <f>IFERROR(INDEX(ProductTJ[Product Name],MATCH(A181,ProductTJ[ProductID],0)),"Not found")</f>
        <v>Aliqui UC-16</v>
      </c>
      <c r="D181" t="str">
        <f>IFERROR(INDEX(ProductTJ[Category],MATCH(A181,ProductTJ[ProductID],0)),"Not found")</f>
        <v>Urban</v>
      </c>
      <c r="E181">
        <f>IFERROR(INDEX(ProductTJ[ManufacturerID],MATCH(A181,ProductTJ[ProductID],0)),"Not found")</f>
        <v>2</v>
      </c>
      <c r="F181" t="str">
        <f>IFERROR(INDEX(ProductTJ[Segment],MATCH(A181,ProductTJ[ProductID],0)),"Not found")</f>
        <v>Convenience</v>
      </c>
      <c r="G181" t="str">
        <f>IFERROR(INDEX(SalesTJ[Country],MATCH(A181,SalesTJ[ProductID],0)),"Not found")</f>
        <v>Canada</v>
      </c>
      <c r="H181" t="str">
        <f>IFERROR(INDEX(Location[State],MATCH(I181,Location[Zip],0)),"Not found")</f>
        <v>Alberta</v>
      </c>
      <c r="I181" t="str">
        <f>IFERROR(INDEX(SalesTJ[Zip],MATCH(A181,SalesTJ[ProductID],0)),"Not found")</f>
        <v>T6R</v>
      </c>
      <c r="J181" t="str">
        <f>IFERROR(INDEX(Manufacturer[Manufacturer Name],MATCH(E181,Manufacturer[ManufacturerID],0)),"Not found")</f>
        <v>Aliqui</v>
      </c>
      <c r="K181">
        <f>IFERROR(INDEX(SalesTJ[Units],MATCH(A181,SalesTJ[ProductID],0)),"Not found")</f>
        <v>1</v>
      </c>
      <c r="L181">
        <f>IFERROR(INDEX(SalesTJ[Revenue],MATCH(A181,SalesTJ[ProductID],0)),"Not found")</f>
        <v>8687.7</v>
      </c>
    </row>
    <row r="182" spans="1:12">
      <c r="A182" s="6">
        <v>2350</v>
      </c>
      <c r="B182" s="7">
        <v>42179</v>
      </c>
      <c r="C182" t="str">
        <f>IFERROR(INDEX(ProductTJ[Product Name],MATCH(A182,ProductTJ[ProductID],0)),"Not found")</f>
        <v>Aliqui UE-24</v>
      </c>
      <c r="D182" t="str">
        <f>IFERROR(INDEX(ProductTJ[Category],MATCH(A182,ProductTJ[ProductID],0)),"Not found")</f>
        <v>Urban</v>
      </c>
      <c r="E182">
        <f>IFERROR(INDEX(ProductTJ[ManufacturerID],MATCH(A182,ProductTJ[ProductID],0)),"Not found")</f>
        <v>2</v>
      </c>
      <c r="F182" t="str">
        <f>IFERROR(INDEX(ProductTJ[Segment],MATCH(A182,ProductTJ[ProductID],0)),"Not found")</f>
        <v>Extreme</v>
      </c>
      <c r="G182" t="str">
        <f>IFERROR(INDEX(SalesTJ[Country],MATCH(A182,SalesTJ[ProductID],0)),"Not found")</f>
        <v>Canada</v>
      </c>
      <c r="H182" t="str">
        <f>IFERROR(INDEX(Location[State],MATCH(I182,Location[Zip],0)),"Not found")</f>
        <v>Ontario</v>
      </c>
      <c r="I182" t="str">
        <f>IFERROR(INDEX(SalesTJ[Zip],MATCH(A182,SalesTJ[ProductID],0)),"Not found")</f>
        <v>L5G</v>
      </c>
      <c r="J182" t="str">
        <f>IFERROR(INDEX(Manufacturer[Manufacturer Name],MATCH(E182,Manufacturer[ManufacturerID],0)),"Not found")</f>
        <v>Aliqui</v>
      </c>
      <c r="K182">
        <f>IFERROR(INDEX(SalesTJ[Units],MATCH(A182,SalesTJ[ProductID],0)),"Not found")</f>
        <v>1</v>
      </c>
      <c r="L182">
        <f>IFERROR(INDEX(SalesTJ[Revenue],MATCH(A182,SalesTJ[ProductID],0)),"Not found")</f>
        <v>4466.7</v>
      </c>
    </row>
    <row r="183" spans="1:12">
      <c r="A183" s="8">
        <v>545</v>
      </c>
      <c r="B183" s="9">
        <v>42179</v>
      </c>
      <c r="C183" t="str">
        <f>IFERROR(INDEX(ProductTJ[Product Name],MATCH(A183,ProductTJ[ProductID],0)),"Not found")</f>
        <v>Maximus UC-10</v>
      </c>
      <c r="D183" t="str">
        <f>IFERROR(INDEX(ProductTJ[Category],MATCH(A183,ProductTJ[ProductID],0)),"Not found")</f>
        <v>Urban</v>
      </c>
      <c r="E183">
        <f>IFERROR(INDEX(ProductTJ[ManufacturerID],MATCH(A183,ProductTJ[ProductID],0)),"Not found")</f>
        <v>7</v>
      </c>
      <c r="F183" t="str">
        <f>IFERROR(INDEX(ProductTJ[Segment],MATCH(A183,ProductTJ[ProductID],0)),"Not found")</f>
        <v>Convenience</v>
      </c>
      <c r="G183" t="str">
        <f>IFERROR(INDEX(SalesTJ[Country],MATCH(A183,SalesTJ[ProductID],0)),"Not found")</f>
        <v>Canada</v>
      </c>
      <c r="H183" t="str">
        <f>IFERROR(INDEX(Location[State],MATCH(I183,Location[Zip],0)),"Not found")</f>
        <v>Ontario</v>
      </c>
      <c r="I183" t="str">
        <f>IFERROR(INDEX(SalesTJ[Zip],MATCH(A183,SalesTJ[ProductID],0)),"Not found")</f>
        <v>M5L</v>
      </c>
      <c r="J183" t="str">
        <f>IFERROR(INDEX(Manufacturer[Manufacturer Name],MATCH(E183,Manufacturer[ManufacturerID],0)),"Not found")</f>
        <v>VanArsdel</v>
      </c>
      <c r="K183">
        <f>IFERROR(INDEX(SalesTJ[Units],MATCH(A183,SalesTJ[ProductID],0)),"Not found")</f>
        <v>1</v>
      </c>
      <c r="L183">
        <f>IFERROR(INDEX(SalesTJ[Revenue],MATCH(A183,SalesTJ[ProductID],0)),"Not found")</f>
        <v>10835.37</v>
      </c>
    </row>
    <row r="184" spans="1:12">
      <c r="A184" s="6">
        <v>926</v>
      </c>
      <c r="B184" s="7">
        <v>42179</v>
      </c>
      <c r="C184" t="str">
        <f>IFERROR(INDEX(ProductTJ[Product Name],MATCH(A184,ProductTJ[ProductID],0)),"Not found")</f>
        <v>Natura UE-35</v>
      </c>
      <c r="D184" t="str">
        <f>IFERROR(INDEX(ProductTJ[Category],MATCH(A184,ProductTJ[ProductID],0)),"Not found")</f>
        <v>Urban</v>
      </c>
      <c r="E184">
        <f>IFERROR(INDEX(ProductTJ[ManufacturerID],MATCH(A184,ProductTJ[ProductID],0)),"Not found")</f>
        <v>8</v>
      </c>
      <c r="F184" t="str">
        <f>IFERROR(INDEX(ProductTJ[Segment],MATCH(A184,ProductTJ[ProductID],0)),"Not found")</f>
        <v>Extreme</v>
      </c>
      <c r="G184" t="str">
        <f>IFERROR(INDEX(SalesTJ[Country],MATCH(A184,SalesTJ[ProductID],0)),"Not found")</f>
        <v>Canada</v>
      </c>
      <c r="H184" t="str">
        <f>IFERROR(INDEX(Location[State],MATCH(I184,Location[Zip],0)),"Not found")</f>
        <v>Ontario</v>
      </c>
      <c r="I184" t="str">
        <f>IFERROR(INDEX(SalesTJ[Zip],MATCH(A184,SalesTJ[ProductID],0)),"Not found")</f>
        <v>K1R</v>
      </c>
      <c r="J184" t="str">
        <f>IFERROR(INDEX(Manufacturer[Manufacturer Name],MATCH(E184,Manufacturer[ManufacturerID],0)),"Not found")</f>
        <v>Natura</v>
      </c>
      <c r="K184">
        <f>IFERROR(INDEX(SalesTJ[Units],MATCH(A184,SalesTJ[ProductID],0)),"Not found")</f>
        <v>1</v>
      </c>
      <c r="L184">
        <f>IFERROR(INDEX(SalesTJ[Revenue],MATCH(A184,SalesTJ[ProductID],0)),"Not found")</f>
        <v>6803.37</v>
      </c>
    </row>
    <row r="185" spans="1:12">
      <c r="A185" s="8">
        <v>2393</v>
      </c>
      <c r="B185" s="9">
        <v>42179</v>
      </c>
      <c r="C185" t="str">
        <f>IFERROR(INDEX(ProductTJ[Product Name],MATCH(A185,ProductTJ[ProductID],0)),"Not found")</f>
        <v>Aliqui YY-02</v>
      </c>
      <c r="D185" t="str">
        <f>IFERROR(INDEX(ProductTJ[Category],MATCH(A185,ProductTJ[ProductID],0)),"Not found")</f>
        <v>Youth</v>
      </c>
      <c r="E185">
        <f>IFERROR(INDEX(ProductTJ[ManufacturerID],MATCH(A185,ProductTJ[ProductID],0)),"Not found")</f>
        <v>2</v>
      </c>
      <c r="F185" t="str">
        <f>IFERROR(INDEX(ProductTJ[Segment],MATCH(A185,ProductTJ[ProductID],0)),"Not found")</f>
        <v>Youth</v>
      </c>
      <c r="G185" t="str">
        <f>IFERROR(INDEX(SalesTJ[Country],MATCH(A185,SalesTJ[ProductID],0)),"Not found")</f>
        <v>Canada</v>
      </c>
      <c r="H185" t="str">
        <f>IFERROR(INDEX(Location[State],MATCH(I185,Location[Zip],0)),"Not found")</f>
        <v>Ontario</v>
      </c>
      <c r="I185" t="str">
        <f>IFERROR(INDEX(SalesTJ[Zip],MATCH(A185,SalesTJ[ProductID],0)),"Not found")</f>
        <v>L5R</v>
      </c>
      <c r="J185" t="str">
        <f>IFERROR(INDEX(Manufacturer[Manufacturer Name],MATCH(E185,Manufacturer[ManufacturerID],0)),"Not found")</f>
        <v>Aliqui</v>
      </c>
      <c r="K185">
        <f>IFERROR(INDEX(SalesTJ[Units],MATCH(A185,SalesTJ[ProductID],0)),"Not found")</f>
        <v>2</v>
      </c>
      <c r="L185">
        <f>IFERROR(INDEX(SalesTJ[Revenue],MATCH(A185,SalesTJ[ProductID],0)),"Not found")</f>
        <v>2702.07</v>
      </c>
    </row>
    <row r="186" spans="1:12">
      <c r="A186" s="6">
        <v>549</v>
      </c>
      <c r="B186" s="7">
        <v>42179</v>
      </c>
      <c r="C186" t="str">
        <f>IFERROR(INDEX(ProductTJ[Product Name],MATCH(A186,ProductTJ[ProductID],0)),"Not found")</f>
        <v>Maximus UC-14</v>
      </c>
      <c r="D186" t="str">
        <f>IFERROR(INDEX(ProductTJ[Category],MATCH(A186,ProductTJ[ProductID],0)),"Not found")</f>
        <v>Urban</v>
      </c>
      <c r="E186">
        <f>IFERROR(INDEX(ProductTJ[ManufacturerID],MATCH(A186,ProductTJ[ProductID],0)),"Not found")</f>
        <v>7</v>
      </c>
      <c r="F186" t="str">
        <f>IFERROR(INDEX(ProductTJ[Segment],MATCH(A186,ProductTJ[ProductID],0)),"Not found")</f>
        <v>Convenience</v>
      </c>
      <c r="G186" t="str">
        <f>IFERROR(INDEX(SalesTJ[Country],MATCH(A186,SalesTJ[ProductID],0)),"Not found")</f>
        <v>Canada</v>
      </c>
      <c r="H186" t="str">
        <f>IFERROR(INDEX(Location[State],MATCH(I186,Location[Zip],0)),"Not found")</f>
        <v>Ontario</v>
      </c>
      <c r="I186" t="str">
        <f>IFERROR(INDEX(SalesTJ[Zip],MATCH(A186,SalesTJ[ProductID],0)),"Not found")</f>
        <v>M6S</v>
      </c>
      <c r="J186" t="str">
        <f>IFERROR(INDEX(Manufacturer[Manufacturer Name],MATCH(E186,Manufacturer[ManufacturerID],0)),"Not found")</f>
        <v>VanArsdel</v>
      </c>
      <c r="K186">
        <f>IFERROR(INDEX(SalesTJ[Units],MATCH(A186,SalesTJ[ProductID],0)),"Not found")</f>
        <v>1</v>
      </c>
      <c r="L186">
        <f>IFERROR(INDEX(SalesTJ[Revenue],MATCH(A186,SalesTJ[ProductID],0)),"Not found")</f>
        <v>6614.37</v>
      </c>
    </row>
    <row r="187" spans="1:12">
      <c r="A187" s="8">
        <v>2354</v>
      </c>
      <c r="B187" s="9">
        <v>42180</v>
      </c>
      <c r="C187" t="str">
        <f>IFERROR(INDEX(ProductTJ[Product Name],MATCH(A187,ProductTJ[ProductID],0)),"Not found")</f>
        <v>Aliqui UC-02</v>
      </c>
      <c r="D187" t="str">
        <f>IFERROR(INDEX(ProductTJ[Category],MATCH(A187,ProductTJ[ProductID],0)),"Not found")</f>
        <v>Urban</v>
      </c>
      <c r="E187">
        <f>IFERROR(INDEX(ProductTJ[ManufacturerID],MATCH(A187,ProductTJ[ProductID],0)),"Not found")</f>
        <v>2</v>
      </c>
      <c r="F187" t="str">
        <f>IFERROR(INDEX(ProductTJ[Segment],MATCH(A187,ProductTJ[ProductID],0)),"Not found")</f>
        <v>Convenience</v>
      </c>
      <c r="G187" t="str">
        <f>IFERROR(INDEX(SalesTJ[Country],MATCH(A187,SalesTJ[ProductID],0)),"Not found")</f>
        <v>Canada</v>
      </c>
      <c r="H187" t="str">
        <f>IFERROR(INDEX(Location[State],MATCH(I187,Location[Zip],0)),"Not found")</f>
        <v>Ontario</v>
      </c>
      <c r="I187" t="str">
        <f>IFERROR(INDEX(SalesTJ[Zip],MATCH(A187,SalesTJ[ProductID],0)),"Not found")</f>
        <v>M4S</v>
      </c>
      <c r="J187" t="str">
        <f>IFERROR(INDEX(Manufacturer[Manufacturer Name],MATCH(E187,Manufacturer[ManufacturerID],0)),"Not found")</f>
        <v>Aliqui</v>
      </c>
      <c r="K187">
        <f>IFERROR(INDEX(SalesTJ[Units],MATCH(A187,SalesTJ[ProductID],0)),"Not found")</f>
        <v>1</v>
      </c>
      <c r="L187">
        <f>IFERROR(INDEX(SalesTJ[Revenue],MATCH(A187,SalesTJ[ProductID],0)),"Not found")</f>
        <v>4661.37</v>
      </c>
    </row>
    <row r="188" spans="1:12">
      <c r="A188" s="6">
        <v>407</v>
      </c>
      <c r="B188" s="7">
        <v>42180</v>
      </c>
      <c r="C188" t="str">
        <f>IFERROR(INDEX(ProductTJ[Product Name],MATCH(A188,ProductTJ[ProductID],0)),"Not found")</f>
        <v>Maximus UM-12</v>
      </c>
      <c r="D188" t="str">
        <f>IFERROR(INDEX(ProductTJ[Category],MATCH(A188,ProductTJ[ProductID],0)),"Not found")</f>
        <v>Urban</v>
      </c>
      <c r="E188">
        <f>IFERROR(INDEX(ProductTJ[ManufacturerID],MATCH(A188,ProductTJ[ProductID],0)),"Not found")</f>
        <v>7</v>
      </c>
      <c r="F188" t="str">
        <f>IFERROR(INDEX(ProductTJ[Segment],MATCH(A188,ProductTJ[ProductID],0)),"Not found")</f>
        <v>Moderation</v>
      </c>
      <c r="G188" t="str">
        <f>IFERROR(INDEX(SalesTJ[Country],MATCH(A188,SalesTJ[ProductID],0)),"Not found")</f>
        <v>Canada</v>
      </c>
      <c r="H188" t="str">
        <f>IFERROR(INDEX(Location[State],MATCH(I188,Location[Zip],0)),"Not found")</f>
        <v>Ontario</v>
      </c>
      <c r="I188" t="str">
        <f>IFERROR(INDEX(SalesTJ[Zip],MATCH(A188,SalesTJ[ProductID],0)),"Not found")</f>
        <v>M6G</v>
      </c>
      <c r="J188" t="str">
        <f>IFERROR(INDEX(Manufacturer[Manufacturer Name],MATCH(E188,Manufacturer[ManufacturerID],0)),"Not found")</f>
        <v>VanArsdel</v>
      </c>
      <c r="K188">
        <f>IFERROR(INDEX(SalesTJ[Units],MATCH(A188,SalesTJ[ProductID],0)),"Not found")</f>
        <v>1</v>
      </c>
      <c r="L188">
        <f>IFERROR(INDEX(SalesTJ[Revenue],MATCH(A188,SalesTJ[ProductID],0)),"Not found")</f>
        <v>20505.87</v>
      </c>
    </row>
    <row r="189" spans="1:12">
      <c r="A189" s="8">
        <v>2045</v>
      </c>
      <c r="B189" s="9">
        <v>42180</v>
      </c>
      <c r="C189" t="str">
        <f>IFERROR(INDEX(ProductTJ[Product Name],MATCH(A189,ProductTJ[ProductID],0)),"Not found")</f>
        <v>Currus UE-05</v>
      </c>
      <c r="D189" t="str">
        <f>IFERROR(INDEX(ProductTJ[Category],MATCH(A189,ProductTJ[ProductID],0)),"Not found")</f>
        <v>Urban</v>
      </c>
      <c r="E189">
        <f>IFERROR(INDEX(ProductTJ[ManufacturerID],MATCH(A189,ProductTJ[ProductID],0)),"Not found")</f>
        <v>4</v>
      </c>
      <c r="F189" t="str">
        <f>IFERROR(INDEX(ProductTJ[Segment],MATCH(A189,ProductTJ[ProductID],0)),"Not found")</f>
        <v>Extreme</v>
      </c>
      <c r="G189" t="str">
        <f>IFERROR(INDEX(SalesTJ[Country],MATCH(A189,SalesTJ[ProductID],0)),"Not found")</f>
        <v>Canada</v>
      </c>
      <c r="H189" t="str">
        <f>IFERROR(INDEX(Location[State],MATCH(I189,Location[Zip],0)),"Not found")</f>
        <v>Ontario</v>
      </c>
      <c r="I189" t="str">
        <f>IFERROR(INDEX(SalesTJ[Zip],MATCH(A189,SalesTJ[ProductID],0)),"Not found")</f>
        <v>M6H</v>
      </c>
      <c r="J189" t="str">
        <f>IFERROR(INDEX(Manufacturer[Manufacturer Name],MATCH(E189,Manufacturer[ManufacturerID],0)),"Not found")</f>
        <v>Currus</v>
      </c>
      <c r="K189">
        <f>IFERROR(INDEX(SalesTJ[Units],MATCH(A189,SalesTJ[ProductID],0)),"Not found")</f>
        <v>1</v>
      </c>
      <c r="L189">
        <f>IFERROR(INDEX(SalesTJ[Revenue],MATCH(A189,SalesTJ[ProductID],0)),"Not found")</f>
        <v>6173.37</v>
      </c>
    </row>
    <row r="190" spans="1:12">
      <c r="A190" s="6">
        <v>599</v>
      </c>
      <c r="B190" s="7">
        <v>42180</v>
      </c>
      <c r="C190" t="str">
        <f>IFERROR(INDEX(ProductTJ[Product Name],MATCH(A190,ProductTJ[ProductID],0)),"Not found")</f>
        <v>Maximus UC-64</v>
      </c>
      <c r="D190" t="str">
        <f>IFERROR(INDEX(ProductTJ[Category],MATCH(A190,ProductTJ[ProductID],0)),"Not found")</f>
        <v>Urban</v>
      </c>
      <c r="E190">
        <f>IFERROR(INDEX(ProductTJ[ManufacturerID],MATCH(A190,ProductTJ[ProductID],0)),"Not found")</f>
        <v>7</v>
      </c>
      <c r="F190" t="str">
        <f>IFERROR(INDEX(ProductTJ[Segment],MATCH(A190,ProductTJ[ProductID],0)),"Not found")</f>
        <v>Convenience</v>
      </c>
      <c r="G190" t="str">
        <f>IFERROR(INDEX(SalesTJ[Country],MATCH(A190,SalesTJ[ProductID],0)),"Not found")</f>
        <v>Canada</v>
      </c>
      <c r="H190" t="str">
        <f>IFERROR(INDEX(Location[State],MATCH(I190,Location[Zip],0)),"Not found")</f>
        <v>Manitoba</v>
      </c>
      <c r="I190" t="str">
        <f>IFERROR(INDEX(SalesTJ[Zip],MATCH(A190,SalesTJ[ProductID],0)),"Not found")</f>
        <v>R3S</v>
      </c>
      <c r="J190" t="str">
        <f>IFERROR(INDEX(Manufacturer[Manufacturer Name],MATCH(E190,Manufacturer[ManufacturerID],0)),"Not found")</f>
        <v>VanArsdel</v>
      </c>
      <c r="K190">
        <f>IFERROR(INDEX(SalesTJ[Units],MATCH(A190,SalesTJ[ProductID],0)),"Not found")</f>
        <v>1</v>
      </c>
      <c r="L190">
        <f>IFERROR(INDEX(SalesTJ[Revenue],MATCH(A190,SalesTJ[ProductID],0)),"Not found")</f>
        <v>10643.85</v>
      </c>
    </row>
    <row r="191" spans="1:12">
      <c r="A191" s="8">
        <v>1180</v>
      </c>
      <c r="B191" s="9">
        <v>42180</v>
      </c>
      <c r="C191" t="str">
        <f>IFERROR(INDEX(ProductTJ[Product Name],MATCH(A191,ProductTJ[ProductID],0)),"Not found")</f>
        <v>Pirum UE-16</v>
      </c>
      <c r="D191" t="str">
        <f>IFERROR(INDEX(ProductTJ[Category],MATCH(A191,ProductTJ[ProductID],0)),"Not found")</f>
        <v>Urban</v>
      </c>
      <c r="E191">
        <f>IFERROR(INDEX(ProductTJ[ManufacturerID],MATCH(A191,ProductTJ[ProductID],0)),"Not found")</f>
        <v>10</v>
      </c>
      <c r="F191" t="str">
        <f>IFERROR(INDEX(ProductTJ[Segment],MATCH(A191,ProductTJ[ProductID],0)),"Not found")</f>
        <v>Extreme</v>
      </c>
      <c r="G191" t="str">
        <f>IFERROR(INDEX(SalesTJ[Country],MATCH(A191,SalesTJ[ProductID],0)),"Not found")</f>
        <v>Canada</v>
      </c>
      <c r="H191" t="str">
        <f>IFERROR(INDEX(Location[State],MATCH(I191,Location[Zip],0)),"Not found")</f>
        <v>Ontario</v>
      </c>
      <c r="I191" t="str">
        <f>IFERROR(INDEX(SalesTJ[Zip],MATCH(A191,SalesTJ[ProductID],0)),"Not found")</f>
        <v>L5G</v>
      </c>
      <c r="J191" t="str">
        <f>IFERROR(INDEX(Manufacturer[Manufacturer Name],MATCH(E191,Manufacturer[ManufacturerID],0)),"Not found")</f>
        <v>Pirum</v>
      </c>
      <c r="K191">
        <f>IFERROR(INDEX(SalesTJ[Units],MATCH(A191,SalesTJ[ProductID],0)),"Not found")</f>
        <v>1</v>
      </c>
      <c r="L191">
        <f>IFERROR(INDEX(SalesTJ[Revenue],MATCH(A191,SalesTJ[ProductID],0)),"Not found")</f>
        <v>6173.37</v>
      </c>
    </row>
    <row r="192" spans="1:12">
      <c r="A192" s="6">
        <v>506</v>
      </c>
      <c r="B192" s="7">
        <v>42180</v>
      </c>
      <c r="C192" t="str">
        <f>IFERROR(INDEX(ProductTJ[Product Name],MATCH(A192,ProductTJ[ProductID],0)),"Not found")</f>
        <v>Maximus UM-11</v>
      </c>
      <c r="D192" t="str">
        <f>IFERROR(INDEX(ProductTJ[Category],MATCH(A192,ProductTJ[ProductID],0)),"Not found")</f>
        <v>Urban</v>
      </c>
      <c r="E192">
        <f>IFERROR(INDEX(ProductTJ[ManufacturerID],MATCH(A192,ProductTJ[ProductID],0)),"Not found")</f>
        <v>7</v>
      </c>
      <c r="F192" t="str">
        <f>IFERROR(INDEX(ProductTJ[Segment],MATCH(A192,ProductTJ[ProductID],0)),"Not found")</f>
        <v>Moderation</v>
      </c>
      <c r="G192" t="str">
        <f>IFERROR(INDEX(SalesTJ[Country],MATCH(A192,SalesTJ[ProductID],0)),"Not found")</f>
        <v>Canada</v>
      </c>
      <c r="H192" t="str">
        <f>IFERROR(INDEX(Location[State],MATCH(I192,Location[Zip],0)),"Not found")</f>
        <v>Ontario</v>
      </c>
      <c r="I192" t="str">
        <f>IFERROR(INDEX(SalesTJ[Zip],MATCH(A192,SalesTJ[ProductID],0)),"Not found")</f>
        <v>L5P</v>
      </c>
      <c r="J192" t="str">
        <f>IFERROR(INDEX(Manufacturer[Manufacturer Name],MATCH(E192,Manufacturer[ManufacturerID],0)),"Not found")</f>
        <v>VanArsdel</v>
      </c>
      <c r="K192">
        <f>IFERROR(INDEX(SalesTJ[Units],MATCH(A192,SalesTJ[ProductID],0)),"Not found")</f>
        <v>1</v>
      </c>
      <c r="L192">
        <f>IFERROR(INDEX(SalesTJ[Revenue],MATCH(A192,SalesTJ[ProductID],0)),"Not found")</f>
        <v>15560.37</v>
      </c>
    </row>
    <row r="193" spans="1:12">
      <c r="A193" s="8">
        <v>1022</v>
      </c>
      <c r="B193" s="9">
        <v>42094</v>
      </c>
      <c r="C193" t="str">
        <f>IFERROR(INDEX(ProductTJ[Product Name],MATCH(A193,ProductTJ[ProductID],0)),"Not found")</f>
        <v>Natura YY-23</v>
      </c>
      <c r="D193" t="str">
        <f>IFERROR(INDEX(ProductTJ[Category],MATCH(A193,ProductTJ[ProductID],0)),"Not found")</f>
        <v>Youth</v>
      </c>
      <c r="E193">
        <f>IFERROR(INDEX(ProductTJ[ManufacturerID],MATCH(A193,ProductTJ[ProductID],0)),"Not found")</f>
        <v>8</v>
      </c>
      <c r="F193" t="str">
        <f>IFERROR(INDEX(ProductTJ[Segment],MATCH(A193,ProductTJ[ProductID],0)),"Not found")</f>
        <v>Youth</v>
      </c>
      <c r="G193" t="str">
        <f>IFERROR(INDEX(SalesTJ[Country],MATCH(A193,SalesTJ[ProductID],0)),"Not found")</f>
        <v>Canada</v>
      </c>
      <c r="H193" t="str">
        <f>IFERROR(INDEX(Location[State],MATCH(I193,Location[Zip],0)),"Not found")</f>
        <v>Manitoba</v>
      </c>
      <c r="I193" t="str">
        <f>IFERROR(INDEX(SalesTJ[Zip],MATCH(A193,SalesTJ[ProductID],0)),"Not found")</f>
        <v>R3X</v>
      </c>
      <c r="J193" t="str">
        <f>IFERROR(INDEX(Manufacturer[Manufacturer Name],MATCH(E193,Manufacturer[ManufacturerID],0)),"Not found")</f>
        <v>Natura</v>
      </c>
      <c r="K193">
        <f>IFERROR(INDEX(SalesTJ[Units],MATCH(A193,SalesTJ[ProductID],0)),"Not found")</f>
        <v>1</v>
      </c>
      <c r="L193">
        <f>IFERROR(INDEX(SalesTJ[Revenue],MATCH(A193,SalesTJ[ProductID],0)),"Not found")</f>
        <v>1889.37</v>
      </c>
    </row>
    <row r="194" spans="1:12">
      <c r="A194" s="6">
        <v>1077</v>
      </c>
      <c r="B194" s="7">
        <v>42094</v>
      </c>
      <c r="C194" t="str">
        <f>IFERROR(INDEX(ProductTJ[Product Name],MATCH(A194,ProductTJ[ProductID],0)),"Not found")</f>
        <v>Pirum RP-23</v>
      </c>
      <c r="D194" t="str">
        <f>IFERROR(INDEX(ProductTJ[Category],MATCH(A194,ProductTJ[ProductID],0)),"Not found")</f>
        <v>Rural</v>
      </c>
      <c r="E194">
        <f>IFERROR(INDEX(ProductTJ[ManufacturerID],MATCH(A194,ProductTJ[ProductID],0)),"Not found")</f>
        <v>10</v>
      </c>
      <c r="F194" t="str">
        <f>IFERROR(INDEX(ProductTJ[Segment],MATCH(A194,ProductTJ[ProductID],0)),"Not found")</f>
        <v>Productivity</v>
      </c>
      <c r="G194" t="str">
        <f>IFERROR(INDEX(SalesTJ[Country],MATCH(A194,SalesTJ[ProductID],0)),"Not found")</f>
        <v>Canada</v>
      </c>
      <c r="H194" t="str">
        <f>IFERROR(INDEX(Location[State],MATCH(I194,Location[Zip],0)),"Not found")</f>
        <v>Manitoba</v>
      </c>
      <c r="I194" t="str">
        <f>IFERROR(INDEX(SalesTJ[Zip],MATCH(A194,SalesTJ[ProductID],0)),"Not found")</f>
        <v>R3B</v>
      </c>
      <c r="J194" t="str">
        <f>IFERROR(INDEX(Manufacturer[Manufacturer Name],MATCH(E194,Manufacturer[ManufacturerID],0)),"Not found")</f>
        <v>Pirum</v>
      </c>
      <c r="K194">
        <f>IFERROR(INDEX(SalesTJ[Units],MATCH(A194,SalesTJ[ProductID],0)),"Not found")</f>
        <v>1</v>
      </c>
      <c r="L194">
        <f>IFERROR(INDEX(SalesTJ[Revenue],MATCH(A194,SalesTJ[ProductID],0)),"Not found")</f>
        <v>4220.37</v>
      </c>
    </row>
    <row r="195" spans="1:12">
      <c r="A195" s="8">
        <v>1180</v>
      </c>
      <c r="B195" s="9">
        <v>42094</v>
      </c>
      <c r="C195" t="str">
        <f>IFERROR(INDEX(ProductTJ[Product Name],MATCH(A195,ProductTJ[ProductID],0)),"Not found")</f>
        <v>Pirum UE-16</v>
      </c>
      <c r="D195" t="str">
        <f>IFERROR(INDEX(ProductTJ[Category],MATCH(A195,ProductTJ[ProductID],0)),"Not found")</f>
        <v>Urban</v>
      </c>
      <c r="E195">
        <f>IFERROR(INDEX(ProductTJ[ManufacturerID],MATCH(A195,ProductTJ[ProductID],0)),"Not found")</f>
        <v>10</v>
      </c>
      <c r="F195" t="str">
        <f>IFERROR(INDEX(ProductTJ[Segment],MATCH(A195,ProductTJ[ProductID],0)),"Not found")</f>
        <v>Extreme</v>
      </c>
      <c r="G195" t="str">
        <f>IFERROR(INDEX(SalesTJ[Country],MATCH(A195,SalesTJ[ProductID],0)),"Not found")</f>
        <v>Canada</v>
      </c>
      <c r="H195" t="str">
        <f>IFERROR(INDEX(Location[State],MATCH(I195,Location[Zip],0)),"Not found")</f>
        <v>Ontario</v>
      </c>
      <c r="I195" t="str">
        <f>IFERROR(INDEX(SalesTJ[Zip],MATCH(A195,SalesTJ[ProductID],0)),"Not found")</f>
        <v>L5G</v>
      </c>
      <c r="J195" t="str">
        <f>IFERROR(INDEX(Manufacturer[Manufacturer Name],MATCH(E195,Manufacturer[ManufacturerID],0)),"Not found")</f>
        <v>Pirum</v>
      </c>
      <c r="K195">
        <f>IFERROR(INDEX(SalesTJ[Units],MATCH(A195,SalesTJ[ProductID],0)),"Not found")</f>
        <v>1</v>
      </c>
      <c r="L195">
        <f>IFERROR(INDEX(SalesTJ[Revenue],MATCH(A195,SalesTJ[ProductID],0)),"Not found")</f>
        <v>6173.37</v>
      </c>
    </row>
    <row r="196" spans="1:12">
      <c r="A196" s="6">
        <v>1183</v>
      </c>
      <c r="B196" s="7">
        <v>42094</v>
      </c>
      <c r="C196" t="str">
        <f>IFERROR(INDEX(ProductTJ[Product Name],MATCH(A196,ProductTJ[ProductID],0)),"Not found")</f>
        <v>Pirum UE-19</v>
      </c>
      <c r="D196" t="str">
        <f>IFERROR(INDEX(ProductTJ[Category],MATCH(A196,ProductTJ[ProductID],0)),"Not found")</f>
        <v>Urban</v>
      </c>
      <c r="E196">
        <f>IFERROR(INDEX(ProductTJ[ManufacturerID],MATCH(A196,ProductTJ[ProductID],0)),"Not found")</f>
        <v>10</v>
      </c>
      <c r="F196" t="str">
        <f>IFERROR(INDEX(ProductTJ[Segment],MATCH(A196,ProductTJ[ProductID],0)),"Not found")</f>
        <v>Extreme</v>
      </c>
      <c r="G196" t="str">
        <f>IFERROR(INDEX(SalesTJ[Country],MATCH(A196,SalesTJ[ProductID],0)),"Not found")</f>
        <v>Canada</v>
      </c>
      <c r="H196" t="str">
        <f>IFERROR(INDEX(Location[State],MATCH(I196,Location[Zip],0)),"Not found")</f>
        <v>Ontario</v>
      </c>
      <c r="I196" t="str">
        <f>IFERROR(INDEX(SalesTJ[Zip],MATCH(A196,SalesTJ[ProductID],0)),"Not found")</f>
        <v>M4E</v>
      </c>
      <c r="J196" t="str">
        <f>IFERROR(INDEX(Manufacturer[Manufacturer Name],MATCH(E196,Manufacturer[ManufacturerID],0)),"Not found")</f>
        <v>Pirum</v>
      </c>
      <c r="K196">
        <f>IFERROR(INDEX(SalesTJ[Units],MATCH(A196,SalesTJ[ProductID],0)),"Not found")</f>
        <v>1</v>
      </c>
      <c r="L196">
        <f>IFERROR(INDEX(SalesTJ[Revenue],MATCH(A196,SalesTJ[ProductID],0)),"Not found")</f>
        <v>7559.37</v>
      </c>
    </row>
    <row r="197" spans="1:12">
      <c r="A197" s="8">
        <v>1879</v>
      </c>
      <c r="B197" s="9">
        <v>42095</v>
      </c>
      <c r="C197" t="str">
        <f>IFERROR(INDEX(ProductTJ[Product Name],MATCH(A197,ProductTJ[ProductID],0)),"Not found")</f>
        <v>Leo UM-17</v>
      </c>
      <c r="D197" t="str">
        <f>IFERROR(INDEX(ProductTJ[Category],MATCH(A197,ProductTJ[ProductID],0)),"Not found")</f>
        <v>Urban</v>
      </c>
      <c r="E197">
        <f>IFERROR(INDEX(ProductTJ[ManufacturerID],MATCH(A197,ProductTJ[ProductID],0)),"Not found")</f>
        <v>6</v>
      </c>
      <c r="F197" t="str">
        <f>IFERROR(INDEX(ProductTJ[Segment],MATCH(A197,ProductTJ[ProductID],0)),"Not found")</f>
        <v>Moderation</v>
      </c>
      <c r="G197" t="str">
        <f>IFERROR(INDEX(SalesTJ[Country],MATCH(A197,SalesTJ[ProductID],0)),"Not found")</f>
        <v>Canada</v>
      </c>
      <c r="H197" t="str">
        <f>IFERROR(INDEX(Location[State],MATCH(I197,Location[Zip],0)),"Not found")</f>
        <v>Ontario</v>
      </c>
      <c r="I197" t="str">
        <f>IFERROR(INDEX(SalesTJ[Zip],MATCH(A197,SalesTJ[ProductID],0)),"Not found")</f>
        <v>M6H</v>
      </c>
      <c r="J197" t="str">
        <f>IFERROR(INDEX(Manufacturer[Manufacturer Name],MATCH(E197,Manufacturer[ManufacturerID],0)),"Not found")</f>
        <v>Leo</v>
      </c>
      <c r="K197">
        <f>IFERROR(INDEX(SalesTJ[Units],MATCH(A197,SalesTJ[ProductID],0)),"Not found")</f>
        <v>1</v>
      </c>
      <c r="L197">
        <f>IFERROR(INDEX(SalesTJ[Revenue],MATCH(A197,SalesTJ[ProductID],0)),"Not found")</f>
        <v>11339.37</v>
      </c>
    </row>
    <row r="198" spans="1:12">
      <c r="A198" s="6">
        <v>556</v>
      </c>
      <c r="B198" s="7">
        <v>42095</v>
      </c>
      <c r="C198" t="str">
        <f>IFERROR(INDEX(ProductTJ[Product Name],MATCH(A198,ProductTJ[ProductID],0)),"Not found")</f>
        <v>Maximus UC-21</v>
      </c>
      <c r="D198" t="str">
        <f>IFERROR(INDEX(ProductTJ[Category],MATCH(A198,ProductTJ[ProductID],0)),"Not found")</f>
        <v>Urban</v>
      </c>
      <c r="E198">
        <f>IFERROR(INDEX(ProductTJ[ManufacturerID],MATCH(A198,ProductTJ[ProductID],0)),"Not found")</f>
        <v>7</v>
      </c>
      <c r="F198" t="str">
        <f>IFERROR(INDEX(ProductTJ[Segment],MATCH(A198,ProductTJ[ProductID],0)),"Not found")</f>
        <v>Convenience</v>
      </c>
      <c r="G198" t="str">
        <f>IFERROR(INDEX(SalesTJ[Country],MATCH(A198,SalesTJ[ProductID],0)),"Not found")</f>
        <v>Canada</v>
      </c>
      <c r="H198" t="str">
        <f>IFERROR(INDEX(Location[State],MATCH(I198,Location[Zip],0)),"Not found")</f>
        <v>Ontario</v>
      </c>
      <c r="I198" t="str">
        <f>IFERROR(INDEX(SalesTJ[Zip],MATCH(A198,SalesTJ[ProductID],0)),"Not found")</f>
        <v>M6H</v>
      </c>
      <c r="J198" t="str">
        <f>IFERROR(INDEX(Manufacturer[Manufacturer Name],MATCH(E198,Manufacturer[ManufacturerID],0)),"Not found")</f>
        <v>VanArsdel</v>
      </c>
      <c r="K198">
        <f>IFERROR(INDEX(SalesTJ[Units],MATCH(A198,SalesTJ[ProductID],0)),"Not found")</f>
        <v>1</v>
      </c>
      <c r="L198">
        <f>IFERROR(INDEX(SalesTJ[Revenue],MATCH(A198,SalesTJ[ProductID],0)),"Not found")</f>
        <v>10268.37</v>
      </c>
    </row>
    <row r="199" spans="1:12">
      <c r="A199" s="8">
        <v>674</v>
      </c>
      <c r="B199" s="9">
        <v>42022</v>
      </c>
      <c r="C199" t="str">
        <f>IFERROR(INDEX(ProductTJ[Product Name],MATCH(A199,ProductTJ[ProductID],0)),"Not found")</f>
        <v>Maximus UC-39</v>
      </c>
      <c r="D199" t="str">
        <f>IFERROR(INDEX(ProductTJ[Category],MATCH(A199,ProductTJ[ProductID],0)),"Not found")</f>
        <v>Urban</v>
      </c>
      <c r="E199">
        <f>IFERROR(INDEX(ProductTJ[ManufacturerID],MATCH(A199,ProductTJ[ProductID],0)),"Not found")</f>
        <v>7</v>
      </c>
      <c r="F199" t="str">
        <f>IFERROR(INDEX(ProductTJ[Segment],MATCH(A199,ProductTJ[ProductID],0)),"Not found")</f>
        <v>Convenience</v>
      </c>
      <c r="G199" t="str">
        <f>IFERROR(INDEX(SalesTJ[Country],MATCH(A199,SalesTJ[ProductID],0)),"Not found")</f>
        <v>Canada</v>
      </c>
      <c r="H199" t="str">
        <f>IFERROR(INDEX(Location[State],MATCH(I199,Location[Zip],0)),"Not found")</f>
        <v>Ontario</v>
      </c>
      <c r="I199" t="str">
        <f>IFERROR(INDEX(SalesTJ[Zip],MATCH(A199,SalesTJ[ProductID],0)),"Not found")</f>
        <v>M5S</v>
      </c>
      <c r="J199" t="str">
        <f>IFERROR(INDEX(Manufacturer[Manufacturer Name],MATCH(E199,Manufacturer[ManufacturerID],0)),"Not found")</f>
        <v>VanArsdel</v>
      </c>
      <c r="K199">
        <f>IFERROR(INDEX(SalesTJ[Units],MATCH(A199,SalesTJ[ProductID],0)),"Not found")</f>
        <v>1</v>
      </c>
      <c r="L199">
        <f>IFERROR(INDEX(SalesTJ[Revenue],MATCH(A199,SalesTJ[ProductID],0)),"Not found")</f>
        <v>8315.37</v>
      </c>
    </row>
    <row r="200" spans="1:12">
      <c r="A200" s="6">
        <v>578</v>
      </c>
      <c r="B200" s="7">
        <v>42058</v>
      </c>
      <c r="C200" t="str">
        <f>IFERROR(INDEX(ProductTJ[Product Name],MATCH(A200,ProductTJ[ProductID],0)),"Not found")</f>
        <v>Maximus UC-43</v>
      </c>
      <c r="D200" t="str">
        <f>IFERROR(INDEX(ProductTJ[Category],MATCH(A200,ProductTJ[ProductID],0)),"Not found")</f>
        <v>Urban</v>
      </c>
      <c r="E200">
        <f>IFERROR(INDEX(ProductTJ[ManufacturerID],MATCH(A200,ProductTJ[ProductID],0)),"Not found")</f>
        <v>7</v>
      </c>
      <c r="F200" t="str">
        <f>IFERROR(INDEX(ProductTJ[Segment],MATCH(A200,ProductTJ[ProductID],0)),"Not found")</f>
        <v>Convenience</v>
      </c>
      <c r="G200" t="str">
        <f>IFERROR(INDEX(SalesTJ[Country],MATCH(A200,SalesTJ[ProductID],0)),"Not found")</f>
        <v>Canada</v>
      </c>
      <c r="H200" t="str">
        <f>IFERROR(INDEX(Location[State],MATCH(I200,Location[Zip],0)),"Not found")</f>
        <v>Ontario</v>
      </c>
      <c r="I200" t="str">
        <f>IFERROR(INDEX(SalesTJ[Zip],MATCH(A200,SalesTJ[ProductID],0)),"Not found")</f>
        <v>L5N</v>
      </c>
      <c r="J200" t="str">
        <f>IFERROR(INDEX(Manufacturer[Manufacturer Name],MATCH(E200,Manufacturer[ManufacturerID],0)),"Not found")</f>
        <v>VanArsdel</v>
      </c>
      <c r="K200">
        <f>IFERROR(INDEX(SalesTJ[Units],MATCH(A200,SalesTJ[ProductID],0)),"Not found")</f>
        <v>1</v>
      </c>
      <c r="L200">
        <f>IFERROR(INDEX(SalesTJ[Revenue],MATCH(A200,SalesTJ[ProductID],0)),"Not found")</f>
        <v>9449.37</v>
      </c>
    </row>
    <row r="201" spans="1:12">
      <c r="A201" s="8">
        <v>1180</v>
      </c>
      <c r="B201" s="9">
        <v>42059</v>
      </c>
      <c r="C201" t="str">
        <f>IFERROR(INDEX(ProductTJ[Product Name],MATCH(A201,ProductTJ[ProductID],0)),"Not found")</f>
        <v>Pirum UE-16</v>
      </c>
      <c r="D201" t="str">
        <f>IFERROR(INDEX(ProductTJ[Category],MATCH(A201,ProductTJ[ProductID],0)),"Not found")</f>
        <v>Urban</v>
      </c>
      <c r="E201">
        <f>IFERROR(INDEX(ProductTJ[ManufacturerID],MATCH(A201,ProductTJ[ProductID],0)),"Not found")</f>
        <v>10</v>
      </c>
      <c r="F201" t="str">
        <f>IFERROR(INDEX(ProductTJ[Segment],MATCH(A201,ProductTJ[ProductID],0)),"Not found")</f>
        <v>Extreme</v>
      </c>
      <c r="G201" t="str">
        <f>IFERROR(INDEX(SalesTJ[Country],MATCH(A201,SalesTJ[ProductID],0)),"Not found")</f>
        <v>Canada</v>
      </c>
      <c r="H201" t="str">
        <f>IFERROR(INDEX(Location[State],MATCH(I201,Location[Zip],0)),"Not found")</f>
        <v>Ontario</v>
      </c>
      <c r="I201" t="str">
        <f>IFERROR(INDEX(SalesTJ[Zip],MATCH(A201,SalesTJ[ProductID],0)),"Not found")</f>
        <v>L5G</v>
      </c>
      <c r="J201" t="str">
        <f>IFERROR(INDEX(Manufacturer[Manufacturer Name],MATCH(E201,Manufacturer[ManufacturerID],0)),"Not found")</f>
        <v>Pirum</v>
      </c>
      <c r="K201">
        <f>IFERROR(INDEX(SalesTJ[Units],MATCH(A201,SalesTJ[ProductID],0)),"Not found")</f>
        <v>1</v>
      </c>
      <c r="L201">
        <f>IFERROR(INDEX(SalesTJ[Revenue],MATCH(A201,SalesTJ[ProductID],0)),"Not found")</f>
        <v>6173.37</v>
      </c>
    </row>
    <row r="202" spans="1:12">
      <c r="A202" s="6">
        <v>443</v>
      </c>
      <c r="B202" s="7">
        <v>42059</v>
      </c>
      <c r="C202" t="str">
        <f>IFERROR(INDEX(ProductTJ[Product Name],MATCH(A202,ProductTJ[ProductID],0)),"Not found")</f>
        <v>Maximus UM-48</v>
      </c>
      <c r="D202" t="str">
        <f>IFERROR(INDEX(ProductTJ[Category],MATCH(A202,ProductTJ[ProductID],0)),"Not found")</f>
        <v>Urban</v>
      </c>
      <c r="E202">
        <f>IFERROR(INDEX(ProductTJ[ManufacturerID],MATCH(A202,ProductTJ[ProductID],0)),"Not found")</f>
        <v>7</v>
      </c>
      <c r="F202" t="str">
        <f>IFERROR(INDEX(ProductTJ[Segment],MATCH(A202,ProductTJ[ProductID],0)),"Not found")</f>
        <v>Moderation</v>
      </c>
      <c r="G202" t="str">
        <f>IFERROR(INDEX(SalesTJ[Country],MATCH(A202,SalesTJ[ProductID],0)),"Not found")</f>
        <v>Canada</v>
      </c>
      <c r="H202" t="str">
        <f>IFERROR(INDEX(Location[State],MATCH(I202,Location[Zip],0)),"Not found")</f>
        <v>Alberta</v>
      </c>
      <c r="I202" t="str">
        <f>IFERROR(INDEX(SalesTJ[Zip],MATCH(A202,SalesTJ[ProductID],0)),"Not found")</f>
        <v>T6G</v>
      </c>
      <c r="J202" t="str">
        <f>IFERROR(INDEX(Manufacturer[Manufacturer Name],MATCH(E202,Manufacturer[ManufacturerID],0)),"Not found")</f>
        <v>VanArsdel</v>
      </c>
      <c r="K202">
        <f>IFERROR(INDEX(SalesTJ[Units],MATCH(A202,SalesTJ[ProductID],0)),"Not found")</f>
        <v>1</v>
      </c>
      <c r="L202">
        <f>IFERROR(INDEX(SalesTJ[Revenue],MATCH(A202,SalesTJ[ProductID],0)),"Not found")</f>
        <v>11084.85</v>
      </c>
    </row>
    <row r="203" spans="1:12">
      <c r="A203" s="8">
        <v>947</v>
      </c>
      <c r="B203" s="9">
        <v>42059</v>
      </c>
      <c r="C203" t="str">
        <f>IFERROR(INDEX(ProductTJ[Product Name],MATCH(A203,ProductTJ[ProductID],0)),"Not found")</f>
        <v>Natura UC-10</v>
      </c>
      <c r="D203" t="str">
        <f>IFERROR(INDEX(ProductTJ[Category],MATCH(A203,ProductTJ[ProductID],0)),"Not found")</f>
        <v>Urban</v>
      </c>
      <c r="E203">
        <f>IFERROR(INDEX(ProductTJ[ManufacturerID],MATCH(A203,ProductTJ[ProductID],0)),"Not found")</f>
        <v>8</v>
      </c>
      <c r="F203" t="str">
        <f>IFERROR(INDEX(ProductTJ[Segment],MATCH(A203,ProductTJ[ProductID],0)),"Not found")</f>
        <v>Convenience</v>
      </c>
      <c r="G203" t="str">
        <f>IFERROR(INDEX(SalesTJ[Country],MATCH(A203,SalesTJ[ProductID],0)),"Not found")</f>
        <v>Canada</v>
      </c>
      <c r="H203" t="str">
        <f>IFERROR(INDEX(Location[State],MATCH(I203,Location[Zip],0)),"Not found")</f>
        <v>Manitoba</v>
      </c>
      <c r="I203" t="str">
        <f>IFERROR(INDEX(SalesTJ[Zip],MATCH(A203,SalesTJ[ProductID],0)),"Not found")</f>
        <v>R3V</v>
      </c>
      <c r="J203" t="str">
        <f>IFERROR(INDEX(Manufacturer[Manufacturer Name],MATCH(E203,Manufacturer[ManufacturerID],0)),"Not found")</f>
        <v>Natura</v>
      </c>
      <c r="K203">
        <f>IFERROR(INDEX(SalesTJ[Units],MATCH(A203,SalesTJ[ProductID],0)),"Not found")</f>
        <v>1</v>
      </c>
      <c r="L203">
        <f>IFERROR(INDEX(SalesTJ[Revenue],MATCH(A203,SalesTJ[ProductID],0)),"Not found")</f>
        <v>8504.37</v>
      </c>
    </row>
    <row r="204" spans="1:12">
      <c r="A204" s="6">
        <v>2365</v>
      </c>
      <c r="B204" s="7">
        <v>42059</v>
      </c>
      <c r="C204" t="str">
        <f>IFERROR(INDEX(ProductTJ[Product Name],MATCH(A204,ProductTJ[ProductID],0)),"Not found")</f>
        <v>Aliqui UC-13</v>
      </c>
      <c r="D204" t="str">
        <f>IFERROR(INDEX(ProductTJ[Category],MATCH(A204,ProductTJ[ProductID],0)),"Not found")</f>
        <v>Urban</v>
      </c>
      <c r="E204">
        <f>IFERROR(INDEX(ProductTJ[ManufacturerID],MATCH(A204,ProductTJ[ProductID],0)),"Not found")</f>
        <v>2</v>
      </c>
      <c r="F204" t="str">
        <f>IFERROR(INDEX(ProductTJ[Segment],MATCH(A204,ProductTJ[ProductID],0)),"Not found")</f>
        <v>Convenience</v>
      </c>
      <c r="G204" t="str">
        <f>IFERROR(INDEX(SalesTJ[Country],MATCH(A204,SalesTJ[ProductID],0)),"Not found")</f>
        <v>Canada</v>
      </c>
      <c r="H204" t="str">
        <f>IFERROR(INDEX(Location[State],MATCH(I204,Location[Zip],0)),"Not found")</f>
        <v>Manitoba</v>
      </c>
      <c r="I204" t="str">
        <f>IFERROR(INDEX(SalesTJ[Zip],MATCH(A204,SalesTJ[ProductID],0)),"Not found")</f>
        <v>R3G</v>
      </c>
      <c r="J204" t="str">
        <f>IFERROR(INDEX(Manufacturer[Manufacturer Name],MATCH(E204,Manufacturer[ManufacturerID],0)),"Not found")</f>
        <v>Aliqui</v>
      </c>
      <c r="K204">
        <f>IFERROR(INDEX(SalesTJ[Units],MATCH(A204,SalesTJ[ProductID],0)),"Not found")</f>
        <v>1</v>
      </c>
      <c r="L204">
        <f>IFERROR(INDEX(SalesTJ[Revenue],MATCH(A204,SalesTJ[ProductID],0)),"Not found")</f>
        <v>6356.7</v>
      </c>
    </row>
    <row r="205" spans="1:12">
      <c r="A205" s="8">
        <v>967</v>
      </c>
      <c r="B205" s="9">
        <v>42059</v>
      </c>
      <c r="C205" t="str">
        <f>IFERROR(INDEX(ProductTJ[Product Name],MATCH(A205,ProductTJ[ProductID],0)),"Not found")</f>
        <v>Natura UC-30</v>
      </c>
      <c r="D205" t="str">
        <f>IFERROR(INDEX(ProductTJ[Category],MATCH(A205,ProductTJ[ProductID],0)),"Not found")</f>
        <v>Urban</v>
      </c>
      <c r="E205">
        <f>IFERROR(INDEX(ProductTJ[ManufacturerID],MATCH(A205,ProductTJ[ProductID],0)),"Not found")</f>
        <v>8</v>
      </c>
      <c r="F205" t="str">
        <f>IFERROR(INDEX(ProductTJ[Segment],MATCH(A205,ProductTJ[ProductID],0)),"Not found")</f>
        <v>Convenience</v>
      </c>
      <c r="G205" t="str">
        <f>IFERROR(INDEX(SalesTJ[Country],MATCH(A205,SalesTJ[ProductID],0)),"Not found")</f>
        <v>Canada</v>
      </c>
      <c r="H205" t="str">
        <f>IFERROR(INDEX(Location[State],MATCH(I205,Location[Zip],0)),"Not found")</f>
        <v>Manitoba</v>
      </c>
      <c r="I205" t="str">
        <f>IFERROR(INDEX(SalesTJ[Zip],MATCH(A205,SalesTJ[ProductID],0)),"Not found")</f>
        <v>R3H</v>
      </c>
      <c r="J205" t="str">
        <f>IFERROR(INDEX(Manufacturer[Manufacturer Name],MATCH(E205,Manufacturer[ManufacturerID],0)),"Not found")</f>
        <v>Natura</v>
      </c>
      <c r="K205">
        <f>IFERROR(INDEX(SalesTJ[Units],MATCH(A205,SalesTJ[ProductID],0)),"Not found")</f>
        <v>1</v>
      </c>
      <c r="L205">
        <f>IFERROR(INDEX(SalesTJ[Revenue],MATCH(A205,SalesTJ[ProductID],0)),"Not found")</f>
        <v>8126.37</v>
      </c>
    </row>
    <row r="206" spans="1:12">
      <c r="A206" s="6">
        <v>590</v>
      </c>
      <c r="B206" s="7">
        <v>42023</v>
      </c>
      <c r="C206" t="str">
        <f>IFERROR(INDEX(ProductTJ[Product Name],MATCH(A206,ProductTJ[ProductID],0)),"Not found")</f>
        <v>Maximus UC-55</v>
      </c>
      <c r="D206" t="str">
        <f>IFERROR(INDEX(ProductTJ[Category],MATCH(A206,ProductTJ[ProductID],0)),"Not found")</f>
        <v>Urban</v>
      </c>
      <c r="E206">
        <f>IFERROR(INDEX(ProductTJ[ManufacturerID],MATCH(A206,ProductTJ[ProductID],0)),"Not found")</f>
        <v>7</v>
      </c>
      <c r="F206" t="str">
        <f>IFERROR(INDEX(ProductTJ[Segment],MATCH(A206,ProductTJ[ProductID],0)),"Not found")</f>
        <v>Convenience</v>
      </c>
      <c r="G206" t="str">
        <f>IFERROR(INDEX(SalesTJ[Country],MATCH(A206,SalesTJ[ProductID],0)),"Not found")</f>
        <v>Canada</v>
      </c>
      <c r="H206" t="str">
        <f>IFERROR(INDEX(Location[State],MATCH(I206,Location[Zip],0)),"Not found")</f>
        <v>Ontario</v>
      </c>
      <c r="I206" t="str">
        <f>IFERROR(INDEX(SalesTJ[Zip],MATCH(A206,SalesTJ[ProductID],0)),"Not found")</f>
        <v>L5P</v>
      </c>
      <c r="J206" t="str">
        <f>IFERROR(INDEX(Manufacturer[Manufacturer Name],MATCH(E206,Manufacturer[ManufacturerID],0)),"Not found")</f>
        <v>VanArsdel</v>
      </c>
      <c r="K206">
        <f>IFERROR(INDEX(SalesTJ[Units],MATCH(A206,SalesTJ[ProductID],0)),"Not found")</f>
        <v>1</v>
      </c>
      <c r="L206">
        <f>IFERROR(INDEX(SalesTJ[Revenue],MATCH(A206,SalesTJ[ProductID],0)),"Not found")</f>
        <v>10709.37</v>
      </c>
    </row>
    <row r="207" spans="1:12">
      <c r="A207" s="8">
        <v>1182</v>
      </c>
      <c r="B207" s="9">
        <v>42023</v>
      </c>
      <c r="C207" t="str">
        <f>IFERROR(INDEX(ProductTJ[Product Name],MATCH(A207,ProductTJ[ProductID],0)),"Not found")</f>
        <v>Pirum UE-18</v>
      </c>
      <c r="D207" t="str">
        <f>IFERROR(INDEX(ProductTJ[Category],MATCH(A207,ProductTJ[ProductID],0)),"Not found")</f>
        <v>Urban</v>
      </c>
      <c r="E207">
        <f>IFERROR(INDEX(ProductTJ[ManufacturerID],MATCH(A207,ProductTJ[ProductID],0)),"Not found")</f>
        <v>10</v>
      </c>
      <c r="F207" t="str">
        <f>IFERROR(INDEX(ProductTJ[Segment],MATCH(A207,ProductTJ[ProductID],0)),"Not found")</f>
        <v>Extreme</v>
      </c>
      <c r="G207" t="str">
        <f>IFERROR(INDEX(SalesTJ[Country],MATCH(A207,SalesTJ[ProductID],0)),"Not found")</f>
        <v>Canada</v>
      </c>
      <c r="H207" t="str">
        <f>IFERROR(INDEX(Location[State],MATCH(I207,Location[Zip],0)),"Not found")</f>
        <v>Alberta</v>
      </c>
      <c r="I207" t="str">
        <f>IFERROR(INDEX(SalesTJ[Zip],MATCH(A207,SalesTJ[ProductID],0)),"Not found")</f>
        <v>T6G</v>
      </c>
      <c r="J207" t="str">
        <f>IFERROR(INDEX(Manufacturer[Manufacturer Name],MATCH(E207,Manufacturer[ManufacturerID],0)),"Not found")</f>
        <v>Pirum</v>
      </c>
      <c r="K207">
        <f>IFERROR(INDEX(SalesTJ[Units],MATCH(A207,SalesTJ[ProductID],0)),"Not found")</f>
        <v>1</v>
      </c>
      <c r="L207">
        <f>IFERROR(INDEX(SalesTJ[Revenue],MATCH(A207,SalesTJ[ProductID],0)),"Not found")</f>
        <v>2708.37</v>
      </c>
    </row>
    <row r="208" spans="1:12">
      <c r="A208" s="6">
        <v>1522</v>
      </c>
      <c r="B208" s="7">
        <v>42023</v>
      </c>
      <c r="C208" t="str">
        <f>IFERROR(INDEX(ProductTJ[Product Name],MATCH(A208,ProductTJ[ProductID],0)),"Not found")</f>
        <v>Quibus RP-14</v>
      </c>
      <c r="D208" t="str">
        <f>IFERROR(INDEX(ProductTJ[Category],MATCH(A208,ProductTJ[ProductID],0)),"Not found")</f>
        <v>Rural</v>
      </c>
      <c r="E208">
        <f>IFERROR(INDEX(ProductTJ[ManufacturerID],MATCH(A208,ProductTJ[ProductID],0)),"Not found")</f>
        <v>12</v>
      </c>
      <c r="F208" t="str">
        <f>IFERROR(INDEX(ProductTJ[Segment],MATCH(A208,ProductTJ[ProductID],0)),"Not found")</f>
        <v>Productivity</v>
      </c>
      <c r="G208" t="str">
        <f>IFERROR(INDEX(SalesTJ[Country],MATCH(A208,SalesTJ[ProductID],0)),"Not found")</f>
        <v>Canada</v>
      </c>
      <c r="H208" t="str">
        <f>IFERROR(INDEX(Location[State],MATCH(I208,Location[Zip],0)),"Not found")</f>
        <v>Ontario</v>
      </c>
      <c r="I208" t="str">
        <f>IFERROR(INDEX(SalesTJ[Zip],MATCH(A208,SalesTJ[ProductID],0)),"Not found")</f>
        <v>L5R</v>
      </c>
      <c r="J208" t="str">
        <f>IFERROR(INDEX(Manufacturer[Manufacturer Name],MATCH(E208,Manufacturer[ManufacturerID],0)),"Not found")</f>
        <v>Quibus</v>
      </c>
      <c r="K208">
        <f>IFERROR(INDEX(SalesTJ[Units],MATCH(A208,SalesTJ[ProductID],0)),"Not found")</f>
        <v>2</v>
      </c>
      <c r="L208">
        <f>IFERROR(INDEX(SalesTJ[Revenue],MATCH(A208,SalesTJ[ProductID],0)),"Not found")</f>
        <v>12597.48</v>
      </c>
    </row>
    <row r="209" spans="1:12">
      <c r="A209" s="8">
        <v>1521</v>
      </c>
      <c r="B209" s="9">
        <v>42023</v>
      </c>
      <c r="C209" t="str">
        <f>IFERROR(INDEX(ProductTJ[Product Name],MATCH(A209,ProductTJ[ProductID],0)),"Not found")</f>
        <v>Quibus RP-13</v>
      </c>
      <c r="D209" t="str">
        <f>IFERROR(INDEX(ProductTJ[Category],MATCH(A209,ProductTJ[ProductID],0)),"Not found")</f>
        <v>Rural</v>
      </c>
      <c r="E209">
        <f>IFERROR(INDEX(ProductTJ[ManufacturerID],MATCH(A209,ProductTJ[ProductID],0)),"Not found")</f>
        <v>12</v>
      </c>
      <c r="F209" t="str">
        <f>IFERROR(INDEX(ProductTJ[Segment],MATCH(A209,ProductTJ[ProductID],0)),"Not found")</f>
        <v>Productivity</v>
      </c>
      <c r="G209" t="str">
        <f>IFERROR(INDEX(SalesTJ[Country],MATCH(A209,SalesTJ[ProductID],0)),"Not found")</f>
        <v>Canada</v>
      </c>
      <c r="H209" t="str">
        <f>IFERROR(INDEX(Location[State],MATCH(I209,Location[Zip],0)),"Not found")</f>
        <v>Ontario</v>
      </c>
      <c r="I209" t="str">
        <f>IFERROR(INDEX(SalesTJ[Zip],MATCH(A209,SalesTJ[ProductID],0)),"Not found")</f>
        <v>L5R</v>
      </c>
      <c r="J209" t="str">
        <f>IFERROR(INDEX(Manufacturer[Manufacturer Name],MATCH(E209,Manufacturer[ManufacturerID],0)),"Not found")</f>
        <v>Quibus</v>
      </c>
      <c r="K209">
        <f>IFERROR(INDEX(SalesTJ[Units],MATCH(A209,SalesTJ[ProductID],0)),"Not found")</f>
        <v>2</v>
      </c>
      <c r="L209">
        <f>IFERROR(INDEX(SalesTJ[Revenue],MATCH(A209,SalesTJ[ProductID],0)),"Not found")</f>
        <v>12597.48</v>
      </c>
    </row>
    <row r="210" spans="1:12">
      <c r="A210" s="6">
        <v>674</v>
      </c>
      <c r="B210" s="7">
        <v>42118</v>
      </c>
      <c r="C210" t="str">
        <f>IFERROR(INDEX(ProductTJ[Product Name],MATCH(A210,ProductTJ[ProductID],0)),"Not found")</f>
        <v>Maximus UC-39</v>
      </c>
      <c r="D210" t="str">
        <f>IFERROR(INDEX(ProductTJ[Category],MATCH(A210,ProductTJ[ProductID],0)),"Not found")</f>
        <v>Urban</v>
      </c>
      <c r="E210">
        <f>IFERROR(INDEX(ProductTJ[ManufacturerID],MATCH(A210,ProductTJ[ProductID],0)),"Not found")</f>
        <v>7</v>
      </c>
      <c r="F210" t="str">
        <f>IFERROR(INDEX(ProductTJ[Segment],MATCH(A210,ProductTJ[ProductID],0)),"Not found")</f>
        <v>Convenience</v>
      </c>
      <c r="G210" t="str">
        <f>IFERROR(INDEX(SalesTJ[Country],MATCH(A210,SalesTJ[ProductID],0)),"Not found")</f>
        <v>Canada</v>
      </c>
      <c r="H210" t="str">
        <f>IFERROR(INDEX(Location[State],MATCH(I210,Location[Zip],0)),"Not found")</f>
        <v>Ontario</v>
      </c>
      <c r="I210" t="str">
        <f>IFERROR(INDEX(SalesTJ[Zip],MATCH(A210,SalesTJ[ProductID],0)),"Not found")</f>
        <v>M5S</v>
      </c>
      <c r="J210" t="str">
        <f>IFERROR(INDEX(Manufacturer[Manufacturer Name],MATCH(E210,Manufacturer[ManufacturerID],0)),"Not found")</f>
        <v>VanArsdel</v>
      </c>
      <c r="K210">
        <f>IFERROR(INDEX(SalesTJ[Units],MATCH(A210,SalesTJ[ProductID],0)),"Not found")</f>
        <v>1</v>
      </c>
      <c r="L210">
        <f>IFERROR(INDEX(SalesTJ[Revenue],MATCH(A210,SalesTJ[ProductID],0)),"Not found")</f>
        <v>8315.37</v>
      </c>
    </row>
    <row r="211" spans="1:12">
      <c r="A211" s="8">
        <v>549</v>
      </c>
      <c r="B211" s="9">
        <v>42118</v>
      </c>
      <c r="C211" t="str">
        <f>IFERROR(INDEX(ProductTJ[Product Name],MATCH(A211,ProductTJ[ProductID],0)),"Not found")</f>
        <v>Maximus UC-14</v>
      </c>
      <c r="D211" t="str">
        <f>IFERROR(INDEX(ProductTJ[Category],MATCH(A211,ProductTJ[ProductID],0)),"Not found")</f>
        <v>Urban</v>
      </c>
      <c r="E211">
        <f>IFERROR(INDEX(ProductTJ[ManufacturerID],MATCH(A211,ProductTJ[ProductID],0)),"Not found")</f>
        <v>7</v>
      </c>
      <c r="F211" t="str">
        <f>IFERROR(INDEX(ProductTJ[Segment],MATCH(A211,ProductTJ[ProductID],0)),"Not found")</f>
        <v>Convenience</v>
      </c>
      <c r="G211" t="str">
        <f>IFERROR(INDEX(SalesTJ[Country],MATCH(A211,SalesTJ[ProductID],0)),"Not found")</f>
        <v>Canada</v>
      </c>
      <c r="H211" t="str">
        <f>IFERROR(INDEX(Location[State],MATCH(I211,Location[Zip],0)),"Not found")</f>
        <v>Ontario</v>
      </c>
      <c r="I211" t="str">
        <f>IFERROR(INDEX(SalesTJ[Zip],MATCH(A211,SalesTJ[ProductID],0)),"Not found")</f>
        <v>M6S</v>
      </c>
      <c r="J211" t="str">
        <f>IFERROR(INDEX(Manufacturer[Manufacturer Name],MATCH(E211,Manufacturer[ManufacturerID],0)),"Not found")</f>
        <v>VanArsdel</v>
      </c>
      <c r="K211">
        <f>IFERROR(INDEX(SalesTJ[Units],MATCH(A211,SalesTJ[ProductID],0)),"Not found")</f>
        <v>1</v>
      </c>
      <c r="L211">
        <f>IFERROR(INDEX(SalesTJ[Revenue],MATCH(A211,SalesTJ[ProductID],0)),"Not found")</f>
        <v>6614.37</v>
      </c>
    </row>
    <row r="212" spans="1:12">
      <c r="A212" s="6">
        <v>2275</v>
      </c>
      <c r="B212" s="7">
        <v>42118</v>
      </c>
      <c r="C212" t="str">
        <f>IFERROR(INDEX(ProductTJ[Product Name],MATCH(A212,ProductTJ[ProductID],0)),"Not found")</f>
        <v>Aliqui RS-08</v>
      </c>
      <c r="D212" t="str">
        <f>IFERROR(INDEX(ProductTJ[Category],MATCH(A212,ProductTJ[ProductID],0)),"Not found")</f>
        <v>Rural</v>
      </c>
      <c r="E212">
        <f>IFERROR(INDEX(ProductTJ[ManufacturerID],MATCH(A212,ProductTJ[ProductID],0)),"Not found")</f>
        <v>2</v>
      </c>
      <c r="F212" t="str">
        <f>IFERROR(INDEX(ProductTJ[Segment],MATCH(A212,ProductTJ[ProductID],0)),"Not found")</f>
        <v>Select</v>
      </c>
      <c r="G212" t="str">
        <f>IFERROR(INDEX(SalesTJ[Country],MATCH(A212,SalesTJ[ProductID],0)),"Not found")</f>
        <v>Canada</v>
      </c>
      <c r="H212" t="str">
        <f>IFERROR(INDEX(Location[State],MATCH(I212,Location[Zip],0)),"Not found")</f>
        <v>Ontario</v>
      </c>
      <c r="I212" t="str">
        <f>IFERROR(INDEX(SalesTJ[Zip],MATCH(A212,SalesTJ[ProductID],0)),"Not found")</f>
        <v>M6S</v>
      </c>
      <c r="J212" t="str">
        <f>IFERROR(INDEX(Manufacturer[Manufacturer Name],MATCH(E212,Manufacturer[ManufacturerID],0)),"Not found")</f>
        <v>Aliqui</v>
      </c>
      <c r="K212">
        <f>IFERROR(INDEX(SalesTJ[Units],MATCH(A212,SalesTJ[ProductID],0)),"Not found")</f>
        <v>1</v>
      </c>
      <c r="L212">
        <f>IFERROR(INDEX(SalesTJ[Revenue],MATCH(A212,SalesTJ[ProductID],0)),"Not found")</f>
        <v>4724.37</v>
      </c>
    </row>
    <row r="213" spans="1:12">
      <c r="A213" s="8">
        <v>1022</v>
      </c>
      <c r="B213" s="9">
        <v>42078</v>
      </c>
      <c r="C213" t="str">
        <f>IFERROR(INDEX(ProductTJ[Product Name],MATCH(A213,ProductTJ[ProductID],0)),"Not found")</f>
        <v>Natura YY-23</v>
      </c>
      <c r="D213" t="str">
        <f>IFERROR(INDEX(ProductTJ[Category],MATCH(A213,ProductTJ[ProductID],0)),"Not found")</f>
        <v>Youth</v>
      </c>
      <c r="E213">
        <f>IFERROR(INDEX(ProductTJ[ManufacturerID],MATCH(A213,ProductTJ[ProductID],0)),"Not found")</f>
        <v>8</v>
      </c>
      <c r="F213" t="str">
        <f>IFERROR(INDEX(ProductTJ[Segment],MATCH(A213,ProductTJ[ProductID],0)),"Not found")</f>
        <v>Youth</v>
      </c>
      <c r="G213" t="str">
        <f>IFERROR(INDEX(SalesTJ[Country],MATCH(A213,SalesTJ[ProductID],0)),"Not found")</f>
        <v>Canada</v>
      </c>
      <c r="H213" t="str">
        <f>IFERROR(INDEX(Location[State],MATCH(I213,Location[Zip],0)),"Not found")</f>
        <v>Manitoba</v>
      </c>
      <c r="I213" t="str">
        <f>IFERROR(INDEX(SalesTJ[Zip],MATCH(A213,SalesTJ[ProductID],0)),"Not found")</f>
        <v>R3X</v>
      </c>
      <c r="J213" t="str">
        <f>IFERROR(INDEX(Manufacturer[Manufacturer Name],MATCH(E213,Manufacturer[ManufacturerID],0)),"Not found")</f>
        <v>Natura</v>
      </c>
      <c r="K213">
        <f>IFERROR(INDEX(SalesTJ[Units],MATCH(A213,SalesTJ[ProductID],0)),"Not found")</f>
        <v>1</v>
      </c>
      <c r="L213">
        <f>IFERROR(INDEX(SalesTJ[Revenue],MATCH(A213,SalesTJ[ProductID],0)),"Not found")</f>
        <v>1889.37</v>
      </c>
    </row>
    <row r="214" spans="1:12">
      <c r="A214" s="6">
        <v>1183</v>
      </c>
      <c r="B214" s="7">
        <v>42078</v>
      </c>
      <c r="C214" t="str">
        <f>IFERROR(INDEX(ProductTJ[Product Name],MATCH(A214,ProductTJ[ProductID],0)),"Not found")</f>
        <v>Pirum UE-19</v>
      </c>
      <c r="D214" t="str">
        <f>IFERROR(INDEX(ProductTJ[Category],MATCH(A214,ProductTJ[ProductID],0)),"Not found")</f>
        <v>Urban</v>
      </c>
      <c r="E214">
        <f>IFERROR(INDEX(ProductTJ[ManufacturerID],MATCH(A214,ProductTJ[ProductID],0)),"Not found")</f>
        <v>10</v>
      </c>
      <c r="F214" t="str">
        <f>IFERROR(INDEX(ProductTJ[Segment],MATCH(A214,ProductTJ[ProductID],0)),"Not found")</f>
        <v>Extreme</v>
      </c>
      <c r="G214" t="str">
        <f>IFERROR(INDEX(SalesTJ[Country],MATCH(A214,SalesTJ[ProductID],0)),"Not found")</f>
        <v>Canada</v>
      </c>
      <c r="H214" t="str">
        <f>IFERROR(INDEX(Location[State],MATCH(I214,Location[Zip],0)),"Not found")</f>
        <v>Ontario</v>
      </c>
      <c r="I214" t="str">
        <f>IFERROR(INDEX(SalesTJ[Zip],MATCH(A214,SalesTJ[ProductID],0)),"Not found")</f>
        <v>M4E</v>
      </c>
      <c r="J214" t="str">
        <f>IFERROR(INDEX(Manufacturer[Manufacturer Name],MATCH(E214,Manufacturer[ManufacturerID],0)),"Not found")</f>
        <v>Pirum</v>
      </c>
      <c r="K214">
        <f>IFERROR(INDEX(SalesTJ[Units],MATCH(A214,SalesTJ[ProductID],0)),"Not found")</f>
        <v>1</v>
      </c>
      <c r="L214">
        <f>IFERROR(INDEX(SalesTJ[Revenue],MATCH(A214,SalesTJ[ProductID],0)),"Not found")</f>
        <v>7559.37</v>
      </c>
    </row>
    <row r="215" spans="1:12">
      <c r="A215" s="8">
        <v>2055</v>
      </c>
      <c r="B215" s="9">
        <v>42078</v>
      </c>
      <c r="C215" t="str">
        <f>IFERROR(INDEX(ProductTJ[Product Name],MATCH(A215,ProductTJ[ProductID],0)),"Not found")</f>
        <v>Currus UE-15</v>
      </c>
      <c r="D215" t="str">
        <f>IFERROR(INDEX(ProductTJ[Category],MATCH(A215,ProductTJ[ProductID],0)),"Not found")</f>
        <v>Urban</v>
      </c>
      <c r="E215">
        <f>IFERROR(INDEX(ProductTJ[ManufacturerID],MATCH(A215,ProductTJ[ProductID],0)),"Not found")</f>
        <v>4</v>
      </c>
      <c r="F215" t="str">
        <f>IFERROR(INDEX(ProductTJ[Segment],MATCH(A215,ProductTJ[ProductID],0)),"Not found")</f>
        <v>Extreme</v>
      </c>
      <c r="G215" t="str">
        <f>IFERROR(INDEX(SalesTJ[Country],MATCH(A215,SalesTJ[ProductID],0)),"Not found")</f>
        <v>Canada</v>
      </c>
      <c r="H215" t="str">
        <f>IFERROR(INDEX(Location[State],MATCH(I215,Location[Zip],0)),"Not found")</f>
        <v>Manitoba</v>
      </c>
      <c r="I215" t="str">
        <f>IFERROR(INDEX(SalesTJ[Zip],MATCH(A215,SalesTJ[ProductID],0)),"Not found")</f>
        <v>R3V</v>
      </c>
      <c r="J215" t="str">
        <f>IFERROR(INDEX(Manufacturer[Manufacturer Name],MATCH(E215,Manufacturer[ManufacturerID],0)),"Not found")</f>
        <v>Currus</v>
      </c>
      <c r="K215">
        <f>IFERROR(INDEX(SalesTJ[Units],MATCH(A215,SalesTJ[ProductID],0)),"Not found")</f>
        <v>1</v>
      </c>
      <c r="L215">
        <f>IFERROR(INDEX(SalesTJ[Revenue],MATCH(A215,SalesTJ[ProductID],0)),"Not found")</f>
        <v>7874.37</v>
      </c>
    </row>
    <row r="216" spans="1:12">
      <c r="A216" s="6">
        <v>826</v>
      </c>
      <c r="B216" s="7">
        <v>42034</v>
      </c>
      <c r="C216" t="str">
        <f>IFERROR(INDEX(ProductTJ[Product Name],MATCH(A216,ProductTJ[ProductID],0)),"Not found")</f>
        <v>Natura UM-10</v>
      </c>
      <c r="D216" t="str">
        <f>IFERROR(INDEX(ProductTJ[Category],MATCH(A216,ProductTJ[ProductID],0)),"Not found")</f>
        <v>Urban</v>
      </c>
      <c r="E216">
        <f>IFERROR(INDEX(ProductTJ[ManufacturerID],MATCH(A216,ProductTJ[ProductID],0)),"Not found")</f>
        <v>8</v>
      </c>
      <c r="F216" t="str">
        <f>IFERROR(INDEX(ProductTJ[Segment],MATCH(A216,ProductTJ[ProductID],0)),"Not found")</f>
        <v>Moderation</v>
      </c>
      <c r="G216" t="str">
        <f>IFERROR(INDEX(SalesTJ[Country],MATCH(A216,SalesTJ[ProductID],0)),"Not found")</f>
        <v>Canada</v>
      </c>
      <c r="H216" t="str">
        <f>IFERROR(INDEX(Location[State],MATCH(I216,Location[Zip],0)),"Not found")</f>
        <v>Manitoba</v>
      </c>
      <c r="I216" t="str">
        <f>IFERROR(INDEX(SalesTJ[Zip],MATCH(A216,SalesTJ[ProductID],0)),"Not found")</f>
        <v>R3T</v>
      </c>
      <c r="J216" t="str">
        <f>IFERROR(INDEX(Manufacturer[Manufacturer Name],MATCH(E216,Manufacturer[ManufacturerID],0)),"Not found")</f>
        <v>Natura</v>
      </c>
      <c r="K216">
        <f>IFERROR(INDEX(SalesTJ[Units],MATCH(A216,SalesTJ[ProductID],0)),"Not found")</f>
        <v>1</v>
      </c>
      <c r="L216">
        <f>IFERROR(INDEX(SalesTJ[Revenue],MATCH(A216,SalesTJ[ProductID],0)),"Not found")</f>
        <v>14426.37</v>
      </c>
    </row>
    <row r="217" spans="1:12">
      <c r="A217" s="8">
        <v>978</v>
      </c>
      <c r="B217" s="9">
        <v>42034</v>
      </c>
      <c r="C217" t="str">
        <f>IFERROR(INDEX(ProductTJ[Product Name],MATCH(A217,ProductTJ[ProductID],0)),"Not found")</f>
        <v>Natura UC-41</v>
      </c>
      <c r="D217" t="str">
        <f>IFERROR(INDEX(ProductTJ[Category],MATCH(A217,ProductTJ[ProductID],0)),"Not found")</f>
        <v>Urban</v>
      </c>
      <c r="E217">
        <f>IFERROR(INDEX(ProductTJ[ManufacturerID],MATCH(A217,ProductTJ[ProductID],0)),"Not found")</f>
        <v>8</v>
      </c>
      <c r="F217" t="str">
        <f>IFERROR(INDEX(ProductTJ[Segment],MATCH(A217,ProductTJ[ProductID],0)),"Not found")</f>
        <v>Convenience</v>
      </c>
      <c r="G217" t="str">
        <f>IFERROR(INDEX(SalesTJ[Country],MATCH(A217,SalesTJ[ProductID],0)),"Not found")</f>
        <v>Canada</v>
      </c>
      <c r="H217" t="str">
        <f>IFERROR(INDEX(Location[State],MATCH(I217,Location[Zip],0)),"Not found")</f>
        <v>Manitoba</v>
      </c>
      <c r="I217" t="str">
        <f>IFERROR(INDEX(SalesTJ[Zip],MATCH(A217,SalesTJ[ProductID],0)),"Not found")</f>
        <v>R3W</v>
      </c>
      <c r="J217" t="str">
        <f>IFERROR(INDEX(Manufacturer[Manufacturer Name],MATCH(E217,Manufacturer[ManufacturerID],0)),"Not found")</f>
        <v>Natura</v>
      </c>
      <c r="K217">
        <f>IFERROR(INDEX(SalesTJ[Units],MATCH(A217,SalesTJ[ProductID],0)),"Not found")</f>
        <v>1</v>
      </c>
      <c r="L217">
        <f>IFERROR(INDEX(SalesTJ[Revenue],MATCH(A217,SalesTJ[ProductID],0)),"Not found")</f>
        <v>9638.37</v>
      </c>
    </row>
    <row r="218" spans="1:12">
      <c r="A218" s="6">
        <v>1883</v>
      </c>
      <c r="B218" s="7">
        <v>42034</v>
      </c>
      <c r="C218" t="str">
        <f>IFERROR(INDEX(ProductTJ[Product Name],MATCH(A218,ProductTJ[ProductID],0)),"Not found")</f>
        <v>Leo UC-02</v>
      </c>
      <c r="D218" t="str">
        <f>IFERROR(INDEX(ProductTJ[Category],MATCH(A218,ProductTJ[ProductID],0)),"Not found")</f>
        <v>Urban</v>
      </c>
      <c r="E218">
        <f>IFERROR(INDEX(ProductTJ[ManufacturerID],MATCH(A218,ProductTJ[ProductID],0)),"Not found")</f>
        <v>6</v>
      </c>
      <c r="F218" t="str">
        <f>IFERROR(INDEX(ProductTJ[Segment],MATCH(A218,ProductTJ[ProductID],0)),"Not found")</f>
        <v>Convenience</v>
      </c>
      <c r="G218" t="str">
        <f>IFERROR(INDEX(SalesTJ[Country],MATCH(A218,SalesTJ[ProductID],0)),"Not found")</f>
        <v>Canada</v>
      </c>
      <c r="H218" t="str">
        <f>IFERROR(INDEX(Location[State],MATCH(I218,Location[Zip],0)),"Not found")</f>
        <v>Alberta</v>
      </c>
      <c r="I218" t="str">
        <f>IFERROR(INDEX(SalesTJ[Zip],MATCH(A218,SalesTJ[ProductID],0)),"Not found")</f>
        <v>T6E</v>
      </c>
      <c r="J218" t="str">
        <f>IFERROR(INDEX(Manufacturer[Manufacturer Name],MATCH(E218,Manufacturer[ManufacturerID],0)),"Not found")</f>
        <v>Leo</v>
      </c>
      <c r="K218">
        <f>IFERROR(INDEX(SalesTJ[Units],MATCH(A218,SalesTJ[ProductID],0)),"Not found")</f>
        <v>1</v>
      </c>
      <c r="L218">
        <f>IFERROR(INDEX(SalesTJ[Revenue],MATCH(A218,SalesTJ[ProductID],0)),"Not found")</f>
        <v>9134.37</v>
      </c>
    </row>
    <row r="219" spans="1:12">
      <c r="A219" s="8">
        <v>407</v>
      </c>
      <c r="B219" s="9">
        <v>42043</v>
      </c>
      <c r="C219" t="str">
        <f>IFERROR(INDEX(ProductTJ[Product Name],MATCH(A219,ProductTJ[ProductID],0)),"Not found")</f>
        <v>Maximus UM-12</v>
      </c>
      <c r="D219" t="str">
        <f>IFERROR(INDEX(ProductTJ[Category],MATCH(A219,ProductTJ[ProductID],0)),"Not found")</f>
        <v>Urban</v>
      </c>
      <c r="E219">
        <f>IFERROR(INDEX(ProductTJ[ManufacturerID],MATCH(A219,ProductTJ[ProductID],0)),"Not found")</f>
        <v>7</v>
      </c>
      <c r="F219" t="str">
        <f>IFERROR(INDEX(ProductTJ[Segment],MATCH(A219,ProductTJ[ProductID],0)),"Not found")</f>
        <v>Moderation</v>
      </c>
      <c r="G219" t="str">
        <f>IFERROR(INDEX(SalesTJ[Country],MATCH(A219,SalesTJ[ProductID],0)),"Not found")</f>
        <v>Canada</v>
      </c>
      <c r="H219" t="str">
        <f>IFERROR(INDEX(Location[State],MATCH(I219,Location[Zip],0)),"Not found")</f>
        <v>Ontario</v>
      </c>
      <c r="I219" t="str">
        <f>IFERROR(INDEX(SalesTJ[Zip],MATCH(A219,SalesTJ[ProductID],0)),"Not found")</f>
        <v>M6G</v>
      </c>
      <c r="J219" t="str">
        <f>IFERROR(INDEX(Manufacturer[Manufacturer Name],MATCH(E219,Manufacturer[ManufacturerID],0)),"Not found")</f>
        <v>VanArsdel</v>
      </c>
      <c r="K219">
        <f>IFERROR(INDEX(SalesTJ[Units],MATCH(A219,SalesTJ[ProductID],0)),"Not found")</f>
        <v>1</v>
      </c>
      <c r="L219">
        <f>IFERROR(INDEX(SalesTJ[Revenue],MATCH(A219,SalesTJ[ProductID],0)),"Not found")</f>
        <v>20505.87</v>
      </c>
    </row>
    <row r="220" spans="1:12">
      <c r="A220" s="6">
        <v>2055</v>
      </c>
      <c r="B220" s="7">
        <v>42043</v>
      </c>
      <c r="C220" t="str">
        <f>IFERROR(INDEX(ProductTJ[Product Name],MATCH(A220,ProductTJ[ProductID],0)),"Not found")</f>
        <v>Currus UE-15</v>
      </c>
      <c r="D220" t="str">
        <f>IFERROR(INDEX(ProductTJ[Category],MATCH(A220,ProductTJ[ProductID],0)),"Not found")</f>
        <v>Urban</v>
      </c>
      <c r="E220">
        <f>IFERROR(INDEX(ProductTJ[ManufacturerID],MATCH(A220,ProductTJ[ProductID],0)),"Not found")</f>
        <v>4</v>
      </c>
      <c r="F220" t="str">
        <f>IFERROR(INDEX(ProductTJ[Segment],MATCH(A220,ProductTJ[ProductID],0)),"Not found")</f>
        <v>Extreme</v>
      </c>
      <c r="G220" t="str">
        <f>IFERROR(INDEX(SalesTJ[Country],MATCH(A220,SalesTJ[ProductID],0)),"Not found")</f>
        <v>Canada</v>
      </c>
      <c r="H220" t="str">
        <f>IFERROR(INDEX(Location[State],MATCH(I220,Location[Zip],0)),"Not found")</f>
        <v>Manitoba</v>
      </c>
      <c r="I220" t="str">
        <f>IFERROR(INDEX(SalesTJ[Zip],MATCH(A220,SalesTJ[ProductID],0)),"Not found")</f>
        <v>R3V</v>
      </c>
      <c r="J220" t="str">
        <f>IFERROR(INDEX(Manufacturer[Manufacturer Name],MATCH(E220,Manufacturer[ManufacturerID],0)),"Not found")</f>
        <v>Currus</v>
      </c>
      <c r="K220">
        <f>IFERROR(INDEX(SalesTJ[Units],MATCH(A220,SalesTJ[ProductID],0)),"Not found")</f>
        <v>1</v>
      </c>
      <c r="L220">
        <f>IFERROR(INDEX(SalesTJ[Revenue],MATCH(A220,SalesTJ[ProductID],0)),"Not found")</f>
        <v>7874.37</v>
      </c>
    </row>
    <row r="221" spans="1:12">
      <c r="A221" s="8">
        <v>443</v>
      </c>
      <c r="B221" s="9">
        <v>42044</v>
      </c>
      <c r="C221" t="str">
        <f>IFERROR(INDEX(ProductTJ[Product Name],MATCH(A221,ProductTJ[ProductID],0)),"Not found")</f>
        <v>Maximus UM-48</v>
      </c>
      <c r="D221" t="str">
        <f>IFERROR(INDEX(ProductTJ[Category],MATCH(A221,ProductTJ[ProductID],0)),"Not found")</f>
        <v>Urban</v>
      </c>
      <c r="E221">
        <f>IFERROR(INDEX(ProductTJ[ManufacturerID],MATCH(A221,ProductTJ[ProductID],0)),"Not found")</f>
        <v>7</v>
      </c>
      <c r="F221" t="str">
        <f>IFERROR(INDEX(ProductTJ[Segment],MATCH(A221,ProductTJ[ProductID],0)),"Not found")</f>
        <v>Moderation</v>
      </c>
      <c r="G221" t="str">
        <f>IFERROR(INDEX(SalesTJ[Country],MATCH(A221,SalesTJ[ProductID],0)),"Not found")</f>
        <v>Canada</v>
      </c>
      <c r="H221" t="str">
        <f>IFERROR(INDEX(Location[State],MATCH(I221,Location[Zip],0)),"Not found")</f>
        <v>Alberta</v>
      </c>
      <c r="I221" t="str">
        <f>IFERROR(INDEX(SalesTJ[Zip],MATCH(A221,SalesTJ[ProductID],0)),"Not found")</f>
        <v>T6G</v>
      </c>
      <c r="J221" t="str">
        <f>IFERROR(INDEX(Manufacturer[Manufacturer Name],MATCH(E221,Manufacturer[ManufacturerID],0)),"Not found")</f>
        <v>VanArsdel</v>
      </c>
      <c r="K221">
        <f>IFERROR(INDEX(SalesTJ[Units],MATCH(A221,SalesTJ[ProductID],0)),"Not found")</f>
        <v>1</v>
      </c>
      <c r="L221">
        <f>IFERROR(INDEX(SalesTJ[Revenue],MATCH(A221,SalesTJ[ProductID],0)),"Not found")</f>
        <v>11084.85</v>
      </c>
    </row>
    <row r="222" spans="1:12">
      <c r="A222" s="6">
        <v>2263</v>
      </c>
      <c r="B222" s="7">
        <v>42089</v>
      </c>
      <c r="C222" t="str">
        <f>IFERROR(INDEX(ProductTJ[Product Name],MATCH(A222,ProductTJ[ProductID],0)),"Not found")</f>
        <v>Aliqui RP-60</v>
      </c>
      <c r="D222" t="str">
        <f>IFERROR(INDEX(ProductTJ[Category],MATCH(A222,ProductTJ[ProductID],0)),"Not found")</f>
        <v>Rural</v>
      </c>
      <c r="E222">
        <f>IFERROR(INDEX(ProductTJ[ManufacturerID],MATCH(A222,ProductTJ[ProductID],0)),"Not found")</f>
        <v>2</v>
      </c>
      <c r="F222" t="str">
        <f>IFERROR(INDEX(ProductTJ[Segment],MATCH(A222,ProductTJ[ProductID],0)),"Not found")</f>
        <v>Productivity</v>
      </c>
      <c r="G222" t="str">
        <f>IFERROR(INDEX(SalesTJ[Country],MATCH(A222,SalesTJ[ProductID],0)),"Not found")</f>
        <v>Canada</v>
      </c>
      <c r="H222" t="str">
        <f>IFERROR(INDEX(Location[State],MATCH(I222,Location[Zip],0)),"Not found")</f>
        <v>Alberta</v>
      </c>
      <c r="I222" t="str">
        <f>IFERROR(INDEX(SalesTJ[Zip],MATCH(A222,SalesTJ[ProductID],0)),"Not found")</f>
        <v>T6W</v>
      </c>
      <c r="J222" t="str">
        <f>IFERROR(INDEX(Manufacturer[Manufacturer Name],MATCH(E222,Manufacturer[ManufacturerID],0)),"Not found")</f>
        <v>Aliqui</v>
      </c>
      <c r="K222">
        <f>IFERROR(INDEX(SalesTJ[Units],MATCH(A222,SalesTJ[ProductID],0)),"Not found")</f>
        <v>1</v>
      </c>
      <c r="L222">
        <f>IFERROR(INDEX(SalesTJ[Revenue],MATCH(A222,SalesTJ[ProductID],0)),"Not found")</f>
        <v>4220.37</v>
      </c>
    </row>
    <row r="223" spans="1:12">
      <c r="A223" s="8">
        <v>1009</v>
      </c>
      <c r="B223" s="9">
        <v>42073</v>
      </c>
      <c r="C223" t="str">
        <f>IFERROR(INDEX(ProductTJ[Product Name],MATCH(A223,ProductTJ[ProductID],0)),"Not found")</f>
        <v>Natura YY-10</v>
      </c>
      <c r="D223" t="str">
        <f>IFERROR(INDEX(ProductTJ[Category],MATCH(A223,ProductTJ[ProductID],0)),"Not found")</f>
        <v>Youth</v>
      </c>
      <c r="E223">
        <f>IFERROR(INDEX(ProductTJ[ManufacturerID],MATCH(A223,ProductTJ[ProductID],0)),"Not found")</f>
        <v>8</v>
      </c>
      <c r="F223" t="str">
        <f>IFERROR(INDEX(ProductTJ[Segment],MATCH(A223,ProductTJ[ProductID],0)),"Not found")</f>
        <v>Youth</v>
      </c>
      <c r="G223" t="str">
        <f>IFERROR(INDEX(SalesTJ[Country],MATCH(A223,SalesTJ[ProductID],0)),"Not found")</f>
        <v>Canada</v>
      </c>
      <c r="H223" t="str">
        <f>IFERROR(INDEX(Location[State],MATCH(I223,Location[Zip],0)),"Not found")</f>
        <v>British Columbia</v>
      </c>
      <c r="I223" t="str">
        <f>IFERROR(INDEX(SalesTJ[Zip],MATCH(A223,SalesTJ[ProductID],0)),"Not found")</f>
        <v>V7W</v>
      </c>
      <c r="J223" t="str">
        <f>IFERROR(INDEX(Manufacturer[Manufacturer Name],MATCH(E223,Manufacturer[ManufacturerID],0)),"Not found")</f>
        <v>Natura</v>
      </c>
      <c r="K223">
        <f>IFERROR(INDEX(SalesTJ[Units],MATCH(A223,SalesTJ[ProductID],0)),"Not found")</f>
        <v>1</v>
      </c>
      <c r="L223">
        <f>IFERROR(INDEX(SalesTJ[Revenue],MATCH(A223,SalesTJ[ProductID],0)),"Not found")</f>
        <v>1353.87</v>
      </c>
    </row>
    <row r="224" spans="1:12">
      <c r="A224" s="6">
        <v>229</v>
      </c>
      <c r="B224" s="7">
        <v>42073</v>
      </c>
      <c r="C224" t="str">
        <f>IFERROR(INDEX(ProductTJ[Product Name],MATCH(A224,ProductTJ[ProductID],0)),"Not found")</f>
        <v>Fama UR-01</v>
      </c>
      <c r="D224" t="str">
        <f>IFERROR(INDEX(ProductTJ[Category],MATCH(A224,ProductTJ[ProductID],0)),"Not found")</f>
        <v>Urban</v>
      </c>
      <c r="E224">
        <f>IFERROR(INDEX(ProductTJ[ManufacturerID],MATCH(A224,ProductTJ[ProductID],0)),"Not found")</f>
        <v>5</v>
      </c>
      <c r="F224" t="str">
        <f>IFERROR(INDEX(ProductTJ[Segment],MATCH(A224,ProductTJ[ProductID],0)),"Not found")</f>
        <v>Regular</v>
      </c>
      <c r="G224" t="str">
        <f>IFERROR(INDEX(SalesTJ[Country],MATCH(A224,SalesTJ[ProductID],0)),"Not found")</f>
        <v>Canada</v>
      </c>
      <c r="H224" t="str">
        <f>IFERROR(INDEX(Location[State],MATCH(I224,Location[Zip],0)),"Not found")</f>
        <v>Alberta</v>
      </c>
      <c r="I224" t="str">
        <f>IFERROR(INDEX(SalesTJ[Zip],MATCH(A224,SalesTJ[ProductID],0)),"Not found")</f>
        <v>T5J</v>
      </c>
      <c r="J224" t="str">
        <f>IFERROR(INDEX(Manufacturer[Manufacturer Name],MATCH(E224,Manufacturer[ManufacturerID],0)),"Not found")</f>
        <v>Fama</v>
      </c>
      <c r="K224">
        <f>IFERROR(INDEX(SalesTJ[Units],MATCH(A224,SalesTJ[ProductID],0)),"Not found")</f>
        <v>1</v>
      </c>
      <c r="L224">
        <f>IFERROR(INDEX(SalesTJ[Revenue],MATCH(A224,SalesTJ[ProductID],0)),"Not found")</f>
        <v>7241.85</v>
      </c>
    </row>
    <row r="225" spans="1:12">
      <c r="A225" s="8">
        <v>1519</v>
      </c>
      <c r="B225" s="9">
        <v>42073</v>
      </c>
      <c r="C225" t="str">
        <f>IFERROR(INDEX(ProductTJ[Product Name],MATCH(A225,ProductTJ[ProductID],0)),"Not found")</f>
        <v>Quibus RP-11</v>
      </c>
      <c r="D225" t="str">
        <f>IFERROR(INDEX(ProductTJ[Category],MATCH(A225,ProductTJ[ProductID],0)),"Not found")</f>
        <v>Rural</v>
      </c>
      <c r="E225">
        <f>IFERROR(INDEX(ProductTJ[ManufacturerID],MATCH(A225,ProductTJ[ProductID],0)),"Not found")</f>
        <v>12</v>
      </c>
      <c r="F225" t="str">
        <f>IFERROR(INDEX(ProductTJ[Segment],MATCH(A225,ProductTJ[ProductID],0)),"Not found")</f>
        <v>Productivity</v>
      </c>
      <c r="G225" t="str">
        <f>IFERROR(INDEX(SalesTJ[Country],MATCH(A225,SalesTJ[ProductID],0)),"Not found")</f>
        <v>Canada</v>
      </c>
      <c r="H225" t="str">
        <f>IFERROR(INDEX(Location[State],MATCH(I225,Location[Zip],0)),"Not found")</f>
        <v>Alberta</v>
      </c>
      <c r="I225" t="str">
        <f>IFERROR(INDEX(SalesTJ[Zip],MATCH(A225,SalesTJ[ProductID],0)),"Not found")</f>
        <v>T5Y</v>
      </c>
      <c r="J225" t="str">
        <f>IFERROR(INDEX(Manufacturer[Manufacturer Name],MATCH(E225,Manufacturer[ManufacturerID],0)),"Not found")</f>
        <v>Quibus</v>
      </c>
      <c r="K225">
        <f>IFERROR(INDEX(SalesTJ[Units],MATCH(A225,SalesTJ[ProductID],0)),"Not found")</f>
        <v>1</v>
      </c>
      <c r="L225">
        <f>IFERROR(INDEX(SalesTJ[Revenue],MATCH(A225,SalesTJ[ProductID],0)),"Not found")</f>
        <v>2707.74</v>
      </c>
    </row>
    <row r="226" spans="1:12">
      <c r="A226" s="6">
        <v>438</v>
      </c>
      <c r="B226" s="7">
        <v>42086</v>
      </c>
      <c r="C226" t="str">
        <f>IFERROR(INDEX(ProductTJ[Product Name],MATCH(A226,ProductTJ[ProductID],0)),"Not found")</f>
        <v>Maximus UM-43</v>
      </c>
      <c r="D226" t="str">
        <f>IFERROR(INDEX(ProductTJ[Category],MATCH(A226,ProductTJ[ProductID],0)),"Not found")</f>
        <v>Urban</v>
      </c>
      <c r="E226">
        <f>IFERROR(INDEX(ProductTJ[ManufacturerID],MATCH(A226,ProductTJ[ProductID],0)),"Not found")</f>
        <v>7</v>
      </c>
      <c r="F226" t="str">
        <f>IFERROR(INDEX(ProductTJ[Segment],MATCH(A226,ProductTJ[ProductID],0)),"Not found")</f>
        <v>Moderation</v>
      </c>
      <c r="G226" t="str">
        <f>IFERROR(INDEX(SalesTJ[Country],MATCH(A226,SalesTJ[ProductID],0)),"Not found")</f>
        <v>Canada</v>
      </c>
      <c r="H226" t="str">
        <f>IFERROR(INDEX(Location[State],MATCH(I226,Location[Zip],0)),"Not found")</f>
        <v>Manitoba</v>
      </c>
      <c r="I226" t="str">
        <f>IFERROR(INDEX(SalesTJ[Zip],MATCH(A226,SalesTJ[ProductID],0)),"Not found")</f>
        <v>R3K</v>
      </c>
      <c r="J226" t="str">
        <f>IFERROR(INDEX(Manufacturer[Manufacturer Name],MATCH(E226,Manufacturer[ManufacturerID],0)),"Not found")</f>
        <v>VanArsdel</v>
      </c>
      <c r="K226">
        <f>IFERROR(INDEX(SalesTJ[Units],MATCH(A226,SalesTJ[ProductID],0)),"Not found")</f>
        <v>1</v>
      </c>
      <c r="L226">
        <f>IFERROR(INDEX(SalesTJ[Revenue],MATCH(A226,SalesTJ[ProductID],0)),"Not found")</f>
        <v>11969.37</v>
      </c>
    </row>
    <row r="227" spans="1:12">
      <c r="A227" s="8">
        <v>457</v>
      </c>
      <c r="B227" s="9">
        <v>42086</v>
      </c>
      <c r="C227" t="str">
        <f>IFERROR(INDEX(ProductTJ[Product Name],MATCH(A227,ProductTJ[ProductID],0)),"Not found")</f>
        <v>Maximus UM-62</v>
      </c>
      <c r="D227" t="str">
        <f>IFERROR(INDEX(ProductTJ[Category],MATCH(A227,ProductTJ[ProductID],0)),"Not found")</f>
        <v>Urban</v>
      </c>
      <c r="E227">
        <f>IFERROR(INDEX(ProductTJ[ManufacturerID],MATCH(A227,ProductTJ[ProductID],0)),"Not found")</f>
        <v>7</v>
      </c>
      <c r="F227" t="str">
        <f>IFERROR(INDEX(ProductTJ[Segment],MATCH(A227,ProductTJ[ProductID],0)),"Not found")</f>
        <v>Moderation</v>
      </c>
      <c r="G227" t="str">
        <f>IFERROR(INDEX(SalesTJ[Country],MATCH(A227,SalesTJ[ProductID],0)),"Not found")</f>
        <v>Canada</v>
      </c>
      <c r="H227" t="str">
        <f>IFERROR(INDEX(Location[State],MATCH(I227,Location[Zip],0)),"Not found")</f>
        <v>Ontario</v>
      </c>
      <c r="I227" t="str">
        <f>IFERROR(INDEX(SalesTJ[Zip],MATCH(A227,SalesTJ[ProductID],0)),"Not found")</f>
        <v>M5X</v>
      </c>
      <c r="J227" t="str">
        <f>IFERROR(INDEX(Manufacturer[Manufacturer Name],MATCH(E227,Manufacturer[ManufacturerID],0)),"Not found")</f>
        <v>VanArsdel</v>
      </c>
      <c r="K227">
        <f>IFERROR(INDEX(SalesTJ[Units],MATCH(A227,SalesTJ[ProductID],0)),"Not found")</f>
        <v>1</v>
      </c>
      <c r="L227">
        <f>IFERROR(INDEX(SalesTJ[Revenue],MATCH(A227,SalesTJ[ProductID],0)),"Not found")</f>
        <v>11969.37</v>
      </c>
    </row>
    <row r="228" spans="1:12">
      <c r="A228" s="6">
        <v>487</v>
      </c>
      <c r="B228" s="7">
        <v>42086</v>
      </c>
      <c r="C228" t="str">
        <f>IFERROR(INDEX(ProductTJ[Product Name],MATCH(A228,ProductTJ[ProductID],0)),"Not found")</f>
        <v>Maximus UM-92</v>
      </c>
      <c r="D228" t="str">
        <f>IFERROR(INDEX(ProductTJ[Category],MATCH(A228,ProductTJ[ProductID],0)),"Not found")</f>
        <v>Urban</v>
      </c>
      <c r="E228">
        <f>IFERROR(INDEX(ProductTJ[ManufacturerID],MATCH(A228,ProductTJ[ProductID],0)),"Not found")</f>
        <v>7</v>
      </c>
      <c r="F228" t="str">
        <f>IFERROR(INDEX(ProductTJ[Segment],MATCH(A228,ProductTJ[ProductID],0)),"Not found")</f>
        <v>Moderation</v>
      </c>
      <c r="G228" t="str">
        <f>IFERROR(INDEX(SalesTJ[Country],MATCH(A228,SalesTJ[ProductID],0)),"Not found")</f>
        <v>Canada</v>
      </c>
      <c r="H228" t="str">
        <f>IFERROR(INDEX(Location[State],MATCH(I228,Location[Zip],0)),"Not found")</f>
        <v>Ontario</v>
      </c>
      <c r="I228" t="str">
        <f>IFERROR(INDEX(SalesTJ[Zip],MATCH(A228,SalesTJ[ProductID],0)),"Not found")</f>
        <v>L4X</v>
      </c>
      <c r="J228" t="str">
        <f>IFERROR(INDEX(Manufacturer[Manufacturer Name],MATCH(E228,Manufacturer[ManufacturerID],0)),"Not found")</f>
        <v>VanArsdel</v>
      </c>
      <c r="K228">
        <f>IFERROR(INDEX(SalesTJ[Units],MATCH(A228,SalesTJ[ProductID],0)),"Not found")</f>
        <v>1</v>
      </c>
      <c r="L228">
        <f>IFERROR(INDEX(SalesTJ[Revenue],MATCH(A228,SalesTJ[ProductID],0)),"Not found")</f>
        <v>13229.37</v>
      </c>
    </row>
    <row r="229" spans="1:12">
      <c r="A229" s="8">
        <v>332</v>
      </c>
      <c r="B229" s="9">
        <v>42097</v>
      </c>
      <c r="C229" t="str">
        <f>IFERROR(INDEX(ProductTJ[Product Name],MATCH(A229,ProductTJ[ProductID],0)),"Not found")</f>
        <v>Fama UE-53</v>
      </c>
      <c r="D229" t="str">
        <f>IFERROR(INDEX(ProductTJ[Category],MATCH(A229,ProductTJ[ProductID],0)),"Not found")</f>
        <v>Urban</v>
      </c>
      <c r="E229">
        <f>IFERROR(INDEX(ProductTJ[ManufacturerID],MATCH(A229,ProductTJ[ProductID],0)),"Not found")</f>
        <v>5</v>
      </c>
      <c r="F229" t="str">
        <f>IFERROR(INDEX(ProductTJ[Segment],MATCH(A229,ProductTJ[ProductID],0)),"Not found")</f>
        <v>Extreme</v>
      </c>
      <c r="G229" t="str">
        <f>IFERROR(INDEX(SalesTJ[Country],MATCH(A229,SalesTJ[ProductID],0)),"Not found")</f>
        <v>Canada</v>
      </c>
      <c r="H229" t="str">
        <f>IFERROR(INDEX(Location[State],MATCH(I229,Location[Zip],0)),"Not found")</f>
        <v>British Columbia</v>
      </c>
      <c r="I229" t="str">
        <f>IFERROR(INDEX(SalesTJ[Zip],MATCH(A229,SalesTJ[ProductID],0)),"Not found")</f>
        <v>V5R</v>
      </c>
      <c r="J229" t="str">
        <f>IFERROR(INDEX(Manufacturer[Manufacturer Name],MATCH(E229,Manufacturer[ManufacturerID],0)),"Not found")</f>
        <v>Fama</v>
      </c>
      <c r="K229">
        <f>IFERROR(INDEX(SalesTJ[Units],MATCH(A229,SalesTJ[ProductID],0)),"Not found")</f>
        <v>1</v>
      </c>
      <c r="L229">
        <f>IFERROR(INDEX(SalesTJ[Revenue],MATCH(A229,SalesTJ[ProductID],0)),"Not found")</f>
        <v>11336.85</v>
      </c>
    </row>
    <row r="230" spans="1:12">
      <c r="A230" s="6">
        <v>585</v>
      </c>
      <c r="B230" s="7">
        <v>42097</v>
      </c>
      <c r="C230" t="str">
        <f>IFERROR(INDEX(ProductTJ[Product Name],MATCH(A230,ProductTJ[ProductID],0)),"Not found")</f>
        <v>Maximus UC-50</v>
      </c>
      <c r="D230" t="str">
        <f>IFERROR(INDEX(ProductTJ[Category],MATCH(A230,ProductTJ[ProductID],0)),"Not found")</f>
        <v>Urban</v>
      </c>
      <c r="E230">
        <f>IFERROR(INDEX(ProductTJ[ManufacturerID],MATCH(A230,ProductTJ[ProductID],0)),"Not found")</f>
        <v>7</v>
      </c>
      <c r="F230" t="str">
        <f>IFERROR(INDEX(ProductTJ[Segment],MATCH(A230,ProductTJ[ProductID],0)),"Not found")</f>
        <v>Convenience</v>
      </c>
      <c r="G230" t="str">
        <f>IFERROR(INDEX(SalesTJ[Country],MATCH(A230,SalesTJ[ProductID],0)),"Not found")</f>
        <v>Canada</v>
      </c>
      <c r="H230" t="str">
        <f>IFERROR(INDEX(Location[State],MATCH(I230,Location[Zip],0)),"Not found")</f>
        <v>Ontario</v>
      </c>
      <c r="I230" t="str">
        <f>IFERROR(INDEX(SalesTJ[Zip],MATCH(A230,SalesTJ[ProductID],0)),"Not found")</f>
        <v>M6H</v>
      </c>
      <c r="J230" t="str">
        <f>IFERROR(INDEX(Manufacturer[Manufacturer Name],MATCH(E230,Manufacturer[ManufacturerID],0)),"Not found")</f>
        <v>VanArsdel</v>
      </c>
      <c r="K230">
        <f>IFERROR(INDEX(SalesTJ[Units],MATCH(A230,SalesTJ[ProductID],0)),"Not found")</f>
        <v>1</v>
      </c>
      <c r="L230">
        <f>IFERROR(INDEX(SalesTJ[Revenue],MATCH(A230,SalesTJ[ProductID],0)),"Not found")</f>
        <v>5039.37</v>
      </c>
    </row>
    <row r="231" spans="1:12">
      <c r="A231" s="8">
        <v>359</v>
      </c>
      <c r="B231" s="9">
        <v>42097</v>
      </c>
      <c r="C231" t="str">
        <f>IFERROR(INDEX(ProductTJ[Product Name],MATCH(A231,ProductTJ[ProductID],0)),"Not found")</f>
        <v>Fama UE-80</v>
      </c>
      <c r="D231" t="str">
        <f>IFERROR(INDEX(ProductTJ[Category],MATCH(A231,ProductTJ[ProductID],0)),"Not found")</f>
        <v>Urban</v>
      </c>
      <c r="E231">
        <f>IFERROR(INDEX(ProductTJ[ManufacturerID],MATCH(A231,ProductTJ[ProductID],0)),"Not found")</f>
        <v>5</v>
      </c>
      <c r="F231" t="str">
        <f>IFERROR(INDEX(ProductTJ[Segment],MATCH(A231,ProductTJ[ProductID],0)),"Not found")</f>
        <v>Extreme</v>
      </c>
      <c r="G231" t="str">
        <f>IFERROR(INDEX(SalesTJ[Country],MATCH(A231,SalesTJ[ProductID],0)),"Not found")</f>
        <v>Canada</v>
      </c>
      <c r="H231" t="str">
        <f>IFERROR(INDEX(Location[State],MATCH(I231,Location[Zip],0)),"Not found")</f>
        <v>Alberta</v>
      </c>
      <c r="I231" t="str">
        <f>IFERROR(INDEX(SalesTJ[Zip],MATCH(A231,SalesTJ[ProductID],0)),"Not found")</f>
        <v>T3C</v>
      </c>
      <c r="J231" t="str">
        <f>IFERROR(INDEX(Manufacturer[Manufacturer Name],MATCH(E231,Manufacturer[ManufacturerID],0)),"Not found")</f>
        <v>Fama</v>
      </c>
      <c r="K231">
        <f>IFERROR(INDEX(SalesTJ[Units],MATCH(A231,SalesTJ[ProductID],0)),"Not found")</f>
        <v>1</v>
      </c>
      <c r="L231">
        <f>IFERROR(INDEX(SalesTJ[Revenue],MATCH(A231,SalesTJ[ProductID],0)),"Not found")</f>
        <v>13730.85</v>
      </c>
    </row>
    <row r="232" spans="1:12">
      <c r="A232" s="6">
        <v>1172</v>
      </c>
      <c r="B232" s="7">
        <v>42099</v>
      </c>
      <c r="C232" t="str">
        <f>IFERROR(INDEX(ProductTJ[Product Name],MATCH(A232,ProductTJ[ProductID],0)),"Not found")</f>
        <v>Pirum UE-08</v>
      </c>
      <c r="D232" t="str">
        <f>IFERROR(INDEX(ProductTJ[Category],MATCH(A232,ProductTJ[ProductID],0)),"Not found")</f>
        <v>Urban</v>
      </c>
      <c r="E232">
        <f>IFERROR(INDEX(ProductTJ[ManufacturerID],MATCH(A232,ProductTJ[ProductID],0)),"Not found")</f>
        <v>10</v>
      </c>
      <c r="F232" t="str">
        <f>IFERROR(INDEX(ProductTJ[Segment],MATCH(A232,ProductTJ[ProductID],0)),"Not found")</f>
        <v>Extreme</v>
      </c>
      <c r="G232" t="str">
        <f>IFERROR(INDEX(SalesTJ[Country],MATCH(A232,SalesTJ[ProductID],0)),"Not found")</f>
        <v>Canada</v>
      </c>
      <c r="H232" t="str">
        <f>IFERROR(INDEX(Location[State],MATCH(I232,Location[Zip],0)),"Not found")</f>
        <v>Alberta</v>
      </c>
      <c r="I232" t="str">
        <f>IFERROR(INDEX(SalesTJ[Zip],MATCH(A232,SalesTJ[ProductID],0)),"Not found")</f>
        <v>T5K</v>
      </c>
      <c r="J232" t="str">
        <f>IFERROR(INDEX(Manufacturer[Manufacturer Name],MATCH(E232,Manufacturer[ManufacturerID],0)),"Not found")</f>
        <v>Pirum</v>
      </c>
      <c r="K232">
        <f>IFERROR(INDEX(SalesTJ[Units],MATCH(A232,SalesTJ[ProductID],0)),"Not found")</f>
        <v>1</v>
      </c>
      <c r="L232">
        <f>IFERROR(INDEX(SalesTJ[Revenue],MATCH(A232,SalesTJ[ProductID],0)),"Not found")</f>
        <v>5921.37</v>
      </c>
    </row>
    <row r="233" spans="1:12">
      <c r="A233" s="8">
        <v>1529</v>
      </c>
      <c r="B233" s="9">
        <v>42103</v>
      </c>
      <c r="C233" t="str">
        <f>IFERROR(INDEX(ProductTJ[Product Name],MATCH(A233,ProductTJ[ProductID],0)),"Not found")</f>
        <v>Quibus RP-21</v>
      </c>
      <c r="D233" t="str">
        <f>IFERROR(INDEX(ProductTJ[Category],MATCH(A233,ProductTJ[ProductID],0)),"Not found")</f>
        <v>Rural</v>
      </c>
      <c r="E233">
        <f>IFERROR(INDEX(ProductTJ[ManufacturerID],MATCH(A233,ProductTJ[ProductID],0)),"Not found")</f>
        <v>12</v>
      </c>
      <c r="F233" t="str">
        <f>IFERROR(INDEX(ProductTJ[Segment],MATCH(A233,ProductTJ[ProductID],0)),"Not found")</f>
        <v>Productivity</v>
      </c>
      <c r="G233" t="str">
        <f>IFERROR(INDEX(SalesTJ[Country],MATCH(A233,SalesTJ[ProductID],0)),"Not found")</f>
        <v>Canada</v>
      </c>
      <c r="H233" t="str">
        <f>IFERROR(INDEX(Location[State],MATCH(I233,Location[Zip],0)),"Not found")</f>
        <v>Ontario</v>
      </c>
      <c r="I233" t="str">
        <f>IFERROR(INDEX(SalesTJ[Zip],MATCH(A233,SalesTJ[ProductID],0)),"Not found")</f>
        <v>M5R</v>
      </c>
      <c r="J233" t="str">
        <f>IFERROR(INDEX(Manufacturer[Manufacturer Name],MATCH(E233,Manufacturer[ManufacturerID],0)),"Not found")</f>
        <v>Quibus</v>
      </c>
      <c r="K233">
        <f>IFERROR(INDEX(SalesTJ[Units],MATCH(A233,SalesTJ[ProductID],0)),"Not found")</f>
        <v>1</v>
      </c>
      <c r="L233">
        <f>IFERROR(INDEX(SalesTJ[Revenue],MATCH(A233,SalesTJ[ProductID],0)),"Not found")</f>
        <v>5038.74</v>
      </c>
    </row>
    <row r="234" spans="1:12">
      <c r="A234" s="6">
        <v>674</v>
      </c>
      <c r="B234" s="7">
        <v>42040</v>
      </c>
      <c r="C234" t="str">
        <f>IFERROR(INDEX(ProductTJ[Product Name],MATCH(A234,ProductTJ[ProductID],0)),"Not found")</f>
        <v>Maximus UC-39</v>
      </c>
      <c r="D234" t="str">
        <f>IFERROR(INDEX(ProductTJ[Category],MATCH(A234,ProductTJ[ProductID],0)),"Not found")</f>
        <v>Urban</v>
      </c>
      <c r="E234">
        <f>IFERROR(INDEX(ProductTJ[ManufacturerID],MATCH(A234,ProductTJ[ProductID],0)),"Not found")</f>
        <v>7</v>
      </c>
      <c r="F234" t="str">
        <f>IFERROR(INDEX(ProductTJ[Segment],MATCH(A234,ProductTJ[ProductID],0)),"Not found")</f>
        <v>Convenience</v>
      </c>
      <c r="G234" t="str">
        <f>IFERROR(INDEX(SalesTJ[Country],MATCH(A234,SalesTJ[ProductID],0)),"Not found")</f>
        <v>Canada</v>
      </c>
      <c r="H234" t="str">
        <f>IFERROR(INDEX(Location[State],MATCH(I234,Location[Zip],0)),"Not found")</f>
        <v>Ontario</v>
      </c>
      <c r="I234" t="str">
        <f>IFERROR(INDEX(SalesTJ[Zip],MATCH(A234,SalesTJ[ProductID],0)),"Not found")</f>
        <v>M5S</v>
      </c>
      <c r="J234" t="str">
        <f>IFERROR(INDEX(Manufacturer[Manufacturer Name],MATCH(E234,Manufacturer[ManufacturerID],0)),"Not found")</f>
        <v>VanArsdel</v>
      </c>
      <c r="K234">
        <f>IFERROR(INDEX(SalesTJ[Units],MATCH(A234,SalesTJ[ProductID],0)),"Not found")</f>
        <v>1</v>
      </c>
      <c r="L234">
        <f>IFERROR(INDEX(SalesTJ[Revenue],MATCH(A234,SalesTJ[ProductID],0)),"Not found")</f>
        <v>8315.37</v>
      </c>
    </row>
    <row r="235" spans="1:12">
      <c r="A235" s="8">
        <v>2225</v>
      </c>
      <c r="B235" s="9">
        <v>42080</v>
      </c>
      <c r="C235" t="str">
        <f>IFERROR(INDEX(ProductTJ[Product Name],MATCH(A235,ProductTJ[ProductID],0)),"Not found")</f>
        <v>Aliqui RP-22</v>
      </c>
      <c r="D235" t="str">
        <f>IFERROR(INDEX(ProductTJ[Category],MATCH(A235,ProductTJ[ProductID],0)),"Not found")</f>
        <v>Rural</v>
      </c>
      <c r="E235">
        <f>IFERROR(INDEX(ProductTJ[ManufacturerID],MATCH(A235,ProductTJ[ProductID],0)),"Not found")</f>
        <v>2</v>
      </c>
      <c r="F235" t="str">
        <f>IFERROR(INDEX(ProductTJ[Segment],MATCH(A235,ProductTJ[ProductID],0)),"Not found")</f>
        <v>Productivity</v>
      </c>
      <c r="G235" t="str">
        <f>IFERROR(INDEX(SalesTJ[Country],MATCH(A235,SalesTJ[ProductID],0)),"Not found")</f>
        <v>Canada</v>
      </c>
      <c r="H235" t="str">
        <f>IFERROR(INDEX(Location[State],MATCH(I235,Location[Zip],0)),"Not found")</f>
        <v>Ontario</v>
      </c>
      <c r="I235" t="str">
        <f>IFERROR(INDEX(SalesTJ[Zip],MATCH(A235,SalesTJ[ProductID],0)),"Not found")</f>
        <v>L5N</v>
      </c>
      <c r="J235" t="str">
        <f>IFERROR(INDEX(Manufacturer[Manufacturer Name],MATCH(E235,Manufacturer[ManufacturerID],0)),"Not found")</f>
        <v>Aliqui</v>
      </c>
      <c r="K235">
        <f>IFERROR(INDEX(SalesTJ[Units],MATCH(A235,SalesTJ[ProductID],0)),"Not found")</f>
        <v>1</v>
      </c>
      <c r="L235">
        <f>IFERROR(INDEX(SalesTJ[Revenue],MATCH(A235,SalesTJ[ProductID],0)),"Not found")</f>
        <v>723.87</v>
      </c>
    </row>
    <row r="236" spans="1:12">
      <c r="A236" s="6">
        <v>945</v>
      </c>
      <c r="B236" s="7">
        <v>42080</v>
      </c>
      <c r="C236" t="str">
        <f>IFERROR(INDEX(ProductTJ[Product Name],MATCH(A236,ProductTJ[ProductID],0)),"Not found")</f>
        <v>Natura UC-08</v>
      </c>
      <c r="D236" t="str">
        <f>IFERROR(INDEX(ProductTJ[Category],MATCH(A236,ProductTJ[ProductID],0)),"Not found")</f>
        <v>Urban</v>
      </c>
      <c r="E236">
        <f>IFERROR(INDEX(ProductTJ[ManufacturerID],MATCH(A236,ProductTJ[ProductID],0)),"Not found")</f>
        <v>8</v>
      </c>
      <c r="F236" t="str">
        <f>IFERROR(INDEX(ProductTJ[Segment],MATCH(A236,ProductTJ[ProductID],0)),"Not found")</f>
        <v>Convenience</v>
      </c>
      <c r="G236" t="str">
        <f>IFERROR(INDEX(SalesTJ[Country],MATCH(A236,SalesTJ[ProductID],0)),"Not found")</f>
        <v>Canada</v>
      </c>
      <c r="H236" t="str">
        <f>IFERROR(INDEX(Location[State],MATCH(I236,Location[Zip],0)),"Not found")</f>
        <v>Manitoba</v>
      </c>
      <c r="I236" t="str">
        <f>IFERROR(INDEX(SalesTJ[Zip],MATCH(A236,SalesTJ[ProductID],0)),"Not found")</f>
        <v>R3B</v>
      </c>
      <c r="J236" t="str">
        <f>IFERROR(INDEX(Manufacturer[Manufacturer Name],MATCH(E236,Manufacturer[ManufacturerID],0)),"Not found")</f>
        <v>Natura</v>
      </c>
      <c r="K236">
        <f>IFERROR(INDEX(SalesTJ[Units],MATCH(A236,SalesTJ[ProductID],0)),"Not found")</f>
        <v>1</v>
      </c>
      <c r="L236">
        <f>IFERROR(INDEX(SalesTJ[Revenue],MATCH(A236,SalesTJ[ProductID],0)),"Not found")</f>
        <v>8189.37</v>
      </c>
    </row>
    <row r="237" spans="1:12">
      <c r="A237" s="8">
        <v>438</v>
      </c>
      <c r="B237" s="9">
        <v>42056</v>
      </c>
      <c r="C237" t="str">
        <f>IFERROR(INDEX(ProductTJ[Product Name],MATCH(A237,ProductTJ[ProductID],0)),"Not found")</f>
        <v>Maximus UM-43</v>
      </c>
      <c r="D237" t="str">
        <f>IFERROR(INDEX(ProductTJ[Category],MATCH(A237,ProductTJ[ProductID],0)),"Not found")</f>
        <v>Urban</v>
      </c>
      <c r="E237">
        <f>IFERROR(INDEX(ProductTJ[ManufacturerID],MATCH(A237,ProductTJ[ProductID],0)),"Not found")</f>
        <v>7</v>
      </c>
      <c r="F237" t="str">
        <f>IFERROR(INDEX(ProductTJ[Segment],MATCH(A237,ProductTJ[ProductID],0)),"Not found")</f>
        <v>Moderation</v>
      </c>
      <c r="G237" t="str">
        <f>IFERROR(INDEX(SalesTJ[Country],MATCH(A237,SalesTJ[ProductID],0)),"Not found")</f>
        <v>Canada</v>
      </c>
      <c r="H237" t="str">
        <f>IFERROR(INDEX(Location[State],MATCH(I237,Location[Zip],0)),"Not found")</f>
        <v>Manitoba</v>
      </c>
      <c r="I237" t="str">
        <f>IFERROR(INDEX(SalesTJ[Zip],MATCH(A237,SalesTJ[ProductID],0)),"Not found")</f>
        <v>R3K</v>
      </c>
      <c r="J237" t="str">
        <f>IFERROR(INDEX(Manufacturer[Manufacturer Name],MATCH(E237,Manufacturer[ManufacturerID],0)),"Not found")</f>
        <v>VanArsdel</v>
      </c>
      <c r="K237">
        <f>IFERROR(INDEX(SalesTJ[Units],MATCH(A237,SalesTJ[ProductID],0)),"Not found")</f>
        <v>1</v>
      </c>
      <c r="L237">
        <f>IFERROR(INDEX(SalesTJ[Revenue],MATCH(A237,SalesTJ[ProductID],0)),"Not found")</f>
        <v>11969.37</v>
      </c>
    </row>
    <row r="238" spans="1:12">
      <c r="A238" s="6">
        <v>585</v>
      </c>
      <c r="B238" s="7">
        <v>42056</v>
      </c>
      <c r="C238" t="str">
        <f>IFERROR(INDEX(ProductTJ[Product Name],MATCH(A238,ProductTJ[ProductID],0)),"Not found")</f>
        <v>Maximus UC-50</v>
      </c>
      <c r="D238" t="str">
        <f>IFERROR(INDEX(ProductTJ[Category],MATCH(A238,ProductTJ[ProductID],0)),"Not found")</f>
        <v>Urban</v>
      </c>
      <c r="E238">
        <f>IFERROR(INDEX(ProductTJ[ManufacturerID],MATCH(A238,ProductTJ[ProductID],0)),"Not found")</f>
        <v>7</v>
      </c>
      <c r="F238" t="str">
        <f>IFERROR(INDEX(ProductTJ[Segment],MATCH(A238,ProductTJ[ProductID],0)),"Not found")</f>
        <v>Convenience</v>
      </c>
      <c r="G238" t="str">
        <f>IFERROR(INDEX(SalesTJ[Country],MATCH(A238,SalesTJ[ProductID],0)),"Not found")</f>
        <v>Canada</v>
      </c>
      <c r="H238" t="str">
        <f>IFERROR(INDEX(Location[State],MATCH(I238,Location[Zip],0)),"Not found")</f>
        <v>Ontario</v>
      </c>
      <c r="I238" t="str">
        <f>IFERROR(INDEX(SalesTJ[Zip],MATCH(A238,SalesTJ[ProductID],0)),"Not found")</f>
        <v>M6H</v>
      </c>
      <c r="J238" t="str">
        <f>IFERROR(INDEX(Manufacturer[Manufacturer Name],MATCH(E238,Manufacturer[ManufacturerID],0)),"Not found")</f>
        <v>VanArsdel</v>
      </c>
      <c r="K238">
        <f>IFERROR(INDEX(SalesTJ[Units],MATCH(A238,SalesTJ[ProductID],0)),"Not found")</f>
        <v>1</v>
      </c>
      <c r="L238">
        <f>IFERROR(INDEX(SalesTJ[Revenue],MATCH(A238,SalesTJ[ProductID],0)),"Not found")</f>
        <v>5039.37</v>
      </c>
    </row>
    <row r="239" spans="1:12">
      <c r="A239" s="8">
        <v>438</v>
      </c>
      <c r="B239" s="9">
        <v>42057</v>
      </c>
      <c r="C239" t="str">
        <f>IFERROR(INDEX(ProductTJ[Product Name],MATCH(A239,ProductTJ[ProductID],0)),"Not found")</f>
        <v>Maximus UM-43</v>
      </c>
      <c r="D239" t="str">
        <f>IFERROR(INDEX(ProductTJ[Category],MATCH(A239,ProductTJ[ProductID],0)),"Not found")</f>
        <v>Urban</v>
      </c>
      <c r="E239">
        <f>IFERROR(INDEX(ProductTJ[ManufacturerID],MATCH(A239,ProductTJ[ProductID],0)),"Not found")</f>
        <v>7</v>
      </c>
      <c r="F239" t="str">
        <f>IFERROR(INDEX(ProductTJ[Segment],MATCH(A239,ProductTJ[ProductID],0)),"Not found")</f>
        <v>Moderation</v>
      </c>
      <c r="G239" t="str">
        <f>IFERROR(INDEX(SalesTJ[Country],MATCH(A239,SalesTJ[ProductID],0)),"Not found")</f>
        <v>Canada</v>
      </c>
      <c r="H239" t="str">
        <f>IFERROR(INDEX(Location[State],MATCH(I239,Location[Zip],0)),"Not found")</f>
        <v>Manitoba</v>
      </c>
      <c r="I239" t="str">
        <f>IFERROR(INDEX(SalesTJ[Zip],MATCH(A239,SalesTJ[ProductID],0)),"Not found")</f>
        <v>R3K</v>
      </c>
      <c r="J239" t="str">
        <f>IFERROR(INDEX(Manufacturer[Manufacturer Name],MATCH(E239,Manufacturer[ManufacturerID],0)),"Not found")</f>
        <v>VanArsdel</v>
      </c>
      <c r="K239">
        <f>IFERROR(INDEX(SalesTJ[Units],MATCH(A239,SalesTJ[ProductID],0)),"Not found")</f>
        <v>1</v>
      </c>
      <c r="L239">
        <f>IFERROR(INDEX(SalesTJ[Revenue],MATCH(A239,SalesTJ[ProductID],0)),"Not found")</f>
        <v>11969.37</v>
      </c>
    </row>
    <row r="240" spans="1:12">
      <c r="A240" s="6">
        <v>556</v>
      </c>
      <c r="B240" s="7">
        <v>42057</v>
      </c>
      <c r="C240" t="str">
        <f>IFERROR(INDEX(ProductTJ[Product Name],MATCH(A240,ProductTJ[ProductID],0)),"Not found")</f>
        <v>Maximus UC-21</v>
      </c>
      <c r="D240" t="str">
        <f>IFERROR(INDEX(ProductTJ[Category],MATCH(A240,ProductTJ[ProductID],0)),"Not found")</f>
        <v>Urban</v>
      </c>
      <c r="E240">
        <f>IFERROR(INDEX(ProductTJ[ManufacturerID],MATCH(A240,ProductTJ[ProductID],0)),"Not found")</f>
        <v>7</v>
      </c>
      <c r="F240" t="str">
        <f>IFERROR(INDEX(ProductTJ[Segment],MATCH(A240,ProductTJ[ProductID],0)),"Not found")</f>
        <v>Convenience</v>
      </c>
      <c r="G240" t="str">
        <f>IFERROR(INDEX(SalesTJ[Country],MATCH(A240,SalesTJ[ProductID],0)),"Not found")</f>
        <v>Canada</v>
      </c>
      <c r="H240" t="str">
        <f>IFERROR(INDEX(Location[State],MATCH(I240,Location[Zip],0)),"Not found")</f>
        <v>Ontario</v>
      </c>
      <c r="I240" t="str">
        <f>IFERROR(INDEX(SalesTJ[Zip],MATCH(A240,SalesTJ[ProductID],0)),"Not found")</f>
        <v>M6H</v>
      </c>
      <c r="J240" t="str">
        <f>IFERROR(INDEX(Manufacturer[Manufacturer Name],MATCH(E240,Manufacturer[ManufacturerID],0)),"Not found")</f>
        <v>VanArsdel</v>
      </c>
      <c r="K240">
        <f>IFERROR(INDEX(SalesTJ[Units],MATCH(A240,SalesTJ[ProductID],0)),"Not found")</f>
        <v>1</v>
      </c>
      <c r="L240">
        <f>IFERROR(INDEX(SalesTJ[Revenue],MATCH(A240,SalesTJ[ProductID],0)),"Not found")</f>
        <v>10268.37</v>
      </c>
    </row>
    <row r="241" spans="1:12">
      <c r="A241" s="8">
        <v>1472</v>
      </c>
      <c r="B241" s="9">
        <v>42058</v>
      </c>
      <c r="C241" t="str">
        <f>IFERROR(INDEX(ProductTJ[Product Name],MATCH(A241,ProductTJ[ProductID],0)),"Not found")</f>
        <v>Quibus RP-64</v>
      </c>
      <c r="D241" t="str">
        <f>IFERROR(INDEX(ProductTJ[Category],MATCH(A241,ProductTJ[ProductID],0)),"Not found")</f>
        <v>Rural</v>
      </c>
      <c r="E241">
        <f>IFERROR(INDEX(ProductTJ[ManufacturerID],MATCH(A241,ProductTJ[ProductID],0)),"Not found")</f>
        <v>12</v>
      </c>
      <c r="F241" t="str">
        <f>IFERROR(INDEX(ProductTJ[Segment],MATCH(A241,ProductTJ[ProductID],0)),"Not found")</f>
        <v>Productivity</v>
      </c>
      <c r="G241" t="str">
        <f>IFERROR(INDEX(SalesTJ[Country],MATCH(A241,SalesTJ[ProductID],0)),"Not found")</f>
        <v>Canada</v>
      </c>
      <c r="H241" t="str">
        <f>IFERROR(INDEX(Location[State],MATCH(I241,Location[Zip],0)),"Not found")</f>
        <v>Manitoba</v>
      </c>
      <c r="I241" t="str">
        <f>IFERROR(INDEX(SalesTJ[Zip],MATCH(A241,SalesTJ[ProductID],0)),"Not found")</f>
        <v>R3T</v>
      </c>
      <c r="J241" t="str">
        <f>IFERROR(INDEX(Manufacturer[Manufacturer Name],MATCH(E241,Manufacturer[ManufacturerID],0)),"Not found")</f>
        <v>Quibus</v>
      </c>
      <c r="K241">
        <f>IFERROR(INDEX(SalesTJ[Units],MATCH(A241,SalesTJ[ProductID],0)),"Not found")</f>
        <v>1</v>
      </c>
      <c r="L241">
        <f>IFERROR(INDEX(SalesTJ[Revenue],MATCH(A241,SalesTJ[ProductID],0)),"Not found")</f>
        <v>3526.74</v>
      </c>
    </row>
    <row r="242" spans="1:12">
      <c r="A242" s="6">
        <v>2379</v>
      </c>
      <c r="B242" s="7">
        <v>42058</v>
      </c>
      <c r="C242" t="str">
        <f>IFERROR(INDEX(ProductTJ[Product Name],MATCH(A242,ProductTJ[ProductID],0)),"Not found")</f>
        <v>Aliqui UC-27</v>
      </c>
      <c r="D242" t="str">
        <f>IFERROR(INDEX(ProductTJ[Category],MATCH(A242,ProductTJ[ProductID],0)),"Not found")</f>
        <v>Urban</v>
      </c>
      <c r="E242">
        <f>IFERROR(INDEX(ProductTJ[ManufacturerID],MATCH(A242,ProductTJ[ProductID],0)),"Not found")</f>
        <v>2</v>
      </c>
      <c r="F242" t="str">
        <f>IFERROR(INDEX(ProductTJ[Segment],MATCH(A242,ProductTJ[ProductID],0)),"Not found")</f>
        <v>Convenience</v>
      </c>
      <c r="G242" t="str">
        <f>IFERROR(INDEX(SalesTJ[Country],MATCH(A242,SalesTJ[ProductID],0)),"Not found")</f>
        <v>Canada</v>
      </c>
      <c r="H242" t="str">
        <f>IFERROR(INDEX(Location[State],MATCH(I242,Location[Zip],0)),"Not found")</f>
        <v>Quebec</v>
      </c>
      <c r="I242" t="str">
        <f>IFERROR(INDEX(SalesTJ[Zip],MATCH(A242,SalesTJ[ProductID],0)),"Not found")</f>
        <v>H1G</v>
      </c>
      <c r="J242" t="str">
        <f>IFERROR(INDEX(Manufacturer[Manufacturer Name],MATCH(E242,Manufacturer[ManufacturerID],0)),"Not found")</f>
        <v>Aliqui</v>
      </c>
      <c r="K242">
        <f>IFERROR(INDEX(SalesTJ[Units],MATCH(A242,SalesTJ[ProductID],0)),"Not found")</f>
        <v>1</v>
      </c>
      <c r="L242">
        <f>IFERROR(INDEX(SalesTJ[Revenue],MATCH(A242,SalesTJ[ProductID],0)),"Not found")</f>
        <v>2330.37</v>
      </c>
    </row>
    <row r="243" spans="1:12">
      <c r="A243" s="8">
        <v>963</v>
      </c>
      <c r="B243" s="9">
        <v>42094</v>
      </c>
      <c r="C243" t="str">
        <f>IFERROR(INDEX(ProductTJ[Product Name],MATCH(A243,ProductTJ[ProductID],0)),"Not found")</f>
        <v>Natura UC-26</v>
      </c>
      <c r="D243" t="str">
        <f>IFERROR(INDEX(ProductTJ[Category],MATCH(A243,ProductTJ[ProductID],0)),"Not found")</f>
        <v>Urban</v>
      </c>
      <c r="E243">
        <f>IFERROR(INDEX(ProductTJ[ManufacturerID],MATCH(A243,ProductTJ[ProductID],0)),"Not found")</f>
        <v>8</v>
      </c>
      <c r="F243" t="str">
        <f>IFERROR(INDEX(ProductTJ[Segment],MATCH(A243,ProductTJ[ProductID],0)),"Not found")</f>
        <v>Convenience</v>
      </c>
      <c r="G243" t="str">
        <f>IFERROR(INDEX(SalesTJ[Country],MATCH(A243,SalesTJ[ProductID],0)),"Not found")</f>
        <v>Canada</v>
      </c>
      <c r="H243" t="str">
        <f>IFERROR(INDEX(Location[State],MATCH(I243,Location[Zip],0)),"Not found")</f>
        <v>Manitoba</v>
      </c>
      <c r="I243" t="str">
        <f>IFERROR(INDEX(SalesTJ[Zip],MATCH(A243,SalesTJ[ProductID],0)),"Not found")</f>
        <v>R3B</v>
      </c>
      <c r="J243" t="str">
        <f>IFERROR(INDEX(Manufacturer[Manufacturer Name],MATCH(E243,Manufacturer[ManufacturerID],0)),"Not found")</f>
        <v>Natura</v>
      </c>
      <c r="K243">
        <f>IFERROR(INDEX(SalesTJ[Units],MATCH(A243,SalesTJ[ProductID],0)),"Not found")</f>
        <v>1</v>
      </c>
      <c r="L243">
        <f>IFERROR(INDEX(SalesTJ[Revenue],MATCH(A243,SalesTJ[ProductID],0)),"Not found")</f>
        <v>5039.37</v>
      </c>
    </row>
    <row r="244" spans="1:12">
      <c r="A244" s="6">
        <v>993</v>
      </c>
      <c r="B244" s="7">
        <v>42094</v>
      </c>
      <c r="C244" t="str">
        <f>IFERROR(INDEX(ProductTJ[Product Name],MATCH(A244,ProductTJ[ProductID],0)),"Not found")</f>
        <v>Natura UC-56</v>
      </c>
      <c r="D244" t="str">
        <f>IFERROR(INDEX(ProductTJ[Category],MATCH(A244,ProductTJ[ProductID],0)),"Not found")</f>
        <v>Urban</v>
      </c>
      <c r="E244">
        <f>IFERROR(INDEX(ProductTJ[ManufacturerID],MATCH(A244,ProductTJ[ProductID],0)),"Not found")</f>
        <v>8</v>
      </c>
      <c r="F244" t="str">
        <f>IFERROR(INDEX(ProductTJ[Segment],MATCH(A244,ProductTJ[ProductID],0)),"Not found")</f>
        <v>Convenience</v>
      </c>
      <c r="G244" t="str">
        <f>IFERROR(INDEX(SalesTJ[Country],MATCH(A244,SalesTJ[ProductID],0)),"Not found")</f>
        <v>Canada</v>
      </c>
      <c r="H244" t="str">
        <f>IFERROR(INDEX(Location[State],MATCH(I244,Location[Zip],0)),"Not found")</f>
        <v>Manitoba</v>
      </c>
      <c r="I244" t="str">
        <f>IFERROR(INDEX(SalesTJ[Zip],MATCH(A244,SalesTJ[ProductID],0)),"Not found")</f>
        <v>R3V</v>
      </c>
      <c r="J244" t="str">
        <f>IFERROR(INDEX(Manufacturer[Manufacturer Name],MATCH(E244,Manufacturer[ManufacturerID],0)),"Not found")</f>
        <v>Natura</v>
      </c>
      <c r="K244">
        <f>IFERROR(INDEX(SalesTJ[Units],MATCH(A244,SalesTJ[ProductID],0)),"Not found")</f>
        <v>1</v>
      </c>
      <c r="L244">
        <f>IFERROR(INDEX(SalesTJ[Revenue],MATCH(A244,SalesTJ[ProductID],0)),"Not found")</f>
        <v>4598.37</v>
      </c>
    </row>
    <row r="245" spans="1:12">
      <c r="A245" s="8">
        <v>1223</v>
      </c>
      <c r="B245" s="9">
        <v>42094</v>
      </c>
      <c r="C245" t="str">
        <f>IFERROR(INDEX(ProductTJ[Product Name],MATCH(A245,ProductTJ[ProductID],0)),"Not found")</f>
        <v>Pirum UC-25</v>
      </c>
      <c r="D245" t="str">
        <f>IFERROR(INDEX(ProductTJ[Category],MATCH(A245,ProductTJ[ProductID],0)),"Not found")</f>
        <v>Urban</v>
      </c>
      <c r="E245">
        <f>IFERROR(INDEX(ProductTJ[ManufacturerID],MATCH(A245,ProductTJ[ProductID],0)),"Not found")</f>
        <v>10</v>
      </c>
      <c r="F245" t="str">
        <f>IFERROR(INDEX(ProductTJ[Segment],MATCH(A245,ProductTJ[ProductID],0)),"Not found")</f>
        <v>Convenience</v>
      </c>
      <c r="G245" t="str">
        <f>IFERROR(INDEX(SalesTJ[Country],MATCH(A245,SalesTJ[ProductID],0)),"Not found")</f>
        <v>Canada</v>
      </c>
      <c r="H245" t="str">
        <f>IFERROR(INDEX(Location[State],MATCH(I245,Location[Zip],0)),"Not found")</f>
        <v>Ontario</v>
      </c>
      <c r="I245" t="str">
        <f>IFERROR(INDEX(SalesTJ[Zip],MATCH(A245,SalesTJ[ProductID],0)),"Not found")</f>
        <v>M4K</v>
      </c>
      <c r="J245" t="str">
        <f>IFERROR(INDEX(Manufacturer[Manufacturer Name],MATCH(E245,Manufacturer[ManufacturerID],0)),"Not found")</f>
        <v>Pirum</v>
      </c>
      <c r="K245">
        <f>IFERROR(INDEX(SalesTJ[Units],MATCH(A245,SalesTJ[ProductID],0)),"Not found")</f>
        <v>1</v>
      </c>
      <c r="L245">
        <f>IFERROR(INDEX(SalesTJ[Revenue],MATCH(A245,SalesTJ[ProductID],0)),"Not found")</f>
        <v>4787.37</v>
      </c>
    </row>
    <row r="246" spans="1:12">
      <c r="A246" s="6">
        <v>2061</v>
      </c>
      <c r="B246" s="7">
        <v>42009</v>
      </c>
      <c r="C246" t="str">
        <f>IFERROR(INDEX(ProductTJ[Product Name],MATCH(A246,ProductTJ[ProductID],0)),"Not found")</f>
        <v>Currus UE-21</v>
      </c>
      <c r="D246" t="str">
        <f>IFERROR(INDEX(ProductTJ[Category],MATCH(A246,ProductTJ[ProductID],0)),"Not found")</f>
        <v>Urban</v>
      </c>
      <c r="E246">
        <f>IFERROR(INDEX(ProductTJ[ManufacturerID],MATCH(A246,ProductTJ[ProductID],0)),"Not found")</f>
        <v>4</v>
      </c>
      <c r="F246" t="str">
        <f>IFERROR(INDEX(ProductTJ[Segment],MATCH(A246,ProductTJ[ProductID],0)),"Not found")</f>
        <v>Extreme</v>
      </c>
      <c r="G246" t="str">
        <f>IFERROR(INDEX(SalesTJ[Country],MATCH(A246,SalesTJ[ProductID],0)),"Not found")</f>
        <v>Canada</v>
      </c>
      <c r="H246" t="str">
        <f>IFERROR(INDEX(Location[State],MATCH(I246,Location[Zip],0)),"Not found")</f>
        <v>Ontario</v>
      </c>
      <c r="I246" t="str">
        <f>IFERROR(INDEX(SalesTJ[Zip],MATCH(A246,SalesTJ[ProductID],0)),"Not found")</f>
        <v>L5P</v>
      </c>
      <c r="J246" t="str">
        <f>IFERROR(INDEX(Manufacturer[Manufacturer Name],MATCH(E246,Manufacturer[ManufacturerID],0)),"Not found")</f>
        <v>Currus</v>
      </c>
      <c r="K246">
        <f>IFERROR(INDEX(SalesTJ[Units],MATCH(A246,SalesTJ[ProductID],0)),"Not found")</f>
        <v>1</v>
      </c>
      <c r="L246">
        <f>IFERROR(INDEX(SalesTJ[Revenue],MATCH(A246,SalesTJ[ProductID],0)),"Not found")</f>
        <v>4409.37</v>
      </c>
    </row>
    <row r="247" spans="1:12">
      <c r="A247" s="8">
        <v>1114</v>
      </c>
      <c r="B247" s="9">
        <v>42009</v>
      </c>
      <c r="C247" t="str">
        <f>IFERROR(INDEX(ProductTJ[Product Name],MATCH(A247,ProductTJ[ProductID],0)),"Not found")</f>
        <v>Pirum RS-02</v>
      </c>
      <c r="D247" t="str">
        <f>IFERROR(INDEX(ProductTJ[Category],MATCH(A247,ProductTJ[ProductID],0)),"Not found")</f>
        <v>Rural</v>
      </c>
      <c r="E247">
        <f>IFERROR(INDEX(ProductTJ[ManufacturerID],MATCH(A247,ProductTJ[ProductID],0)),"Not found")</f>
        <v>10</v>
      </c>
      <c r="F247" t="str">
        <f>IFERROR(INDEX(ProductTJ[Segment],MATCH(A247,ProductTJ[ProductID],0)),"Not found")</f>
        <v>Select</v>
      </c>
      <c r="G247" t="str">
        <f>IFERROR(INDEX(SalesTJ[Country],MATCH(A247,SalesTJ[ProductID],0)),"Not found")</f>
        <v>Canada</v>
      </c>
      <c r="H247" t="str">
        <f>IFERROR(INDEX(Location[State],MATCH(I247,Location[Zip],0)),"Not found")</f>
        <v>Manitoba</v>
      </c>
      <c r="I247" t="str">
        <f>IFERROR(INDEX(SalesTJ[Zip],MATCH(A247,SalesTJ[ProductID],0)),"Not found")</f>
        <v>R3A</v>
      </c>
      <c r="J247" t="str">
        <f>IFERROR(INDEX(Manufacturer[Manufacturer Name],MATCH(E247,Manufacturer[ManufacturerID],0)),"Not found")</f>
        <v>Pirum</v>
      </c>
      <c r="K247">
        <f>IFERROR(INDEX(SalesTJ[Units],MATCH(A247,SalesTJ[ProductID],0)),"Not found")</f>
        <v>1</v>
      </c>
      <c r="L247">
        <f>IFERROR(INDEX(SalesTJ[Revenue],MATCH(A247,SalesTJ[ProductID],0)),"Not found")</f>
        <v>2424.87</v>
      </c>
    </row>
    <row r="248" spans="1:12">
      <c r="A248" s="6">
        <v>1180</v>
      </c>
      <c r="B248" s="7">
        <v>42010</v>
      </c>
      <c r="C248" t="str">
        <f>IFERROR(INDEX(ProductTJ[Product Name],MATCH(A248,ProductTJ[ProductID],0)),"Not found")</f>
        <v>Pirum UE-16</v>
      </c>
      <c r="D248" t="str">
        <f>IFERROR(INDEX(ProductTJ[Category],MATCH(A248,ProductTJ[ProductID],0)),"Not found")</f>
        <v>Urban</v>
      </c>
      <c r="E248">
        <f>IFERROR(INDEX(ProductTJ[ManufacturerID],MATCH(A248,ProductTJ[ProductID],0)),"Not found")</f>
        <v>10</v>
      </c>
      <c r="F248" t="str">
        <f>IFERROR(INDEX(ProductTJ[Segment],MATCH(A248,ProductTJ[ProductID],0)),"Not found")</f>
        <v>Extreme</v>
      </c>
      <c r="G248" t="str">
        <f>IFERROR(INDEX(SalesTJ[Country],MATCH(A248,SalesTJ[ProductID],0)),"Not found")</f>
        <v>Canada</v>
      </c>
      <c r="H248" t="str">
        <f>IFERROR(INDEX(Location[State],MATCH(I248,Location[Zip],0)),"Not found")</f>
        <v>Ontario</v>
      </c>
      <c r="I248" t="str">
        <f>IFERROR(INDEX(SalesTJ[Zip],MATCH(A248,SalesTJ[ProductID],0)),"Not found")</f>
        <v>L5G</v>
      </c>
      <c r="J248" t="str">
        <f>IFERROR(INDEX(Manufacturer[Manufacturer Name],MATCH(E248,Manufacturer[ManufacturerID],0)),"Not found")</f>
        <v>Pirum</v>
      </c>
      <c r="K248">
        <f>IFERROR(INDEX(SalesTJ[Units],MATCH(A248,SalesTJ[ProductID],0)),"Not found")</f>
        <v>1</v>
      </c>
      <c r="L248">
        <f>IFERROR(INDEX(SalesTJ[Revenue],MATCH(A248,SalesTJ[ProductID],0)),"Not found")</f>
        <v>6173.37</v>
      </c>
    </row>
    <row r="249" spans="1:12">
      <c r="A249" s="8">
        <v>12</v>
      </c>
      <c r="B249" s="9">
        <v>42010</v>
      </c>
      <c r="C249" t="str">
        <f>IFERROR(INDEX(ProductTJ[Product Name],MATCH(A249,ProductTJ[ProductID],0)),"Not found")</f>
        <v>Abbas MA-12</v>
      </c>
      <c r="D249" t="str">
        <f>IFERROR(INDEX(ProductTJ[Category],MATCH(A249,ProductTJ[ProductID],0)),"Not found")</f>
        <v>Mix</v>
      </c>
      <c r="E249">
        <f>IFERROR(INDEX(ProductTJ[ManufacturerID],MATCH(A249,ProductTJ[ProductID],0)),"Not found")</f>
        <v>1</v>
      </c>
      <c r="F249" t="str">
        <f>IFERROR(INDEX(ProductTJ[Segment],MATCH(A249,ProductTJ[ProductID],0)),"Not found")</f>
        <v>All Season</v>
      </c>
      <c r="G249" t="str">
        <f>IFERROR(INDEX(SalesTJ[Country],MATCH(A249,SalesTJ[ProductID],0)),"Not found")</f>
        <v>Canada</v>
      </c>
      <c r="H249" t="str">
        <f>IFERROR(INDEX(Location[State],MATCH(I249,Location[Zip],0)),"Not found")</f>
        <v>Ontario</v>
      </c>
      <c r="I249" t="str">
        <f>IFERROR(INDEX(SalesTJ[Zip],MATCH(A249,SalesTJ[ProductID],0)),"Not found")</f>
        <v>L5N</v>
      </c>
      <c r="J249" t="str">
        <f>IFERROR(INDEX(Manufacturer[Manufacturer Name],MATCH(E249,Manufacturer[ManufacturerID],0)),"Not found")</f>
        <v>Abbas</v>
      </c>
      <c r="K249">
        <f>IFERROR(INDEX(SalesTJ[Units],MATCH(A249,SalesTJ[ProductID],0)),"Not found")</f>
        <v>1</v>
      </c>
      <c r="L249">
        <f>IFERROR(INDEX(SalesTJ[Revenue],MATCH(A249,SalesTJ[ProductID],0)),"Not found")</f>
        <v>5480.37</v>
      </c>
    </row>
    <row r="250" spans="1:12">
      <c r="A250" s="6">
        <v>1124</v>
      </c>
      <c r="B250" s="7">
        <v>42058</v>
      </c>
      <c r="C250" t="str">
        <f>IFERROR(INDEX(ProductTJ[Product Name],MATCH(A250,ProductTJ[ProductID],0)),"Not found")</f>
        <v>Pirum UM-01</v>
      </c>
      <c r="D250" t="str">
        <f>IFERROR(INDEX(ProductTJ[Category],MATCH(A250,ProductTJ[ProductID],0)),"Not found")</f>
        <v>Urban</v>
      </c>
      <c r="E250">
        <f>IFERROR(INDEX(ProductTJ[ManufacturerID],MATCH(A250,ProductTJ[ProductID],0)),"Not found")</f>
        <v>10</v>
      </c>
      <c r="F250" t="str">
        <f>IFERROR(INDEX(ProductTJ[Segment],MATCH(A250,ProductTJ[ProductID],0)),"Not found")</f>
        <v>Moderation</v>
      </c>
      <c r="G250" t="str">
        <f>IFERROR(INDEX(SalesTJ[Country],MATCH(A250,SalesTJ[ProductID],0)),"Not found")</f>
        <v>Canada</v>
      </c>
      <c r="H250" t="str">
        <f>IFERROR(INDEX(Location[State],MATCH(I250,Location[Zip],0)),"Not found")</f>
        <v>Ontario</v>
      </c>
      <c r="I250" t="str">
        <f>IFERROR(INDEX(SalesTJ[Zip],MATCH(A250,SalesTJ[ProductID],0)),"Not found")</f>
        <v>L5R</v>
      </c>
      <c r="J250" t="str">
        <f>IFERROR(INDEX(Manufacturer[Manufacturer Name],MATCH(E250,Manufacturer[ManufacturerID],0)),"Not found")</f>
        <v>Pirum</v>
      </c>
      <c r="K250">
        <f>IFERROR(INDEX(SalesTJ[Units],MATCH(A250,SalesTJ[ProductID],0)),"Not found")</f>
        <v>1</v>
      </c>
      <c r="L250">
        <f>IFERROR(INDEX(SalesTJ[Revenue],MATCH(A250,SalesTJ[ProductID],0)),"Not found")</f>
        <v>8315.37</v>
      </c>
    </row>
    <row r="251" spans="1:12">
      <c r="A251" s="8">
        <v>407</v>
      </c>
      <c r="B251" s="9">
        <v>42058</v>
      </c>
      <c r="C251" t="str">
        <f>IFERROR(INDEX(ProductTJ[Product Name],MATCH(A251,ProductTJ[ProductID],0)),"Not found")</f>
        <v>Maximus UM-12</v>
      </c>
      <c r="D251" t="str">
        <f>IFERROR(INDEX(ProductTJ[Category],MATCH(A251,ProductTJ[ProductID],0)),"Not found")</f>
        <v>Urban</v>
      </c>
      <c r="E251">
        <f>IFERROR(INDEX(ProductTJ[ManufacturerID],MATCH(A251,ProductTJ[ProductID],0)),"Not found")</f>
        <v>7</v>
      </c>
      <c r="F251" t="str">
        <f>IFERROR(INDEX(ProductTJ[Segment],MATCH(A251,ProductTJ[ProductID],0)),"Not found")</f>
        <v>Moderation</v>
      </c>
      <c r="G251" t="str">
        <f>IFERROR(INDEX(SalesTJ[Country],MATCH(A251,SalesTJ[ProductID],0)),"Not found")</f>
        <v>Canada</v>
      </c>
      <c r="H251" t="str">
        <f>IFERROR(INDEX(Location[State],MATCH(I251,Location[Zip],0)),"Not found")</f>
        <v>Ontario</v>
      </c>
      <c r="I251" t="str">
        <f>IFERROR(INDEX(SalesTJ[Zip],MATCH(A251,SalesTJ[ProductID],0)),"Not found")</f>
        <v>M6G</v>
      </c>
      <c r="J251" t="str">
        <f>IFERROR(INDEX(Manufacturer[Manufacturer Name],MATCH(E251,Manufacturer[ManufacturerID],0)),"Not found")</f>
        <v>VanArsdel</v>
      </c>
      <c r="K251">
        <f>IFERROR(INDEX(SalesTJ[Units],MATCH(A251,SalesTJ[ProductID],0)),"Not found")</f>
        <v>1</v>
      </c>
      <c r="L251">
        <f>IFERROR(INDEX(SalesTJ[Revenue],MATCH(A251,SalesTJ[ProductID],0)),"Not found")</f>
        <v>20505.87</v>
      </c>
    </row>
    <row r="252" spans="1:12">
      <c r="A252" s="6">
        <v>487</v>
      </c>
      <c r="B252" s="7">
        <v>42058</v>
      </c>
      <c r="C252" t="str">
        <f>IFERROR(INDEX(ProductTJ[Product Name],MATCH(A252,ProductTJ[ProductID],0)),"Not found")</f>
        <v>Maximus UM-92</v>
      </c>
      <c r="D252" t="str">
        <f>IFERROR(INDEX(ProductTJ[Category],MATCH(A252,ProductTJ[ProductID],0)),"Not found")</f>
        <v>Urban</v>
      </c>
      <c r="E252">
        <f>IFERROR(INDEX(ProductTJ[ManufacturerID],MATCH(A252,ProductTJ[ProductID],0)),"Not found")</f>
        <v>7</v>
      </c>
      <c r="F252" t="str">
        <f>IFERROR(INDEX(ProductTJ[Segment],MATCH(A252,ProductTJ[ProductID],0)),"Not found")</f>
        <v>Moderation</v>
      </c>
      <c r="G252" t="str">
        <f>IFERROR(INDEX(SalesTJ[Country],MATCH(A252,SalesTJ[ProductID],0)),"Not found")</f>
        <v>Canada</v>
      </c>
      <c r="H252" t="str">
        <f>IFERROR(INDEX(Location[State],MATCH(I252,Location[Zip],0)),"Not found")</f>
        <v>Ontario</v>
      </c>
      <c r="I252" t="str">
        <f>IFERROR(INDEX(SalesTJ[Zip],MATCH(A252,SalesTJ[ProductID],0)),"Not found")</f>
        <v>L4X</v>
      </c>
      <c r="J252" t="str">
        <f>IFERROR(INDEX(Manufacturer[Manufacturer Name],MATCH(E252,Manufacturer[ManufacturerID],0)),"Not found")</f>
        <v>VanArsdel</v>
      </c>
      <c r="K252">
        <f>IFERROR(INDEX(SalesTJ[Units],MATCH(A252,SalesTJ[ProductID],0)),"Not found")</f>
        <v>1</v>
      </c>
      <c r="L252">
        <f>IFERROR(INDEX(SalesTJ[Revenue],MATCH(A252,SalesTJ[ProductID],0)),"Not found")</f>
        <v>13229.37</v>
      </c>
    </row>
    <row r="253" spans="1:12">
      <c r="A253" s="8">
        <v>1471</v>
      </c>
      <c r="B253" s="9">
        <v>42058</v>
      </c>
      <c r="C253" t="str">
        <f>IFERROR(INDEX(ProductTJ[Product Name],MATCH(A253,ProductTJ[ProductID],0)),"Not found")</f>
        <v>Quibus RP-63</v>
      </c>
      <c r="D253" t="str">
        <f>IFERROR(INDEX(ProductTJ[Category],MATCH(A253,ProductTJ[ProductID],0)),"Not found")</f>
        <v>Rural</v>
      </c>
      <c r="E253">
        <f>IFERROR(INDEX(ProductTJ[ManufacturerID],MATCH(A253,ProductTJ[ProductID],0)),"Not found")</f>
        <v>12</v>
      </c>
      <c r="F253" t="str">
        <f>IFERROR(INDEX(ProductTJ[Segment],MATCH(A253,ProductTJ[ProductID],0)),"Not found")</f>
        <v>Productivity</v>
      </c>
      <c r="G253" t="str">
        <f>IFERROR(INDEX(SalesTJ[Country],MATCH(A253,SalesTJ[ProductID],0)),"Not found")</f>
        <v>Canada</v>
      </c>
      <c r="H253" t="str">
        <f>IFERROR(INDEX(Location[State],MATCH(I253,Location[Zip],0)),"Not found")</f>
        <v>Manitoba</v>
      </c>
      <c r="I253" t="str">
        <f>IFERROR(INDEX(SalesTJ[Zip],MATCH(A253,SalesTJ[ProductID],0)),"Not found")</f>
        <v>R3T</v>
      </c>
      <c r="J253" t="str">
        <f>IFERROR(INDEX(Manufacturer[Manufacturer Name],MATCH(E253,Manufacturer[ManufacturerID],0)),"Not found")</f>
        <v>Quibus</v>
      </c>
      <c r="K253">
        <f>IFERROR(INDEX(SalesTJ[Units],MATCH(A253,SalesTJ[ProductID],0)),"Not found")</f>
        <v>1</v>
      </c>
      <c r="L253">
        <f>IFERROR(INDEX(SalesTJ[Revenue],MATCH(A253,SalesTJ[ProductID],0)),"Not found")</f>
        <v>3526.74</v>
      </c>
    </row>
    <row r="254" spans="1:12">
      <c r="A254" s="6">
        <v>826</v>
      </c>
      <c r="B254" s="7">
        <v>42058</v>
      </c>
      <c r="C254" t="str">
        <f>IFERROR(INDEX(ProductTJ[Product Name],MATCH(A254,ProductTJ[ProductID],0)),"Not found")</f>
        <v>Natura UM-10</v>
      </c>
      <c r="D254" t="str">
        <f>IFERROR(INDEX(ProductTJ[Category],MATCH(A254,ProductTJ[ProductID],0)),"Not found")</f>
        <v>Urban</v>
      </c>
      <c r="E254">
        <f>IFERROR(INDEX(ProductTJ[ManufacturerID],MATCH(A254,ProductTJ[ProductID],0)),"Not found")</f>
        <v>8</v>
      </c>
      <c r="F254" t="str">
        <f>IFERROR(INDEX(ProductTJ[Segment],MATCH(A254,ProductTJ[ProductID],0)),"Not found")</f>
        <v>Moderation</v>
      </c>
      <c r="G254" t="str">
        <f>IFERROR(INDEX(SalesTJ[Country],MATCH(A254,SalesTJ[ProductID],0)),"Not found")</f>
        <v>Canada</v>
      </c>
      <c r="H254" t="str">
        <f>IFERROR(INDEX(Location[State],MATCH(I254,Location[Zip],0)),"Not found")</f>
        <v>Manitoba</v>
      </c>
      <c r="I254" t="str">
        <f>IFERROR(INDEX(SalesTJ[Zip],MATCH(A254,SalesTJ[ProductID],0)),"Not found")</f>
        <v>R3T</v>
      </c>
      <c r="J254" t="str">
        <f>IFERROR(INDEX(Manufacturer[Manufacturer Name],MATCH(E254,Manufacturer[ManufacturerID],0)),"Not found")</f>
        <v>Natura</v>
      </c>
      <c r="K254">
        <f>IFERROR(INDEX(SalesTJ[Units],MATCH(A254,SalesTJ[ProductID],0)),"Not found")</f>
        <v>1</v>
      </c>
      <c r="L254">
        <f>IFERROR(INDEX(SalesTJ[Revenue],MATCH(A254,SalesTJ[ProductID],0)),"Not found")</f>
        <v>14426.37</v>
      </c>
    </row>
    <row r="255" spans="1:12">
      <c r="A255" s="8">
        <v>202</v>
      </c>
      <c r="B255" s="9">
        <v>42094</v>
      </c>
      <c r="C255" t="str">
        <f>IFERROR(INDEX(ProductTJ[Product Name],MATCH(A255,ProductTJ[ProductID],0)),"Not found")</f>
        <v>Barba UM-04</v>
      </c>
      <c r="D255" t="str">
        <f>IFERROR(INDEX(ProductTJ[Category],MATCH(A255,ProductTJ[ProductID],0)),"Not found")</f>
        <v>Urban</v>
      </c>
      <c r="E255">
        <f>IFERROR(INDEX(ProductTJ[ManufacturerID],MATCH(A255,ProductTJ[ProductID],0)),"Not found")</f>
        <v>3</v>
      </c>
      <c r="F255" t="str">
        <f>IFERROR(INDEX(ProductTJ[Segment],MATCH(A255,ProductTJ[ProductID],0)),"Not found")</f>
        <v>Moderation</v>
      </c>
      <c r="G255" t="str">
        <f>IFERROR(INDEX(SalesTJ[Country],MATCH(A255,SalesTJ[ProductID],0)),"Not found")</f>
        <v>Canada</v>
      </c>
      <c r="H255" t="str">
        <f>IFERROR(INDEX(Location[State],MATCH(I255,Location[Zip],0)),"Not found")</f>
        <v>Ontario</v>
      </c>
      <c r="I255" t="str">
        <f>IFERROR(INDEX(SalesTJ[Zip],MATCH(A255,SalesTJ[ProductID],0)),"Not found")</f>
        <v>L5P</v>
      </c>
      <c r="J255" t="str">
        <f>IFERROR(INDEX(Manufacturer[Manufacturer Name],MATCH(E255,Manufacturer[ManufacturerID],0)),"Not found")</f>
        <v>Barba</v>
      </c>
      <c r="K255">
        <f>IFERROR(INDEX(SalesTJ[Units],MATCH(A255,SalesTJ[ProductID],0)),"Not found")</f>
        <v>1</v>
      </c>
      <c r="L255">
        <f>IFERROR(INDEX(SalesTJ[Revenue],MATCH(A255,SalesTJ[ProductID],0)),"Not found")</f>
        <v>15749.37</v>
      </c>
    </row>
    <row r="256" spans="1:12">
      <c r="A256" s="6">
        <v>487</v>
      </c>
      <c r="B256" s="7">
        <v>42094</v>
      </c>
      <c r="C256" t="str">
        <f>IFERROR(INDEX(ProductTJ[Product Name],MATCH(A256,ProductTJ[ProductID],0)),"Not found")</f>
        <v>Maximus UM-92</v>
      </c>
      <c r="D256" t="str">
        <f>IFERROR(INDEX(ProductTJ[Category],MATCH(A256,ProductTJ[ProductID],0)),"Not found")</f>
        <v>Urban</v>
      </c>
      <c r="E256">
        <f>IFERROR(INDEX(ProductTJ[ManufacturerID],MATCH(A256,ProductTJ[ProductID],0)),"Not found")</f>
        <v>7</v>
      </c>
      <c r="F256" t="str">
        <f>IFERROR(INDEX(ProductTJ[Segment],MATCH(A256,ProductTJ[ProductID],0)),"Not found")</f>
        <v>Moderation</v>
      </c>
      <c r="G256" t="str">
        <f>IFERROR(INDEX(SalesTJ[Country],MATCH(A256,SalesTJ[ProductID],0)),"Not found")</f>
        <v>Canada</v>
      </c>
      <c r="H256" t="str">
        <f>IFERROR(INDEX(Location[State],MATCH(I256,Location[Zip],0)),"Not found")</f>
        <v>Ontario</v>
      </c>
      <c r="I256" t="str">
        <f>IFERROR(INDEX(SalesTJ[Zip],MATCH(A256,SalesTJ[ProductID],0)),"Not found")</f>
        <v>L4X</v>
      </c>
      <c r="J256" t="str">
        <f>IFERROR(INDEX(Manufacturer[Manufacturer Name],MATCH(E256,Manufacturer[ManufacturerID],0)),"Not found")</f>
        <v>VanArsdel</v>
      </c>
      <c r="K256">
        <f>IFERROR(INDEX(SalesTJ[Units],MATCH(A256,SalesTJ[ProductID],0)),"Not found")</f>
        <v>1</v>
      </c>
      <c r="L256">
        <f>IFERROR(INDEX(SalesTJ[Revenue],MATCH(A256,SalesTJ[ProductID],0)),"Not found")</f>
        <v>13229.37</v>
      </c>
    </row>
    <row r="257" spans="1:12">
      <c r="A257" s="8">
        <v>1086</v>
      </c>
      <c r="B257" s="9">
        <v>42094</v>
      </c>
      <c r="C257" t="str">
        <f>IFERROR(INDEX(ProductTJ[Product Name],MATCH(A257,ProductTJ[ProductID],0)),"Not found")</f>
        <v>Pirum RP-32</v>
      </c>
      <c r="D257" t="str">
        <f>IFERROR(INDEX(ProductTJ[Category],MATCH(A257,ProductTJ[ProductID],0)),"Not found")</f>
        <v>Rural</v>
      </c>
      <c r="E257">
        <f>IFERROR(INDEX(ProductTJ[ManufacturerID],MATCH(A257,ProductTJ[ProductID],0)),"Not found")</f>
        <v>10</v>
      </c>
      <c r="F257" t="str">
        <f>IFERROR(INDEX(ProductTJ[Segment],MATCH(A257,ProductTJ[ProductID],0)),"Not found")</f>
        <v>Productivity</v>
      </c>
      <c r="G257" t="str">
        <f>IFERROR(INDEX(SalesTJ[Country],MATCH(A257,SalesTJ[ProductID],0)),"Not found")</f>
        <v>Canada</v>
      </c>
      <c r="H257" t="str">
        <f>IFERROR(INDEX(Location[State],MATCH(I257,Location[Zip],0)),"Not found")</f>
        <v>Manitoba</v>
      </c>
      <c r="I257" t="str">
        <f>IFERROR(INDEX(SalesTJ[Zip],MATCH(A257,SalesTJ[ProductID],0)),"Not found")</f>
        <v>R3G</v>
      </c>
      <c r="J257" t="str">
        <f>IFERROR(INDEX(Manufacturer[Manufacturer Name],MATCH(E257,Manufacturer[ManufacturerID],0)),"Not found")</f>
        <v>Pirum</v>
      </c>
      <c r="K257">
        <f>IFERROR(INDEX(SalesTJ[Units],MATCH(A257,SalesTJ[ProductID],0)),"Not found")</f>
        <v>1</v>
      </c>
      <c r="L257">
        <f>IFERROR(INDEX(SalesTJ[Revenue],MATCH(A257,SalesTJ[ProductID],0)),"Not found")</f>
        <v>1164.87</v>
      </c>
    </row>
    <row r="258" spans="1:12">
      <c r="A258" s="6">
        <v>2054</v>
      </c>
      <c r="B258" s="7">
        <v>42094</v>
      </c>
      <c r="C258" t="str">
        <f>IFERROR(INDEX(ProductTJ[Product Name],MATCH(A258,ProductTJ[ProductID],0)),"Not found")</f>
        <v>Currus UE-14</v>
      </c>
      <c r="D258" t="str">
        <f>IFERROR(INDEX(ProductTJ[Category],MATCH(A258,ProductTJ[ProductID],0)),"Not found")</f>
        <v>Urban</v>
      </c>
      <c r="E258">
        <f>IFERROR(INDEX(ProductTJ[ManufacturerID],MATCH(A258,ProductTJ[ProductID],0)),"Not found")</f>
        <v>4</v>
      </c>
      <c r="F258" t="str">
        <f>IFERROR(INDEX(ProductTJ[Segment],MATCH(A258,ProductTJ[ProductID],0)),"Not found")</f>
        <v>Extreme</v>
      </c>
      <c r="G258" t="str">
        <f>IFERROR(INDEX(SalesTJ[Country],MATCH(A258,SalesTJ[ProductID],0)),"Not found")</f>
        <v>Canada</v>
      </c>
      <c r="H258" t="str">
        <f>IFERROR(INDEX(Location[State],MATCH(I258,Location[Zip],0)),"Not found")</f>
        <v>Ontario</v>
      </c>
      <c r="I258" t="str">
        <f>IFERROR(INDEX(SalesTJ[Zip],MATCH(A258,SalesTJ[ProductID],0)),"Not found")</f>
        <v>L5N</v>
      </c>
      <c r="J258" t="str">
        <f>IFERROR(INDEX(Manufacturer[Manufacturer Name],MATCH(E258,Manufacturer[ManufacturerID],0)),"Not found")</f>
        <v>Currus</v>
      </c>
      <c r="K258">
        <f>IFERROR(INDEX(SalesTJ[Units],MATCH(A258,SalesTJ[ProductID],0)),"Not found")</f>
        <v>1</v>
      </c>
      <c r="L258">
        <f>IFERROR(INDEX(SalesTJ[Revenue],MATCH(A258,SalesTJ[ProductID],0)),"Not found")</f>
        <v>7685.37</v>
      </c>
    </row>
    <row r="259" spans="1:12">
      <c r="A259" s="8">
        <v>2055</v>
      </c>
      <c r="B259" s="9">
        <v>42103</v>
      </c>
      <c r="C259" t="str">
        <f>IFERROR(INDEX(ProductTJ[Product Name],MATCH(A259,ProductTJ[ProductID],0)),"Not found")</f>
        <v>Currus UE-15</v>
      </c>
      <c r="D259" t="str">
        <f>IFERROR(INDEX(ProductTJ[Category],MATCH(A259,ProductTJ[ProductID],0)),"Not found")</f>
        <v>Urban</v>
      </c>
      <c r="E259">
        <f>IFERROR(INDEX(ProductTJ[ManufacturerID],MATCH(A259,ProductTJ[ProductID],0)),"Not found")</f>
        <v>4</v>
      </c>
      <c r="F259" t="str">
        <f>IFERROR(INDEX(ProductTJ[Segment],MATCH(A259,ProductTJ[ProductID],0)),"Not found")</f>
        <v>Extreme</v>
      </c>
      <c r="G259" t="str">
        <f>IFERROR(INDEX(SalesTJ[Country],MATCH(A259,SalesTJ[ProductID],0)),"Not found")</f>
        <v>Canada</v>
      </c>
      <c r="H259" t="str">
        <f>IFERROR(INDEX(Location[State],MATCH(I259,Location[Zip],0)),"Not found")</f>
        <v>Manitoba</v>
      </c>
      <c r="I259" t="str">
        <f>IFERROR(INDEX(SalesTJ[Zip],MATCH(A259,SalesTJ[ProductID],0)),"Not found")</f>
        <v>R3V</v>
      </c>
      <c r="J259" t="str">
        <f>IFERROR(INDEX(Manufacturer[Manufacturer Name],MATCH(E259,Manufacturer[ManufacturerID],0)),"Not found")</f>
        <v>Currus</v>
      </c>
      <c r="K259">
        <f>IFERROR(INDEX(SalesTJ[Units],MATCH(A259,SalesTJ[ProductID],0)),"Not found")</f>
        <v>1</v>
      </c>
      <c r="L259">
        <f>IFERROR(INDEX(SalesTJ[Revenue],MATCH(A259,SalesTJ[ProductID],0)),"Not found")</f>
        <v>7874.37</v>
      </c>
    </row>
    <row r="260" spans="1:12">
      <c r="A260" s="6">
        <v>1348</v>
      </c>
      <c r="B260" s="7">
        <v>42106</v>
      </c>
      <c r="C260" t="str">
        <f>IFERROR(INDEX(ProductTJ[Product Name],MATCH(A260,ProductTJ[ProductID],0)),"Not found")</f>
        <v>Quibus RP-40</v>
      </c>
      <c r="D260" t="str">
        <f>IFERROR(INDEX(ProductTJ[Category],MATCH(A260,ProductTJ[ProductID],0)),"Not found")</f>
        <v>Rural</v>
      </c>
      <c r="E260">
        <f>IFERROR(INDEX(ProductTJ[ManufacturerID],MATCH(A260,ProductTJ[ProductID],0)),"Not found")</f>
        <v>12</v>
      </c>
      <c r="F260" t="str">
        <f>IFERROR(INDEX(ProductTJ[Segment],MATCH(A260,ProductTJ[ProductID],0)),"Not found")</f>
        <v>Productivity</v>
      </c>
      <c r="G260" t="str">
        <f>IFERROR(INDEX(SalesTJ[Country],MATCH(A260,SalesTJ[ProductID],0)),"Not found")</f>
        <v>Canada</v>
      </c>
      <c r="H260" t="str">
        <f>IFERROR(INDEX(Location[State],MATCH(I260,Location[Zip],0)),"Not found")</f>
        <v>Alberta</v>
      </c>
      <c r="I260" t="str">
        <f>IFERROR(INDEX(SalesTJ[Zip],MATCH(A260,SalesTJ[ProductID],0)),"Not found")</f>
        <v>T5B</v>
      </c>
      <c r="J260" t="str">
        <f>IFERROR(INDEX(Manufacturer[Manufacturer Name],MATCH(E260,Manufacturer[ManufacturerID],0)),"Not found")</f>
        <v>Quibus</v>
      </c>
      <c r="K260">
        <f>IFERROR(INDEX(SalesTJ[Units],MATCH(A260,SalesTJ[ProductID],0)),"Not found")</f>
        <v>1</v>
      </c>
      <c r="L260">
        <f>IFERROR(INDEX(SalesTJ[Revenue],MATCH(A260,SalesTJ[ProductID],0)),"Not found")</f>
        <v>4156.74</v>
      </c>
    </row>
    <row r="261" spans="1:12">
      <c r="A261" s="8">
        <v>1114</v>
      </c>
      <c r="B261" s="9">
        <v>42011</v>
      </c>
      <c r="C261" t="str">
        <f>IFERROR(INDEX(ProductTJ[Product Name],MATCH(A261,ProductTJ[ProductID],0)),"Not found")</f>
        <v>Pirum RS-02</v>
      </c>
      <c r="D261" t="str">
        <f>IFERROR(INDEX(ProductTJ[Category],MATCH(A261,ProductTJ[ProductID],0)),"Not found")</f>
        <v>Rural</v>
      </c>
      <c r="E261">
        <f>IFERROR(INDEX(ProductTJ[ManufacturerID],MATCH(A261,ProductTJ[ProductID],0)),"Not found")</f>
        <v>10</v>
      </c>
      <c r="F261" t="str">
        <f>IFERROR(INDEX(ProductTJ[Segment],MATCH(A261,ProductTJ[ProductID],0)),"Not found")</f>
        <v>Select</v>
      </c>
      <c r="G261" t="str">
        <f>IFERROR(INDEX(SalesTJ[Country],MATCH(A261,SalesTJ[ProductID],0)),"Not found")</f>
        <v>Canada</v>
      </c>
      <c r="H261" t="str">
        <f>IFERROR(INDEX(Location[State],MATCH(I261,Location[Zip],0)),"Not found")</f>
        <v>Manitoba</v>
      </c>
      <c r="I261" t="str">
        <f>IFERROR(INDEX(SalesTJ[Zip],MATCH(A261,SalesTJ[ProductID],0)),"Not found")</f>
        <v>R3A</v>
      </c>
      <c r="J261" t="str">
        <f>IFERROR(INDEX(Manufacturer[Manufacturer Name],MATCH(E261,Manufacturer[ManufacturerID],0)),"Not found")</f>
        <v>Pirum</v>
      </c>
      <c r="K261">
        <f>IFERROR(INDEX(SalesTJ[Units],MATCH(A261,SalesTJ[ProductID],0)),"Not found")</f>
        <v>1</v>
      </c>
      <c r="L261">
        <f>IFERROR(INDEX(SalesTJ[Revenue],MATCH(A261,SalesTJ[ProductID],0)),"Not found")</f>
        <v>2424.87</v>
      </c>
    </row>
    <row r="262" spans="1:12">
      <c r="A262" s="6">
        <v>2215</v>
      </c>
      <c r="B262" s="7">
        <v>42062</v>
      </c>
      <c r="C262" t="str">
        <f>IFERROR(INDEX(ProductTJ[Product Name],MATCH(A262,ProductTJ[ProductID],0)),"Not found")</f>
        <v>Aliqui RP-12</v>
      </c>
      <c r="D262" t="str">
        <f>IFERROR(INDEX(ProductTJ[Category],MATCH(A262,ProductTJ[ProductID],0)),"Not found")</f>
        <v>Rural</v>
      </c>
      <c r="E262">
        <f>IFERROR(INDEX(ProductTJ[ManufacturerID],MATCH(A262,ProductTJ[ProductID],0)),"Not found")</f>
        <v>2</v>
      </c>
      <c r="F262" t="str">
        <f>IFERROR(INDEX(ProductTJ[Segment],MATCH(A262,ProductTJ[ProductID],0)),"Not found")</f>
        <v>Productivity</v>
      </c>
      <c r="G262" t="str">
        <f>IFERROR(INDEX(SalesTJ[Country],MATCH(A262,SalesTJ[ProductID],0)),"Not found")</f>
        <v>Canada</v>
      </c>
      <c r="H262" t="str">
        <f>IFERROR(INDEX(Location[State],MATCH(I262,Location[Zip],0)),"Not found")</f>
        <v>Manitoba</v>
      </c>
      <c r="I262" t="str">
        <f>IFERROR(INDEX(SalesTJ[Zip],MATCH(A262,SalesTJ[ProductID],0)),"Not found")</f>
        <v>R3B</v>
      </c>
      <c r="J262" t="str">
        <f>IFERROR(INDEX(Manufacturer[Manufacturer Name],MATCH(E262,Manufacturer[ManufacturerID],0)),"Not found")</f>
        <v>Aliqui</v>
      </c>
      <c r="K262">
        <f>IFERROR(INDEX(SalesTJ[Units],MATCH(A262,SalesTJ[ProductID],0)),"Not found")</f>
        <v>1</v>
      </c>
      <c r="L262">
        <f>IFERROR(INDEX(SalesTJ[Revenue],MATCH(A262,SalesTJ[ProductID],0)),"Not found")</f>
        <v>4724.37</v>
      </c>
    </row>
    <row r="263" spans="1:12">
      <c r="A263" s="8">
        <v>2214</v>
      </c>
      <c r="B263" s="9">
        <v>42062</v>
      </c>
      <c r="C263" t="str">
        <f>IFERROR(INDEX(ProductTJ[Product Name],MATCH(A263,ProductTJ[ProductID],0)),"Not found")</f>
        <v>Aliqui RP-11</v>
      </c>
      <c r="D263" t="str">
        <f>IFERROR(INDEX(ProductTJ[Category],MATCH(A263,ProductTJ[ProductID],0)),"Not found")</f>
        <v>Rural</v>
      </c>
      <c r="E263">
        <f>IFERROR(INDEX(ProductTJ[ManufacturerID],MATCH(A263,ProductTJ[ProductID],0)),"Not found")</f>
        <v>2</v>
      </c>
      <c r="F263" t="str">
        <f>IFERROR(INDEX(ProductTJ[Segment],MATCH(A263,ProductTJ[ProductID],0)),"Not found")</f>
        <v>Productivity</v>
      </c>
      <c r="G263" t="str">
        <f>IFERROR(INDEX(SalesTJ[Country],MATCH(A263,SalesTJ[ProductID],0)),"Not found")</f>
        <v>Canada</v>
      </c>
      <c r="H263" t="str">
        <f>IFERROR(INDEX(Location[State],MATCH(I263,Location[Zip],0)),"Not found")</f>
        <v>Ontario</v>
      </c>
      <c r="I263" t="str">
        <f>IFERROR(INDEX(SalesTJ[Zip],MATCH(A263,SalesTJ[ProductID],0)),"Not found")</f>
        <v>L5N</v>
      </c>
      <c r="J263" t="str">
        <f>IFERROR(INDEX(Manufacturer[Manufacturer Name],MATCH(E263,Manufacturer[ManufacturerID],0)),"Not found")</f>
        <v>Aliqui</v>
      </c>
      <c r="K263">
        <f>IFERROR(INDEX(SalesTJ[Units],MATCH(A263,SalesTJ[ProductID],0)),"Not found")</f>
        <v>1</v>
      </c>
      <c r="L263">
        <f>IFERROR(INDEX(SalesTJ[Revenue],MATCH(A263,SalesTJ[ProductID],0)),"Not found")</f>
        <v>4535.37</v>
      </c>
    </row>
    <row r="264" spans="1:12">
      <c r="A264" s="6">
        <v>2367</v>
      </c>
      <c r="B264" s="7">
        <v>42062</v>
      </c>
      <c r="C264" t="str">
        <f>IFERROR(INDEX(ProductTJ[Product Name],MATCH(A264,ProductTJ[ProductID],0)),"Not found")</f>
        <v>Aliqui UC-15</v>
      </c>
      <c r="D264" t="str">
        <f>IFERROR(INDEX(ProductTJ[Category],MATCH(A264,ProductTJ[ProductID],0)),"Not found")</f>
        <v>Urban</v>
      </c>
      <c r="E264">
        <f>IFERROR(INDEX(ProductTJ[ManufacturerID],MATCH(A264,ProductTJ[ProductID],0)),"Not found")</f>
        <v>2</v>
      </c>
      <c r="F264" t="str">
        <f>IFERROR(INDEX(ProductTJ[Segment],MATCH(A264,ProductTJ[ProductID],0)),"Not found")</f>
        <v>Convenience</v>
      </c>
      <c r="G264" t="str">
        <f>IFERROR(INDEX(SalesTJ[Country],MATCH(A264,SalesTJ[ProductID],0)),"Not found")</f>
        <v>Canada</v>
      </c>
      <c r="H264" t="str">
        <f>IFERROR(INDEX(Location[State],MATCH(I264,Location[Zip],0)),"Not found")</f>
        <v>Ontario</v>
      </c>
      <c r="I264" t="str">
        <f>IFERROR(INDEX(SalesTJ[Zip],MATCH(A264,SalesTJ[ProductID],0)),"Not found")</f>
        <v>K1R</v>
      </c>
      <c r="J264" t="str">
        <f>IFERROR(INDEX(Manufacturer[Manufacturer Name],MATCH(E264,Manufacturer[ManufacturerID],0)),"Not found")</f>
        <v>Aliqui</v>
      </c>
      <c r="K264">
        <f>IFERROR(INDEX(SalesTJ[Units],MATCH(A264,SalesTJ[ProductID],0)),"Not found")</f>
        <v>1</v>
      </c>
      <c r="L264">
        <f>IFERROR(INDEX(SalesTJ[Revenue],MATCH(A264,SalesTJ[ProductID],0)),"Not found")</f>
        <v>5663.7</v>
      </c>
    </row>
    <row r="265" spans="1:12">
      <c r="A265" s="8">
        <v>2395</v>
      </c>
      <c r="B265" s="9">
        <v>42062</v>
      </c>
      <c r="C265" t="str">
        <f>IFERROR(INDEX(ProductTJ[Product Name],MATCH(A265,ProductTJ[ProductID],0)),"Not found")</f>
        <v>Aliqui YY-04</v>
      </c>
      <c r="D265" t="str">
        <f>IFERROR(INDEX(ProductTJ[Category],MATCH(A265,ProductTJ[ProductID],0)),"Not found")</f>
        <v>Youth</v>
      </c>
      <c r="E265">
        <f>IFERROR(INDEX(ProductTJ[ManufacturerID],MATCH(A265,ProductTJ[ProductID],0)),"Not found")</f>
        <v>2</v>
      </c>
      <c r="F265" t="str">
        <f>IFERROR(INDEX(ProductTJ[Segment],MATCH(A265,ProductTJ[ProductID],0)),"Not found")</f>
        <v>Youth</v>
      </c>
      <c r="G265" t="str">
        <f>IFERROR(INDEX(SalesTJ[Country],MATCH(A265,SalesTJ[ProductID],0)),"Not found")</f>
        <v>Canada</v>
      </c>
      <c r="H265" t="str">
        <f>IFERROR(INDEX(Location[State],MATCH(I265,Location[Zip],0)),"Not found")</f>
        <v>Ontario</v>
      </c>
      <c r="I265" t="str">
        <f>IFERROR(INDEX(SalesTJ[Zip],MATCH(A265,SalesTJ[ProductID],0)),"Not found")</f>
        <v>M6H</v>
      </c>
      <c r="J265" t="str">
        <f>IFERROR(INDEX(Manufacturer[Manufacturer Name],MATCH(E265,Manufacturer[ManufacturerID],0)),"Not found")</f>
        <v>Aliqui</v>
      </c>
      <c r="K265">
        <f>IFERROR(INDEX(SalesTJ[Units],MATCH(A265,SalesTJ[ProductID],0)),"Not found")</f>
        <v>1</v>
      </c>
      <c r="L265">
        <f>IFERROR(INDEX(SalesTJ[Revenue],MATCH(A265,SalesTJ[ProductID],0)),"Not found")</f>
        <v>1889.37</v>
      </c>
    </row>
    <row r="266" spans="1:12">
      <c r="A266" s="6">
        <v>2284</v>
      </c>
      <c r="B266" s="7">
        <v>42029</v>
      </c>
      <c r="C266" t="str">
        <f>IFERROR(INDEX(ProductTJ[Product Name],MATCH(A266,ProductTJ[ProductID],0)),"Not found")</f>
        <v>Aliqui RS-17</v>
      </c>
      <c r="D266" t="str">
        <f>IFERROR(INDEX(ProductTJ[Category],MATCH(A266,ProductTJ[ProductID],0)),"Not found")</f>
        <v>Rural</v>
      </c>
      <c r="E266">
        <f>IFERROR(INDEX(ProductTJ[ManufacturerID],MATCH(A266,ProductTJ[ProductID],0)),"Not found")</f>
        <v>2</v>
      </c>
      <c r="F266" t="str">
        <f>IFERROR(INDEX(ProductTJ[Segment],MATCH(A266,ProductTJ[ProductID],0)),"Not found")</f>
        <v>Select</v>
      </c>
      <c r="G266" t="str">
        <f>IFERROR(INDEX(SalesTJ[Country],MATCH(A266,SalesTJ[ProductID],0)),"Not found")</f>
        <v>Canada</v>
      </c>
      <c r="H266" t="str">
        <f>IFERROR(INDEX(Location[State],MATCH(I266,Location[Zip],0)),"Not found")</f>
        <v>Ontario</v>
      </c>
      <c r="I266" t="str">
        <f>IFERROR(INDEX(SalesTJ[Zip],MATCH(A266,SalesTJ[ProductID],0)),"Not found")</f>
        <v>K1R</v>
      </c>
      <c r="J266" t="str">
        <f>IFERROR(INDEX(Manufacturer[Manufacturer Name],MATCH(E266,Manufacturer[ManufacturerID],0)),"Not found")</f>
        <v>Aliqui</v>
      </c>
      <c r="K266">
        <f>IFERROR(INDEX(SalesTJ[Units],MATCH(A266,SalesTJ[ProductID],0)),"Not found")</f>
        <v>1</v>
      </c>
      <c r="L266">
        <f>IFERROR(INDEX(SalesTJ[Revenue],MATCH(A266,SalesTJ[ProductID],0)),"Not found")</f>
        <v>4157.37</v>
      </c>
    </row>
    <row r="267" spans="1:12">
      <c r="A267" s="8">
        <v>2186</v>
      </c>
      <c r="B267" s="9">
        <v>42030</v>
      </c>
      <c r="C267" t="str">
        <f>IFERROR(INDEX(ProductTJ[Product Name],MATCH(A267,ProductTJ[ProductID],0)),"Not found")</f>
        <v>Victoria UC-16</v>
      </c>
      <c r="D267" t="str">
        <f>IFERROR(INDEX(ProductTJ[Category],MATCH(A267,ProductTJ[ProductID],0)),"Not found")</f>
        <v>Urban</v>
      </c>
      <c r="E267">
        <f>IFERROR(INDEX(ProductTJ[ManufacturerID],MATCH(A267,ProductTJ[ProductID],0)),"Not found")</f>
        <v>14</v>
      </c>
      <c r="F267" t="str">
        <f>IFERROR(INDEX(ProductTJ[Segment],MATCH(A267,ProductTJ[ProductID],0)),"Not found")</f>
        <v>Convenience</v>
      </c>
      <c r="G267" t="str">
        <f>IFERROR(INDEX(SalesTJ[Country],MATCH(A267,SalesTJ[ProductID],0)),"Not found")</f>
        <v>Canada</v>
      </c>
      <c r="H267" t="str">
        <f>IFERROR(INDEX(Location[State],MATCH(I267,Location[Zip],0)),"Not found")</f>
        <v>Ontario</v>
      </c>
      <c r="I267" t="str">
        <f>IFERROR(INDEX(SalesTJ[Zip],MATCH(A267,SalesTJ[ProductID],0)),"Not found")</f>
        <v>M5L</v>
      </c>
      <c r="J267" t="str">
        <f>IFERROR(INDEX(Manufacturer[Manufacturer Name],MATCH(E267,Manufacturer[ManufacturerID],0)),"Not found")</f>
        <v>Victoria</v>
      </c>
      <c r="K267">
        <f>IFERROR(INDEX(SalesTJ[Units],MATCH(A267,SalesTJ[ProductID],0)),"Not found")</f>
        <v>1</v>
      </c>
      <c r="L267">
        <f>IFERROR(INDEX(SalesTJ[Revenue],MATCH(A267,SalesTJ[ProductID],0)),"Not found")</f>
        <v>5606.37</v>
      </c>
    </row>
    <row r="268" spans="1:12">
      <c r="A268" s="6">
        <v>735</v>
      </c>
      <c r="B268" s="7">
        <v>42030</v>
      </c>
      <c r="C268" t="str">
        <f>IFERROR(INDEX(ProductTJ[Product Name],MATCH(A268,ProductTJ[ProductID],0)),"Not found")</f>
        <v>Natura RP-23</v>
      </c>
      <c r="D268" t="str">
        <f>IFERROR(INDEX(ProductTJ[Category],MATCH(A268,ProductTJ[ProductID],0)),"Not found")</f>
        <v>Rural</v>
      </c>
      <c r="E268">
        <f>IFERROR(INDEX(ProductTJ[ManufacturerID],MATCH(A268,ProductTJ[ProductID],0)),"Not found")</f>
        <v>8</v>
      </c>
      <c r="F268" t="str">
        <f>IFERROR(INDEX(ProductTJ[Segment],MATCH(A268,ProductTJ[ProductID],0)),"Not found")</f>
        <v>Productivity</v>
      </c>
      <c r="G268" t="str">
        <f>IFERROR(INDEX(SalesTJ[Country],MATCH(A268,SalesTJ[ProductID],0)),"Not found")</f>
        <v>Canada</v>
      </c>
      <c r="H268" t="str">
        <f>IFERROR(INDEX(Location[State],MATCH(I268,Location[Zip],0)),"Not found")</f>
        <v>Ontario</v>
      </c>
      <c r="I268" t="str">
        <f>IFERROR(INDEX(SalesTJ[Zip],MATCH(A268,SalesTJ[ProductID],0)),"Not found")</f>
        <v>M6H</v>
      </c>
      <c r="J268" t="str">
        <f>IFERROR(INDEX(Manufacturer[Manufacturer Name],MATCH(E268,Manufacturer[ManufacturerID],0)),"Not found")</f>
        <v>Natura</v>
      </c>
      <c r="K268">
        <f>IFERROR(INDEX(SalesTJ[Units],MATCH(A268,SalesTJ[ProductID],0)),"Not found")</f>
        <v>1</v>
      </c>
      <c r="L268">
        <f>IFERROR(INDEX(SalesTJ[Revenue],MATCH(A268,SalesTJ[ProductID],0)),"Not found")</f>
        <v>4661.37</v>
      </c>
    </row>
    <row r="269" spans="1:12">
      <c r="A269" s="8">
        <v>736</v>
      </c>
      <c r="B269" s="9">
        <v>42030</v>
      </c>
      <c r="C269" t="str">
        <f>IFERROR(INDEX(ProductTJ[Product Name],MATCH(A269,ProductTJ[ProductID],0)),"Not found")</f>
        <v>Natura RP-24</v>
      </c>
      <c r="D269" t="str">
        <f>IFERROR(INDEX(ProductTJ[Category],MATCH(A269,ProductTJ[ProductID],0)),"Not found")</f>
        <v>Rural</v>
      </c>
      <c r="E269">
        <f>IFERROR(INDEX(ProductTJ[ManufacturerID],MATCH(A269,ProductTJ[ProductID],0)),"Not found")</f>
        <v>8</v>
      </c>
      <c r="F269" t="str">
        <f>IFERROR(INDEX(ProductTJ[Segment],MATCH(A269,ProductTJ[ProductID],0)),"Not found")</f>
        <v>Productivity</v>
      </c>
      <c r="G269" t="str">
        <f>IFERROR(INDEX(SalesTJ[Country],MATCH(A269,SalesTJ[ProductID],0)),"Not found")</f>
        <v>Canada</v>
      </c>
      <c r="H269" t="str">
        <f>IFERROR(INDEX(Location[State],MATCH(I269,Location[Zip],0)),"Not found")</f>
        <v>Ontario</v>
      </c>
      <c r="I269" t="str">
        <f>IFERROR(INDEX(SalesTJ[Zip],MATCH(A269,SalesTJ[ProductID],0)),"Not found")</f>
        <v>M6H</v>
      </c>
      <c r="J269" t="str">
        <f>IFERROR(INDEX(Manufacturer[Manufacturer Name],MATCH(E269,Manufacturer[ManufacturerID],0)),"Not found")</f>
        <v>Natura</v>
      </c>
      <c r="K269">
        <f>IFERROR(INDEX(SalesTJ[Units],MATCH(A269,SalesTJ[ProductID],0)),"Not found")</f>
        <v>1</v>
      </c>
      <c r="L269">
        <f>IFERROR(INDEX(SalesTJ[Revenue],MATCH(A269,SalesTJ[ProductID],0)),"Not found")</f>
        <v>4661.37</v>
      </c>
    </row>
    <row r="270" spans="1:12">
      <c r="A270" s="6">
        <v>1350</v>
      </c>
      <c r="B270" s="7">
        <v>42155</v>
      </c>
      <c r="C270" t="str">
        <f>IFERROR(INDEX(ProductTJ[Product Name],MATCH(A270,ProductTJ[ProductID],0)),"Not found")</f>
        <v>Quibus RP-42</v>
      </c>
      <c r="D270" t="str">
        <f>IFERROR(INDEX(ProductTJ[Category],MATCH(A270,ProductTJ[ProductID],0)),"Not found")</f>
        <v>Rural</v>
      </c>
      <c r="E270">
        <f>IFERROR(INDEX(ProductTJ[ManufacturerID],MATCH(A270,ProductTJ[ProductID],0)),"Not found")</f>
        <v>12</v>
      </c>
      <c r="F270" t="str">
        <f>IFERROR(INDEX(ProductTJ[Segment],MATCH(A270,ProductTJ[ProductID],0)),"Not found")</f>
        <v>Productivity</v>
      </c>
      <c r="G270" t="str">
        <f>IFERROR(INDEX(SalesTJ[Country],MATCH(A270,SalesTJ[ProductID],0)),"Not found")</f>
        <v>Canada</v>
      </c>
      <c r="H270" t="str">
        <f>IFERROR(INDEX(Location[State],MATCH(I270,Location[Zip],0)),"Not found")</f>
        <v>Manitoba</v>
      </c>
      <c r="I270" t="str">
        <f>IFERROR(INDEX(SalesTJ[Zip],MATCH(A270,SalesTJ[ProductID],0)),"Not found")</f>
        <v>R3V</v>
      </c>
      <c r="J270" t="str">
        <f>IFERROR(INDEX(Manufacturer[Manufacturer Name],MATCH(E270,Manufacturer[ManufacturerID],0)),"Not found")</f>
        <v>Quibus</v>
      </c>
      <c r="K270">
        <f>IFERROR(INDEX(SalesTJ[Units],MATCH(A270,SalesTJ[ProductID],0)),"Not found")</f>
        <v>2</v>
      </c>
      <c r="L270">
        <f>IFERROR(INDEX(SalesTJ[Revenue],MATCH(A270,SalesTJ[ProductID],0)),"Not found")</f>
        <v>10077.48</v>
      </c>
    </row>
    <row r="271" spans="1:12">
      <c r="A271" s="8">
        <v>1496</v>
      </c>
      <c r="B271" s="9">
        <v>42155</v>
      </c>
      <c r="C271" t="str">
        <f>IFERROR(INDEX(ProductTJ[Product Name],MATCH(A271,ProductTJ[ProductID],0)),"Not found")</f>
        <v>Quibus RP-88</v>
      </c>
      <c r="D271" t="str">
        <f>IFERROR(INDEX(ProductTJ[Category],MATCH(A271,ProductTJ[ProductID],0)),"Not found")</f>
        <v>Rural</v>
      </c>
      <c r="E271">
        <f>IFERROR(INDEX(ProductTJ[ManufacturerID],MATCH(A271,ProductTJ[ProductID],0)),"Not found")</f>
        <v>12</v>
      </c>
      <c r="F271" t="str">
        <f>IFERROR(INDEX(ProductTJ[Segment],MATCH(A271,ProductTJ[ProductID],0)),"Not found")</f>
        <v>Productivity</v>
      </c>
      <c r="G271" t="str">
        <f>IFERROR(INDEX(SalesTJ[Country],MATCH(A271,SalesTJ[ProductID],0)),"Not found")</f>
        <v>Canada</v>
      </c>
      <c r="H271" t="str">
        <f>IFERROR(INDEX(Location[State],MATCH(I271,Location[Zip],0)),"Not found")</f>
        <v>Ontario</v>
      </c>
      <c r="I271" t="str">
        <f>IFERROR(INDEX(SalesTJ[Zip],MATCH(A271,SalesTJ[ProductID],0)),"Not found")</f>
        <v>M4V</v>
      </c>
      <c r="J271" t="str">
        <f>IFERROR(INDEX(Manufacturer[Manufacturer Name],MATCH(E271,Manufacturer[ManufacturerID],0)),"Not found")</f>
        <v>Quibus</v>
      </c>
      <c r="K271">
        <f>IFERROR(INDEX(SalesTJ[Units],MATCH(A271,SalesTJ[ProductID],0)),"Not found")</f>
        <v>1</v>
      </c>
      <c r="L271">
        <f>IFERROR(INDEX(SalesTJ[Revenue],MATCH(A271,SalesTJ[ProductID],0)),"Not found")</f>
        <v>4408.74</v>
      </c>
    </row>
    <row r="272" spans="1:12">
      <c r="A272" s="6">
        <v>1529</v>
      </c>
      <c r="B272" s="7">
        <v>42155</v>
      </c>
      <c r="C272" t="str">
        <f>IFERROR(INDEX(ProductTJ[Product Name],MATCH(A272,ProductTJ[ProductID],0)),"Not found")</f>
        <v>Quibus RP-21</v>
      </c>
      <c r="D272" t="str">
        <f>IFERROR(INDEX(ProductTJ[Category],MATCH(A272,ProductTJ[ProductID],0)),"Not found")</f>
        <v>Rural</v>
      </c>
      <c r="E272">
        <f>IFERROR(INDEX(ProductTJ[ManufacturerID],MATCH(A272,ProductTJ[ProductID],0)),"Not found")</f>
        <v>12</v>
      </c>
      <c r="F272" t="str">
        <f>IFERROR(INDEX(ProductTJ[Segment],MATCH(A272,ProductTJ[ProductID],0)),"Not found")</f>
        <v>Productivity</v>
      </c>
      <c r="G272" t="str">
        <f>IFERROR(INDEX(SalesTJ[Country],MATCH(A272,SalesTJ[ProductID],0)),"Not found")</f>
        <v>Canada</v>
      </c>
      <c r="H272" t="str">
        <f>IFERROR(INDEX(Location[State],MATCH(I272,Location[Zip],0)),"Not found")</f>
        <v>Ontario</v>
      </c>
      <c r="I272" t="str">
        <f>IFERROR(INDEX(SalesTJ[Zip],MATCH(A272,SalesTJ[ProductID],0)),"Not found")</f>
        <v>M5R</v>
      </c>
      <c r="J272" t="str">
        <f>IFERROR(INDEX(Manufacturer[Manufacturer Name],MATCH(E272,Manufacturer[ManufacturerID],0)),"Not found")</f>
        <v>Quibus</v>
      </c>
      <c r="K272">
        <f>IFERROR(INDEX(SalesTJ[Units],MATCH(A272,SalesTJ[ProductID],0)),"Not found")</f>
        <v>1</v>
      </c>
      <c r="L272">
        <f>IFERROR(INDEX(SalesTJ[Revenue],MATCH(A272,SalesTJ[ProductID],0)),"Not found")</f>
        <v>5038.74</v>
      </c>
    </row>
    <row r="273" spans="1:12">
      <c r="A273" s="8">
        <v>1703</v>
      </c>
      <c r="B273" s="9">
        <v>42155</v>
      </c>
      <c r="C273" t="str">
        <f>IFERROR(INDEX(ProductTJ[Product Name],MATCH(A273,ProductTJ[ProductID],0)),"Not found")</f>
        <v>Salvus YY-14</v>
      </c>
      <c r="D273" t="str">
        <f>IFERROR(INDEX(ProductTJ[Category],MATCH(A273,ProductTJ[ProductID],0)),"Not found")</f>
        <v>Youth</v>
      </c>
      <c r="E273">
        <f>IFERROR(INDEX(ProductTJ[ManufacturerID],MATCH(A273,ProductTJ[ProductID],0)),"Not found")</f>
        <v>13</v>
      </c>
      <c r="F273" t="str">
        <f>IFERROR(INDEX(ProductTJ[Segment],MATCH(A273,ProductTJ[ProductID],0)),"Not found")</f>
        <v>Youth</v>
      </c>
      <c r="G273" t="str">
        <f>IFERROR(INDEX(SalesTJ[Country],MATCH(A273,SalesTJ[ProductID],0)),"Not found")</f>
        <v>Canada</v>
      </c>
      <c r="H273" t="str">
        <f>IFERROR(INDEX(Location[State],MATCH(I273,Location[Zip],0)),"Not found")</f>
        <v>Ontario</v>
      </c>
      <c r="I273" t="str">
        <f>IFERROR(INDEX(SalesTJ[Zip],MATCH(A273,SalesTJ[ProductID],0)),"Not found")</f>
        <v>K1H</v>
      </c>
      <c r="J273" t="str">
        <f>IFERROR(INDEX(Manufacturer[Manufacturer Name],MATCH(E273,Manufacturer[ManufacturerID],0)),"Not found")</f>
        <v>Salvus</v>
      </c>
      <c r="K273">
        <f>IFERROR(INDEX(SalesTJ[Units],MATCH(A273,SalesTJ[ProductID],0)),"Not found")</f>
        <v>1</v>
      </c>
      <c r="L273">
        <f>IFERROR(INDEX(SalesTJ[Revenue],MATCH(A273,SalesTJ[ProductID],0)),"Not found")</f>
        <v>1290.87</v>
      </c>
    </row>
    <row r="274" spans="1:12">
      <c r="A274" s="6">
        <v>1343</v>
      </c>
      <c r="B274" s="7">
        <v>42155</v>
      </c>
      <c r="C274" t="str">
        <f>IFERROR(INDEX(ProductTJ[Product Name],MATCH(A274,ProductTJ[ProductID],0)),"Not found")</f>
        <v>Quibus RP-35</v>
      </c>
      <c r="D274" t="str">
        <f>IFERROR(INDEX(ProductTJ[Category],MATCH(A274,ProductTJ[ProductID],0)),"Not found")</f>
        <v>Rural</v>
      </c>
      <c r="E274">
        <f>IFERROR(INDEX(ProductTJ[ManufacturerID],MATCH(A274,ProductTJ[ProductID],0)),"Not found")</f>
        <v>12</v>
      </c>
      <c r="F274" t="str">
        <f>IFERROR(INDEX(ProductTJ[Segment],MATCH(A274,ProductTJ[ProductID],0)),"Not found")</f>
        <v>Productivity</v>
      </c>
      <c r="G274" t="str">
        <f>IFERROR(INDEX(SalesTJ[Country],MATCH(A274,SalesTJ[ProductID],0)),"Not found")</f>
        <v>Canada</v>
      </c>
      <c r="H274" t="str">
        <f>IFERROR(INDEX(Location[State],MATCH(I274,Location[Zip],0)),"Not found")</f>
        <v>Ontario</v>
      </c>
      <c r="I274" t="str">
        <f>IFERROR(INDEX(SalesTJ[Zip],MATCH(A274,SalesTJ[ProductID],0)),"Not found")</f>
        <v>M4V</v>
      </c>
      <c r="J274" t="str">
        <f>IFERROR(INDEX(Manufacturer[Manufacturer Name],MATCH(E274,Manufacturer[ManufacturerID],0)),"Not found")</f>
        <v>Quibus</v>
      </c>
      <c r="K274">
        <f>IFERROR(INDEX(SalesTJ[Units],MATCH(A274,SalesTJ[ProductID],0)),"Not found")</f>
        <v>1</v>
      </c>
      <c r="L274">
        <f>IFERROR(INDEX(SalesTJ[Revenue],MATCH(A274,SalesTJ[ProductID],0)),"Not found")</f>
        <v>3778.74</v>
      </c>
    </row>
    <row r="275" spans="1:12">
      <c r="A275" s="8">
        <v>1363</v>
      </c>
      <c r="B275" s="9">
        <v>42155</v>
      </c>
      <c r="C275" t="str">
        <f>IFERROR(INDEX(ProductTJ[Product Name],MATCH(A275,ProductTJ[ProductID],0)),"Not found")</f>
        <v>Quibus RP-55</v>
      </c>
      <c r="D275" t="str">
        <f>IFERROR(INDEX(ProductTJ[Category],MATCH(A275,ProductTJ[ProductID],0)),"Not found")</f>
        <v>Rural</v>
      </c>
      <c r="E275">
        <f>IFERROR(INDEX(ProductTJ[ManufacturerID],MATCH(A275,ProductTJ[ProductID],0)),"Not found")</f>
        <v>12</v>
      </c>
      <c r="F275" t="str">
        <f>IFERROR(INDEX(ProductTJ[Segment],MATCH(A275,ProductTJ[ProductID],0)),"Not found")</f>
        <v>Productivity</v>
      </c>
      <c r="G275" t="str">
        <f>IFERROR(INDEX(SalesTJ[Country],MATCH(A275,SalesTJ[ProductID],0)),"Not found")</f>
        <v>Canada</v>
      </c>
      <c r="H275" t="str">
        <f>IFERROR(INDEX(Location[State],MATCH(I275,Location[Zip],0)),"Not found")</f>
        <v>Manitoba</v>
      </c>
      <c r="I275" t="str">
        <f>IFERROR(INDEX(SalesTJ[Zip],MATCH(A275,SalesTJ[ProductID],0)),"Not found")</f>
        <v>R3S</v>
      </c>
      <c r="J275" t="str">
        <f>IFERROR(INDEX(Manufacturer[Manufacturer Name],MATCH(E275,Manufacturer[ManufacturerID],0)),"Not found")</f>
        <v>Quibus</v>
      </c>
      <c r="K275">
        <f>IFERROR(INDEX(SalesTJ[Units],MATCH(A275,SalesTJ[ProductID],0)),"Not found")</f>
        <v>1</v>
      </c>
      <c r="L275">
        <f>IFERROR(INDEX(SalesTJ[Revenue],MATCH(A275,SalesTJ[ProductID],0)),"Not found")</f>
        <v>2455.74</v>
      </c>
    </row>
    <row r="276" spans="1:12">
      <c r="A276" s="6">
        <v>438</v>
      </c>
      <c r="B276" s="7">
        <v>42155</v>
      </c>
      <c r="C276" t="str">
        <f>IFERROR(INDEX(ProductTJ[Product Name],MATCH(A276,ProductTJ[ProductID],0)),"Not found")</f>
        <v>Maximus UM-43</v>
      </c>
      <c r="D276" t="str">
        <f>IFERROR(INDEX(ProductTJ[Category],MATCH(A276,ProductTJ[ProductID],0)),"Not found")</f>
        <v>Urban</v>
      </c>
      <c r="E276">
        <f>IFERROR(INDEX(ProductTJ[ManufacturerID],MATCH(A276,ProductTJ[ProductID],0)),"Not found")</f>
        <v>7</v>
      </c>
      <c r="F276" t="str">
        <f>IFERROR(INDEX(ProductTJ[Segment],MATCH(A276,ProductTJ[ProductID],0)),"Not found")</f>
        <v>Moderation</v>
      </c>
      <c r="G276" t="str">
        <f>IFERROR(INDEX(SalesTJ[Country],MATCH(A276,SalesTJ[ProductID],0)),"Not found")</f>
        <v>Canada</v>
      </c>
      <c r="H276" t="str">
        <f>IFERROR(INDEX(Location[State],MATCH(I276,Location[Zip],0)),"Not found")</f>
        <v>Manitoba</v>
      </c>
      <c r="I276" t="str">
        <f>IFERROR(INDEX(SalesTJ[Zip],MATCH(A276,SalesTJ[ProductID],0)),"Not found")</f>
        <v>R3K</v>
      </c>
      <c r="J276" t="str">
        <f>IFERROR(INDEX(Manufacturer[Manufacturer Name],MATCH(E276,Manufacturer[ManufacturerID],0)),"Not found")</f>
        <v>VanArsdel</v>
      </c>
      <c r="K276">
        <f>IFERROR(INDEX(SalesTJ[Units],MATCH(A276,SalesTJ[ProductID],0)),"Not found")</f>
        <v>1</v>
      </c>
      <c r="L276">
        <f>IFERROR(INDEX(SalesTJ[Revenue],MATCH(A276,SalesTJ[ProductID],0)),"Not found")</f>
        <v>11969.37</v>
      </c>
    </row>
    <row r="277" spans="1:12">
      <c r="A277" s="8">
        <v>1823</v>
      </c>
      <c r="B277" s="9">
        <v>42156</v>
      </c>
      <c r="C277" t="str">
        <f>IFERROR(INDEX(ProductTJ[Product Name],MATCH(A277,ProductTJ[ProductID],0)),"Not found")</f>
        <v>Pomum YY-18</v>
      </c>
      <c r="D277" t="str">
        <f>IFERROR(INDEX(ProductTJ[Category],MATCH(A277,ProductTJ[ProductID],0)),"Not found")</f>
        <v>Youth</v>
      </c>
      <c r="E277">
        <f>IFERROR(INDEX(ProductTJ[ManufacturerID],MATCH(A277,ProductTJ[ProductID],0)),"Not found")</f>
        <v>11</v>
      </c>
      <c r="F277" t="str">
        <f>IFERROR(INDEX(ProductTJ[Segment],MATCH(A277,ProductTJ[ProductID],0)),"Not found")</f>
        <v>Youth</v>
      </c>
      <c r="G277" t="str">
        <f>IFERROR(INDEX(SalesTJ[Country],MATCH(A277,SalesTJ[ProductID],0)),"Not found")</f>
        <v>Canada</v>
      </c>
      <c r="H277" t="str">
        <f>IFERROR(INDEX(Location[State],MATCH(I277,Location[Zip],0)),"Not found")</f>
        <v>Ontario</v>
      </c>
      <c r="I277" t="str">
        <f>IFERROR(INDEX(SalesTJ[Zip],MATCH(A277,SalesTJ[ProductID],0)),"Not found")</f>
        <v>L5P</v>
      </c>
      <c r="J277" t="str">
        <f>IFERROR(INDEX(Manufacturer[Manufacturer Name],MATCH(E277,Manufacturer[ManufacturerID],0)),"Not found")</f>
        <v>Pomum</v>
      </c>
      <c r="K277">
        <f>IFERROR(INDEX(SalesTJ[Units],MATCH(A277,SalesTJ[ProductID],0)),"Not found")</f>
        <v>1</v>
      </c>
      <c r="L277">
        <f>IFERROR(INDEX(SalesTJ[Revenue],MATCH(A277,SalesTJ[ProductID],0)),"Not found")</f>
        <v>5480.37</v>
      </c>
    </row>
    <row r="278" spans="1:12">
      <c r="A278" s="6">
        <v>1172</v>
      </c>
      <c r="B278" s="7">
        <v>42117</v>
      </c>
      <c r="C278" t="str">
        <f>IFERROR(INDEX(ProductTJ[Product Name],MATCH(A278,ProductTJ[ProductID],0)),"Not found")</f>
        <v>Pirum UE-08</v>
      </c>
      <c r="D278" t="str">
        <f>IFERROR(INDEX(ProductTJ[Category],MATCH(A278,ProductTJ[ProductID],0)),"Not found")</f>
        <v>Urban</v>
      </c>
      <c r="E278">
        <f>IFERROR(INDEX(ProductTJ[ManufacturerID],MATCH(A278,ProductTJ[ProductID],0)),"Not found")</f>
        <v>10</v>
      </c>
      <c r="F278" t="str">
        <f>IFERROR(INDEX(ProductTJ[Segment],MATCH(A278,ProductTJ[ProductID],0)),"Not found")</f>
        <v>Extreme</v>
      </c>
      <c r="G278" t="str">
        <f>IFERROR(INDEX(SalesTJ[Country],MATCH(A278,SalesTJ[ProductID],0)),"Not found")</f>
        <v>Canada</v>
      </c>
      <c r="H278" t="str">
        <f>IFERROR(INDEX(Location[State],MATCH(I278,Location[Zip],0)),"Not found")</f>
        <v>Alberta</v>
      </c>
      <c r="I278" t="str">
        <f>IFERROR(INDEX(SalesTJ[Zip],MATCH(A278,SalesTJ[ProductID],0)),"Not found")</f>
        <v>T5K</v>
      </c>
      <c r="J278" t="str">
        <f>IFERROR(INDEX(Manufacturer[Manufacturer Name],MATCH(E278,Manufacturer[ManufacturerID],0)),"Not found")</f>
        <v>Pirum</v>
      </c>
      <c r="K278">
        <f>IFERROR(INDEX(SalesTJ[Units],MATCH(A278,SalesTJ[ProductID],0)),"Not found")</f>
        <v>1</v>
      </c>
      <c r="L278">
        <f>IFERROR(INDEX(SalesTJ[Revenue],MATCH(A278,SalesTJ[ProductID],0)),"Not found")</f>
        <v>5921.37</v>
      </c>
    </row>
    <row r="279" spans="1:12">
      <c r="A279" s="8">
        <v>1223</v>
      </c>
      <c r="B279" s="9">
        <v>42117</v>
      </c>
      <c r="C279" t="str">
        <f>IFERROR(INDEX(ProductTJ[Product Name],MATCH(A279,ProductTJ[ProductID],0)),"Not found")</f>
        <v>Pirum UC-25</v>
      </c>
      <c r="D279" t="str">
        <f>IFERROR(INDEX(ProductTJ[Category],MATCH(A279,ProductTJ[ProductID],0)),"Not found")</f>
        <v>Urban</v>
      </c>
      <c r="E279">
        <f>IFERROR(INDEX(ProductTJ[ManufacturerID],MATCH(A279,ProductTJ[ProductID],0)),"Not found")</f>
        <v>10</v>
      </c>
      <c r="F279" t="str">
        <f>IFERROR(INDEX(ProductTJ[Segment],MATCH(A279,ProductTJ[ProductID],0)),"Not found")</f>
        <v>Convenience</v>
      </c>
      <c r="G279" t="str">
        <f>IFERROR(INDEX(SalesTJ[Country],MATCH(A279,SalesTJ[ProductID],0)),"Not found")</f>
        <v>Canada</v>
      </c>
      <c r="H279" t="str">
        <f>IFERROR(INDEX(Location[State],MATCH(I279,Location[Zip],0)),"Not found")</f>
        <v>Ontario</v>
      </c>
      <c r="I279" t="str">
        <f>IFERROR(INDEX(SalesTJ[Zip],MATCH(A279,SalesTJ[ProductID],0)),"Not found")</f>
        <v>M4K</v>
      </c>
      <c r="J279" t="str">
        <f>IFERROR(INDEX(Manufacturer[Manufacturer Name],MATCH(E279,Manufacturer[ManufacturerID],0)),"Not found")</f>
        <v>Pirum</v>
      </c>
      <c r="K279">
        <f>IFERROR(INDEX(SalesTJ[Units],MATCH(A279,SalesTJ[ProductID],0)),"Not found")</f>
        <v>1</v>
      </c>
      <c r="L279">
        <f>IFERROR(INDEX(SalesTJ[Revenue],MATCH(A279,SalesTJ[ProductID],0)),"Not found")</f>
        <v>4787.37</v>
      </c>
    </row>
    <row r="280" spans="1:12">
      <c r="A280" s="6">
        <v>676</v>
      </c>
      <c r="B280" s="7">
        <v>42117</v>
      </c>
      <c r="C280" t="str">
        <f>IFERROR(INDEX(ProductTJ[Product Name],MATCH(A280,ProductTJ[ProductID],0)),"Not found")</f>
        <v>Maximus UC-41</v>
      </c>
      <c r="D280" t="str">
        <f>IFERROR(INDEX(ProductTJ[Category],MATCH(A280,ProductTJ[ProductID],0)),"Not found")</f>
        <v>Urban</v>
      </c>
      <c r="E280">
        <f>IFERROR(INDEX(ProductTJ[ManufacturerID],MATCH(A280,ProductTJ[ProductID],0)),"Not found")</f>
        <v>7</v>
      </c>
      <c r="F280" t="str">
        <f>IFERROR(INDEX(ProductTJ[Segment],MATCH(A280,ProductTJ[ProductID],0)),"Not found")</f>
        <v>Convenience</v>
      </c>
      <c r="G280" t="str">
        <f>IFERROR(INDEX(SalesTJ[Country],MATCH(A280,SalesTJ[ProductID],0)),"Not found")</f>
        <v>Canada</v>
      </c>
      <c r="H280" t="str">
        <f>IFERROR(INDEX(Location[State],MATCH(I280,Location[Zip],0)),"Not found")</f>
        <v>Ontario</v>
      </c>
      <c r="I280" t="str">
        <f>IFERROR(INDEX(SalesTJ[Zip],MATCH(A280,SalesTJ[ProductID],0)),"Not found")</f>
        <v>L5N</v>
      </c>
      <c r="J280" t="str">
        <f>IFERROR(INDEX(Manufacturer[Manufacturer Name],MATCH(E280,Manufacturer[ManufacturerID],0)),"Not found")</f>
        <v>VanArsdel</v>
      </c>
      <c r="K280">
        <f>IFERROR(INDEX(SalesTJ[Units],MATCH(A280,SalesTJ[ProductID],0)),"Not found")</f>
        <v>1</v>
      </c>
      <c r="L280">
        <f>IFERROR(INDEX(SalesTJ[Revenue],MATCH(A280,SalesTJ[ProductID],0)),"Not found")</f>
        <v>9134.37</v>
      </c>
    </row>
    <row r="281" spans="1:12">
      <c r="A281" s="8">
        <v>1175</v>
      </c>
      <c r="B281" s="9">
        <v>42117</v>
      </c>
      <c r="C281" t="str">
        <f>IFERROR(INDEX(ProductTJ[Product Name],MATCH(A281,ProductTJ[ProductID],0)),"Not found")</f>
        <v>Pirum UE-11</v>
      </c>
      <c r="D281" t="str">
        <f>IFERROR(INDEX(ProductTJ[Category],MATCH(A281,ProductTJ[ProductID],0)),"Not found")</f>
        <v>Urban</v>
      </c>
      <c r="E281">
        <f>IFERROR(INDEX(ProductTJ[ManufacturerID],MATCH(A281,ProductTJ[ProductID],0)),"Not found")</f>
        <v>10</v>
      </c>
      <c r="F281" t="str">
        <f>IFERROR(INDEX(ProductTJ[Segment],MATCH(A281,ProductTJ[ProductID],0)),"Not found")</f>
        <v>Extreme</v>
      </c>
      <c r="G281" t="str">
        <f>IFERROR(INDEX(SalesTJ[Country],MATCH(A281,SalesTJ[ProductID],0)),"Not found")</f>
        <v>Canada</v>
      </c>
      <c r="H281" t="str">
        <f>IFERROR(INDEX(Location[State],MATCH(I281,Location[Zip],0)),"Not found")</f>
        <v>Ontario</v>
      </c>
      <c r="I281" t="str">
        <f>IFERROR(INDEX(SalesTJ[Zip],MATCH(A281,SalesTJ[ProductID],0)),"Not found")</f>
        <v>K1Y</v>
      </c>
      <c r="J281" t="str">
        <f>IFERROR(INDEX(Manufacturer[Manufacturer Name],MATCH(E281,Manufacturer[ManufacturerID],0)),"Not found")</f>
        <v>Pirum</v>
      </c>
      <c r="K281">
        <f>IFERROR(INDEX(SalesTJ[Units],MATCH(A281,SalesTJ[ProductID],0)),"Not found")</f>
        <v>1</v>
      </c>
      <c r="L281">
        <f>IFERROR(INDEX(SalesTJ[Revenue],MATCH(A281,SalesTJ[ProductID],0)),"Not found")</f>
        <v>7622.37</v>
      </c>
    </row>
    <row r="282" spans="1:12">
      <c r="A282" s="6">
        <v>405</v>
      </c>
      <c r="B282" s="7">
        <v>42117</v>
      </c>
      <c r="C282" t="str">
        <f>IFERROR(INDEX(ProductTJ[Product Name],MATCH(A282,ProductTJ[ProductID],0)),"Not found")</f>
        <v>Maximus UM-10</v>
      </c>
      <c r="D282" t="str">
        <f>IFERROR(INDEX(ProductTJ[Category],MATCH(A282,ProductTJ[ProductID],0)),"Not found")</f>
        <v>Urban</v>
      </c>
      <c r="E282">
        <f>IFERROR(INDEX(ProductTJ[ManufacturerID],MATCH(A282,ProductTJ[ProductID],0)),"Not found")</f>
        <v>7</v>
      </c>
      <c r="F282" t="str">
        <f>IFERROR(INDEX(ProductTJ[Segment],MATCH(A282,ProductTJ[ProductID],0)),"Not found")</f>
        <v>Moderation</v>
      </c>
      <c r="G282" t="str">
        <f>IFERROR(INDEX(SalesTJ[Country],MATCH(A282,SalesTJ[ProductID],0)),"Not found")</f>
        <v>Canada</v>
      </c>
      <c r="H282" t="str">
        <f>IFERROR(INDEX(Location[State],MATCH(I282,Location[Zip],0)),"Not found")</f>
        <v>Ontario</v>
      </c>
      <c r="I282" t="str">
        <f>IFERROR(INDEX(SalesTJ[Zip],MATCH(A282,SalesTJ[ProductID],0)),"Not found")</f>
        <v>M4Y</v>
      </c>
      <c r="J282" t="str">
        <f>IFERROR(INDEX(Manufacturer[Manufacturer Name],MATCH(E282,Manufacturer[ManufacturerID],0)),"Not found")</f>
        <v>VanArsdel</v>
      </c>
      <c r="K282">
        <f>IFERROR(INDEX(SalesTJ[Units],MATCH(A282,SalesTJ[ProductID],0)),"Not found")</f>
        <v>1</v>
      </c>
      <c r="L282">
        <f>IFERROR(INDEX(SalesTJ[Revenue],MATCH(A282,SalesTJ[ProductID],0)),"Not found")</f>
        <v>22994.37</v>
      </c>
    </row>
    <row r="283" spans="1:12">
      <c r="A283" s="8">
        <v>438</v>
      </c>
      <c r="B283" s="9">
        <v>42156</v>
      </c>
      <c r="C283" t="str">
        <f>IFERROR(INDEX(ProductTJ[Product Name],MATCH(A283,ProductTJ[ProductID],0)),"Not found")</f>
        <v>Maximus UM-43</v>
      </c>
      <c r="D283" t="str">
        <f>IFERROR(INDEX(ProductTJ[Category],MATCH(A283,ProductTJ[ProductID],0)),"Not found")</f>
        <v>Urban</v>
      </c>
      <c r="E283">
        <f>IFERROR(INDEX(ProductTJ[ManufacturerID],MATCH(A283,ProductTJ[ProductID],0)),"Not found")</f>
        <v>7</v>
      </c>
      <c r="F283" t="str">
        <f>IFERROR(INDEX(ProductTJ[Segment],MATCH(A283,ProductTJ[ProductID],0)),"Not found")</f>
        <v>Moderation</v>
      </c>
      <c r="G283" t="str">
        <f>IFERROR(INDEX(SalesTJ[Country],MATCH(A283,SalesTJ[ProductID],0)),"Not found")</f>
        <v>Canada</v>
      </c>
      <c r="H283" t="str">
        <f>IFERROR(INDEX(Location[State],MATCH(I283,Location[Zip],0)),"Not found")</f>
        <v>Manitoba</v>
      </c>
      <c r="I283" t="str">
        <f>IFERROR(INDEX(SalesTJ[Zip],MATCH(A283,SalesTJ[ProductID],0)),"Not found")</f>
        <v>R3K</v>
      </c>
      <c r="J283" t="str">
        <f>IFERROR(INDEX(Manufacturer[Manufacturer Name],MATCH(E283,Manufacturer[ManufacturerID],0)),"Not found")</f>
        <v>VanArsdel</v>
      </c>
      <c r="K283">
        <f>IFERROR(INDEX(SalesTJ[Units],MATCH(A283,SalesTJ[ProductID],0)),"Not found")</f>
        <v>1</v>
      </c>
      <c r="L283">
        <f>IFERROR(INDEX(SalesTJ[Revenue],MATCH(A283,SalesTJ[ProductID],0)),"Not found")</f>
        <v>11969.37</v>
      </c>
    </row>
    <row r="284" spans="1:12">
      <c r="A284" s="6">
        <v>1852</v>
      </c>
      <c r="B284" s="7">
        <v>42156</v>
      </c>
      <c r="C284" t="str">
        <f>IFERROR(INDEX(ProductTJ[Product Name],MATCH(A284,ProductTJ[ProductID],0)),"Not found")</f>
        <v>Pomum YY-47</v>
      </c>
      <c r="D284" t="str">
        <f>IFERROR(INDEX(ProductTJ[Category],MATCH(A284,ProductTJ[ProductID],0)),"Not found")</f>
        <v>Youth</v>
      </c>
      <c r="E284">
        <f>IFERROR(INDEX(ProductTJ[ManufacturerID],MATCH(A284,ProductTJ[ProductID],0)),"Not found")</f>
        <v>11</v>
      </c>
      <c r="F284" t="str">
        <f>IFERROR(INDEX(ProductTJ[Segment],MATCH(A284,ProductTJ[ProductID],0)),"Not found")</f>
        <v>Youth</v>
      </c>
      <c r="G284" t="str">
        <f>IFERROR(INDEX(SalesTJ[Country],MATCH(A284,SalesTJ[ProductID],0)),"Not found")</f>
        <v>Canada</v>
      </c>
      <c r="H284" t="str">
        <f>IFERROR(INDEX(Location[State],MATCH(I284,Location[Zip],0)),"Not found")</f>
        <v>Ontario</v>
      </c>
      <c r="I284" t="str">
        <f>IFERROR(INDEX(SalesTJ[Zip],MATCH(A284,SalesTJ[ProductID],0)),"Not found")</f>
        <v>L5N</v>
      </c>
      <c r="J284" t="str">
        <f>IFERROR(INDEX(Manufacturer[Manufacturer Name],MATCH(E284,Manufacturer[ManufacturerID],0)),"Not found")</f>
        <v>Pomum</v>
      </c>
      <c r="K284">
        <f>IFERROR(INDEX(SalesTJ[Units],MATCH(A284,SalesTJ[ProductID],0)),"Not found")</f>
        <v>1</v>
      </c>
      <c r="L284">
        <f>IFERROR(INDEX(SalesTJ[Revenue],MATCH(A284,SalesTJ[ProductID],0)),"Not found")</f>
        <v>2078.37</v>
      </c>
    </row>
    <row r="285" spans="1:12">
      <c r="A285" s="8">
        <v>761</v>
      </c>
      <c r="B285" s="9">
        <v>42157</v>
      </c>
      <c r="C285" t="str">
        <f>IFERROR(INDEX(ProductTJ[Product Name],MATCH(A285,ProductTJ[ProductID],0)),"Not found")</f>
        <v>Natura RP-49</v>
      </c>
      <c r="D285" t="str">
        <f>IFERROR(INDEX(ProductTJ[Category],MATCH(A285,ProductTJ[ProductID],0)),"Not found")</f>
        <v>Rural</v>
      </c>
      <c r="E285">
        <f>IFERROR(INDEX(ProductTJ[ManufacturerID],MATCH(A285,ProductTJ[ProductID],0)),"Not found")</f>
        <v>8</v>
      </c>
      <c r="F285" t="str">
        <f>IFERROR(INDEX(ProductTJ[Segment],MATCH(A285,ProductTJ[ProductID],0)),"Not found")</f>
        <v>Productivity</v>
      </c>
      <c r="G285" t="str">
        <f>IFERROR(INDEX(SalesTJ[Country],MATCH(A285,SalesTJ[ProductID],0)),"Not found")</f>
        <v>Canada</v>
      </c>
      <c r="H285" t="str">
        <f>IFERROR(INDEX(Location[State],MATCH(I285,Location[Zip],0)),"Not found")</f>
        <v>Manitoba</v>
      </c>
      <c r="I285" t="str">
        <f>IFERROR(INDEX(SalesTJ[Zip],MATCH(A285,SalesTJ[ProductID],0)),"Not found")</f>
        <v>R3H</v>
      </c>
      <c r="J285" t="str">
        <f>IFERROR(INDEX(Manufacturer[Manufacturer Name],MATCH(E285,Manufacturer[ManufacturerID],0)),"Not found")</f>
        <v>Natura</v>
      </c>
      <c r="K285">
        <f>IFERROR(INDEX(SalesTJ[Units],MATCH(A285,SalesTJ[ProductID],0)),"Not found")</f>
        <v>1</v>
      </c>
      <c r="L285">
        <f>IFERROR(INDEX(SalesTJ[Revenue],MATCH(A285,SalesTJ[ProductID],0)),"Not found")</f>
        <v>2330.37</v>
      </c>
    </row>
    <row r="286" spans="1:12">
      <c r="A286" s="6">
        <v>762</v>
      </c>
      <c r="B286" s="7">
        <v>42157</v>
      </c>
      <c r="C286" t="str">
        <f>IFERROR(INDEX(ProductTJ[Product Name],MATCH(A286,ProductTJ[ProductID],0)),"Not found")</f>
        <v>Natura RP-50</v>
      </c>
      <c r="D286" t="str">
        <f>IFERROR(INDEX(ProductTJ[Category],MATCH(A286,ProductTJ[ProductID],0)),"Not found")</f>
        <v>Rural</v>
      </c>
      <c r="E286">
        <f>IFERROR(INDEX(ProductTJ[ManufacturerID],MATCH(A286,ProductTJ[ProductID],0)),"Not found")</f>
        <v>8</v>
      </c>
      <c r="F286" t="str">
        <f>IFERROR(INDEX(ProductTJ[Segment],MATCH(A286,ProductTJ[ProductID],0)),"Not found")</f>
        <v>Productivity</v>
      </c>
      <c r="G286" t="str">
        <f>IFERROR(INDEX(SalesTJ[Country],MATCH(A286,SalesTJ[ProductID],0)),"Not found")</f>
        <v>Canada</v>
      </c>
      <c r="H286" t="str">
        <f>IFERROR(INDEX(Location[State],MATCH(I286,Location[Zip],0)),"Not found")</f>
        <v>Manitoba</v>
      </c>
      <c r="I286" t="str">
        <f>IFERROR(INDEX(SalesTJ[Zip],MATCH(A286,SalesTJ[ProductID],0)),"Not found")</f>
        <v>R3H</v>
      </c>
      <c r="J286" t="str">
        <f>IFERROR(INDEX(Manufacturer[Manufacturer Name],MATCH(E286,Manufacturer[ManufacturerID],0)),"Not found")</f>
        <v>Natura</v>
      </c>
      <c r="K286">
        <f>IFERROR(INDEX(SalesTJ[Units],MATCH(A286,SalesTJ[ProductID],0)),"Not found")</f>
        <v>1</v>
      </c>
      <c r="L286">
        <f>IFERROR(INDEX(SalesTJ[Revenue],MATCH(A286,SalesTJ[ProductID],0)),"Not found")</f>
        <v>2330.37</v>
      </c>
    </row>
    <row r="287" spans="1:12">
      <c r="A287" s="8">
        <v>548</v>
      </c>
      <c r="B287" s="9">
        <v>42118</v>
      </c>
      <c r="C287" t="str">
        <f>IFERROR(INDEX(ProductTJ[Product Name],MATCH(A287,ProductTJ[ProductID],0)),"Not found")</f>
        <v>Maximus UC-13</v>
      </c>
      <c r="D287" t="str">
        <f>IFERROR(INDEX(ProductTJ[Category],MATCH(A287,ProductTJ[ProductID],0)),"Not found")</f>
        <v>Urban</v>
      </c>
      <c r="E287">
        <f>IFERROR(INDEX(ProductTJ[ManufacturerID],MATCH(A287,ProductTJ[ProductID],0)),"Not found")</f>
        <v>7</v>
      </c>
      <c r="F287" t="str">
        <f>IFERROR(INDEX(ProductTJ[Segment],MATCH(A287,ProductTJ[ProductID],0)),"Not found")</f>
        <v>Convenience</v>
      </c>
      <c r="G287" t="str">
        <f>IFERROR(INDEX(SalesTJ[Country],MATCH(A287,SalesTJ[ProductID],0)),"Not found")</f>
        <v>Canada</v>
      </c>
      <c r="H287" t="str">
        <f>IFERROR(INDEX(Location[State],MATCH(I287,Location[Zip],0)),"Not found")</f>
        <v>Ontario</v>
      </c>
      <c r="I287" t="str">
        <f>IFERROR(INDEX(SalesTJ[Zip],MATCH(A287,SalesTJ[ProductID],0)),"Not found")</f>
        <v>M5L</v>
      </c>
      <c r="J287" t="str">
        <f>IFERROR(INDEX(Manufacturer[Manufacturer Name],MATCH(E287,Manufacturer[ManufacturerID],0)),"Not found")</f>
        <v>VanArsdel</v>
      </c>
      <c r="K287">
        <f>IFERROR(INDEX(SalesTJ[Units],MATCH(A287,SalesTJ[ProductID],0)),"Not found")</f>
        <v>1</v>
      </c>
      <c r="L287">
        <f>IFERROR(INDEX(SalesTJ[Revenue],MATCH(A287,SalesTJ[ProductID],0)),"Not found")</f>
        <v>6236.37</v>
      </c>
    </row>
    <row r="288" spans="1:12">
      <c r="A288" s="6">
        <v>407</v>
      </c>
      <c r="B288" s="7">
        <v>42118</v>
      </c>
      <c r="C288" t="str">
        <f>IFERROR(INDEX(ProductTJ[Product Name],MATCH(A288,ProductTJ[ProductID],0)),"Not found")</f>
        <v>Maximus UM-12</v>
      </c>
      <c r="D288" t="str">
        <f>IFERROR(INDEX(ProductTJ[Category],MATCH(A288,ProductTJ[ProductID],0)),"Not found")</f>
        <v>Urban</v>
      </c>
      <c r="E288">
        <f>IFERROR(INDEX(ProductTJ[ManufacturerID],MATCH(A288,ProductTJ[ProductID],0)),"Not found")</f>
        <v>7</v>
      </c>
      <c r="F288" t="str">
        <f>IFERROR(INDEX(ProductTJ[Segment],MATCH(A288,ProductTJ[ProductID],0)),"Not found")</f>
        <v>Moderation</v>
      </c>
      <c r="G288" t="str">
        <f>IFERROR(INDEX(SalesTJ[Country],MATCH(A288,SalesTJ[ProductID],0)),"Not found")</f>
        <v>Canada</v>
      </c>
      <c r="H288" t="str">
        <f>IFERROR(INDEX(Location[State],MATCH(I288,Location[Zip],0)),"Not found")</f>
        <v>Ontario</v>
      </c>
      <c r="I288" t="str">
        <f>IFERROR(INDEX(SalesTJ[Zip],MATCH(A288,SalesTJ[ProductID],0)),"Not found")</f>
        <v>M6G</v>
      </c>
      <c r="J288" t="str">
        <f>IFERROR(INDEX(Manufacturer[Manufacturer Name],MATCH(E288,Manufacturer[ManufacturerID],0)),"Not found")</f>
        <v>VanArsdel</v>
      </c>
      <c r="K288">
        <f>IFERROR(INDEX(SalesTJ[Units],MATCH(A288,SalesTJ[ProductID],0)),"Not found")</f>
        <v>1</v>
      </c>
      <c r="L288">
        <f>IFERROR(INDEX(SalesTJ[Revenue],MATCH(A288,SalesTJ[ProductID],0)),"Not found")</f>
        <v>20505.87</v>
      </c>
    </row>
    <row r="289" spans="1:12">
      <c r="A289" s="8">
        <v>907</v>
      </c>
      <c r="B289" s="9">
        <v>42054</v>
      </c>
      <c r="C289" t="str">
        <f>IFERROR(INDEX(ProductTJ[Product Name],MATCH(A289,ProductTJ[ProductID],0)),"Not found")</f>
        <v>Natura UE-16</v>
      </c>
      <c r="D289" t="str">
        <f>IFERROR(INDEX(ProductTJ[Category],MATCH(A289,ProductTJ[ProductID],0)),"Not found")</f>
        <v>Urban</v>
      </c>
      <c r="E289">
        <f>IFERROR(INDEX(ProductTJ[ManufacturerID],MATCH(A289,ProductTJ[ProductID],0)),"Not found")</f>
        <v>8</v>
      </c>
      <c r="F289" t="str">
        <f>IFERROR(INDEX(ProductTJ[Segment],MATCH(A289,ProductTJ[ProductID],0)),"Not found")</f>
        <v>Extreme</v>
      </c>
      <c r="G289" t="str">
        <f>IFERROR(INDEX(SalesTJ[Country],MATCH(A289,SalesTJ[ProductID],0)),"Not found")</f>
        <v>Canada</v>
      </c>
      <c r="H289" t="str">
        <f>IFERROR(INDEX(Location[State],MATCH(I289,Location[Zip],0)),"Not found")</f>
        <v>Ontario</v>
      </c>
      <c r="I289" t="str">
        <f>IFERROR(INDEX(SalesTJ[Zip],MATCH(A289,SalesTJ[ProductID],0)),"Not found")</f>
        <v>M7Y</v>
      </c>
      <c r="J289" t="str">
        <f>IFERROR(INDEX(Manufacturer[Manufacturer Name],MATCH(E289,Manufacturer[ManufacturerID],0)),"Not found")</f>
        <v>Natura</v>
      </c>
      <c r="K289">
        <f>IFERROR(INDEX(SalesTJ[Units],MATCH(A289,SalesTJ[ProductID],0)),"Not found")</f>
        <v>1</v>
      </c>
      <c r="L289">
        <f>IFERROR(INDEX(SalesTJ[Revenue],MATCH(A289,SalesTJ[ProductID],0)),"Not found")</f>
        <v>7307.37</v>
      </c>
    </row>
    <row r="290" spans="1:12">
      <c r="A290" s="6">
        <v>183</v>
      </c>
      <c r="B290" s="7">
        <v>42054</v>
      </c>
      <c r="C290" t="str">
        <f>IFERROR(INDEX(ProductTJ[Product Name],MATCH(A290,ProductTJ[ProductID],0)),"Not found")</f>
        <v>Abbas UE-11</v>
      </c>
      <c r="D290" t="str">
        <f>IFERROR(INDEX(ProductTJ[Category],MATCH(A290,ProductTJ[ProductID],0)),"Not found")</f>
        <v>Urban</v>
      </c>
      <c r="E290">
        <f>IFERROR(INDEX(ProductTJ[ManufacturerID],MATCH(A290,ProductTJ[ProductID],0)),"Not found")</f>
        <v>1</v>
      </c>
      <c r="F290" t="str">
        <f>IFERROR(INDEX(ProductTJ[Segment],MATCH(A290,ProductTJ[ProductID],0)),"Not found")</f>
        <v>Extreme</v>
      </c>
      <c r="G290" t="str">
        <f>IFERROR(INDEX(SalesTJ[Country],MATCH(A290,SalesTJ[ProductID],0)),"Not found")</f>
        <v>Canada</v>
      </c>
      <c r="H290" t="str">
        <f>IFERROR(INDEX(Location[State],MATCH(I290,Location[Zip],0)),"Not found")</f>
        <v>Manitoba</v>
      </c>
      <c r="I290" t="str">
        <f>IFERROR(INDEX(SalesTJ[Zip],MATCH(A290,SalesTJ[ProductID],0)),"Not found")</f>
        <v>R3G</v>
      </c>
      <c r="J290" t="str">
        <f>IFERROR(INDEX(Manufacturer[Manufacturer Name],MATCH(E290,Manufacturer[ManufacturerID],0)),"Not found")</f>
        <v>Abbas</v>
      </c>
      <c r="K290">
        <f>IFERROR(INDEX(SalesTJ[Units],MATCH(A290,SalesTJ[ProductID],0)),"Not found")</f>
        <v>1</v>
      </c>
      <c r="L290">
        <f>IFERROR(INDEX(SalesTJ[Revenue],MATCH(A290,SalesTJ[ProductID],0)),"Not found")</f>
        <v>8694</v>
      </c>
    </row>
    <row r="291" spans="1:12">
      <c r="A291" s="8">
        <v>359</v>
      </c>
      <c r="B291" s="9">
        <v>42054</v>
      </c>
      <c r="C291" t="str">
        <f>IFERROR(INDEX(ProductTJ[Product Name],MATCH(A291,ProductTJ[ProductID],0)),"Not found")</f>
        <v>Fama UE-80</v>
      </c>
      <c r="D291" t="str">
        <f>IFERROR(INDEX(ProductTJ[Category],MATCH(A291,ProductTJ[ProductID],0)),"Not found")</f>
        <v>Urban</v>
      </c>
      <c r="E291">
        <f>IFERROR(INDEX(ProductTJ[ManufacturerID],MATCH(A291,ProductTJ[ProductID],0)),"Not found")</f>
        <v>5</v>
      </c>
      <c r="F291" t="str">
        <f>IFERROR(INDEX(ProductTJ[Segment],MATCH(A291,ProductTJ[ProductID],0)),"Not found")</f>
        <v>Extreme</v>
      </c>
      <c r="G291" t="str">
        <f>IFERROR(INDEX(SalesTJ[Country],MATCH(A291,SalesTJ[ProductID],0)),"Not found")</f>
        <v>Canada</v>
      </c>
      <c r="H291" t="str">
        <f>IFERROR(INDEX(Location[State],MATCH(I291,Location[Zip],0)),"Not found")</f>
        <v>Alberta</v>
      </c>
      <c r="I291" t="str">
        <f>IFERROR(INDEX(SalesTJ[Zip],MATCH(A291,SalesTJ[ProductID],0)),"Not found")</f>
        <v>T3C</v>
      </c>
      <c r="J291" t="str">
        <f>IFERROR(INDEX(Manufacturer[Manufacturer Name],MATCH(E291,Manufacturer[ManufacturerID],0)),"Not found")</f>
        <v>Fama</v>
      </c>
      <c r="K291">
        <f>IFERROR(INDEX(SalesTJ[Units],MATCH(A291,SalesTJ[ProductID],0)),"Not found")</f>
        <v>1</v>
      </c>
      <c r="L291">
        <f>IFERROR(INDEX(SalesTJ[Revenue],MATCH(A291,SalesTJ[ProductID],0)),"Not found")</f>
        <v>13730.85</v>
      </c>
    </row>
    <row r="292" spans="1:12">
      <c r="A292" s="6">
        <v>1060</v>
      </c>
      <c r="B292" s="7">
        <v>42064</v>
      </c>
      <c r="C292" t="str">
        <f>IFERROR(INDEX(ProductTJ[Product Name],MATCH(A292,ProductTJ[ProductID],0)),"Not found")</f>
        <v>Pirum RP-06</v>
      </c>
      <c r="D292" t="str">
        <f>IFERROR(INDEX(ProductTJ[Category],MATCH(A292,ProductTJ[ProductID],0)),"Not found")</f>
        <v>Rural</v>
      </c>
      <c r="E292">
        <f>IFERROR(INDEX(ProductTJ[ManufacturerID],MATCH(A292,ProductTJ[ProductID],0)),"Not found")</f>
        <v>10</v>
      </c>
      <c r="F292" t="str">
        <f>IFERROR(INDEX(ProductTJ[Segment],MATCH(A292,ProductTJ[ProductID],0)),"Not found")</f>
        <v>Productivity</v>
      </c>
      <c r="G292" t="str">
        <f>IFERROR(INDEX(SalesTJ[Country],MATCH(A292,SalesTJ[ProductID],0)),"Not found")</f>
        <v>Canada</v>
      </c>
      <c r="H292" t="str">
        <f>IFERROR(INDEX(Location[State],MATCH(I292,Location[Zip],0)),"Not found")</f>
        <v>Manitoba</v>
      </c>
      <c r="I292" t="str">
        <f>IFERROR(INDEX(SalesTJ[Zip],MATCH(A292,SalesTJ[ProductID],0)),"Not found")</f>
        <v>R3N</v>
      </c>
      <c r="J292" t="str">
        <f>IFERROR(INDEX(Manufacturer[Manufacturer Name],MATCH(E292,Manufacturer[ManufacturerID],0)),"Not found")</f>
        <v>Pirum</v>
      </c>
      <c r="K292">
        <f>IFERROR(INDEX(SalesTJ[Units],MATCH(A292,SalesTJ[ProductID],0)),"Not found")</f>
        <v>1</v>
      </c>
      <c r="L292">
        <f>IFERROR(INDEX(SalesTJ[Revenue],MATCH(A292,SalesTJ[ProductID],0)),"Not found")</f>
        <v>1889.37</v>
      </c>
    </row>
    <row r="293" spans="1:12">
      <c r="A293" s="8">
        <v>1137</v>
      </c>
      <c r="B293" s="9">
        <v>42064</v>
      </c>
      <c r="C293" t="str">
        <f>IFERROR(INDEX(ProductTJ[Product Name],MATCH(A293,ProductTJ[ProductID],0)),"Not found")</f>
        <v>Pirum UM-14</v>
      </c>
      <c r="D293" t="str">
        <f>IFERROR(INDEX(ProductTJ[Category],MATCH(A293,ProductTJ[ProductID],0)),"Not found")</f>
        <v>Urban</v>
      </c>
      <c r="E293">
        <f>IFERROR(INDEX(ProductTJ[ManufacturerID],MATCH(A293,ProductTJ[ProductID],0)),"Not found")</f>
        <v>10</v>
      </c>
      <c r="F293" t="str">
        <f>IFERROR(INDEX(ProductTJ[Segment],MATCH(A293,ProductTJ[ProductID],0)),"Not found")</f>
        <v>Moderation</v>
      </c>
      <c r="G293" t="str">
        <f>IFERROR(INDEX(SalesTJ[Country],MATCH(A293,SalesTJ[ProductID],0)),"Not found")</f>
        <v>Canada</v>
      </c>
      <c r="H293" t="str">
        <f>IFERROR(INDEX(Location[State],MATCH(I293,Location[Zip],0)),"Not found")</f>
        <v>Ontario</v>
      </c>
      <c r="I293" t="str">
        <f>IFERROR(INDEX(SalesTJ[Zip],MATCH(A293,SalesTJ[ProductID],0)),"Not found")</f>
        <v>M6S</v>
      </c>
      <c r="J293" t="str">
        <f>IFERROR(INDEX(Manufacturer[Manufacturer Name],MATCH(E293,Manufacturer[ManufacturerID],0)),"Not found")</f>
        <v>Pirum</v>
      </c>
      <c r="K293">
        <f>IFERROR(INDEX(SalesTJ[Units],MATCH(A293,SalesTJ[ProductID],0)),"Not found")</f>
        <v>1</v>
      </c>
      <c r="L293">
        <f>IFERROR(INDEX(SalesTJ[Revenue],MATCH(A293,SalesTJ[ProductID],0)),"Not found")</f>
        <v>8945.37</v>
      </c>
    </row>
    <row r="294" spans="1:12">
      <c r="A294" s="6">
        <v>1180</v>
      </c>
      <c r="B294" s="7">
        <v>42064</v>
      </c>
      <c r="C294" t="str">
        <f>IFERROR(INDEX(ProductTJ[Product Name],MATCH(A294,ProductTJ[ProductID],0)),"Not found")</f>
        <v>Pirum UE-16</v>
      </c>
      <c r="D294" t="str">
        <f>IFERROR(INDEX(ProductTJ[Category],MATCH(A294,ProductTJ[ProductID],0)),"Not found")</f>
        <v>Urban</v>
      </c>
      <c r="E294">
        <f>IFERROR(INDEX(ProductTJ[ManufacturerID],MATCH(A294,ProductTJ[ProductID],0)),"Not found")</f>
        <v>10</v>
      </c>
      <c r="F294" t="str">
        <f>IFERROR(INDEX(ProductTJ[Segment],MATCH(A294,ProductTJ[ProductID],0)),"Not found")</f>
        <v>Extreme</v>
      </c>
      <c r="G294" t="str">
        <f>IFERROR(INDEX(SalesTJ[Country],MATCH(A294,SalesTJ[ProductID],0)),"Not found")</f>
        <v>Canada</v>
      </c>
      <c r="H294" t="str">
        <f>IFERROR(INDEX(Location[State],MATCH(I294,Location[Zip],0)),"Not found")</f>
        <v>Ontario</v>
      </c>
      <c r="I294" t="str">
        <f>IFERROR(INDEX(SalesTJ[Zip],MATCH(A294,SalesTJ[ProductID],0)),"Not found")</f>
        <v>L5G</v>
      </c>
      <c r="J294" t="str">
        <f>IFERROR(INDEX(Manufacturer[Manufacturer Name],MATCH(E294,Manufacturer[ManufacturerID],0)),"Not found")</f>
        <v>Pirum</v>
      </c>
      <c r="K294">
        <f>IFERROR(INDEX(SalesTJ[Units],MATCH(A294,SalesTJ[ProductID],0)),"Not found")</f>
        <v>1</v>
      </c>
      <c r="L294">
        <f>IFERROR(INDEX(SalesTJ[Revenue],MATCH(A294,SalesTJ[ProductID],0)),"Not found")</f>
        <v>6173.37</v>
      </c>
    </row>
    <row r="295" spans="1:12">
      <c r="A295" s="8">
        <v>2073</v>
      </c>
      <c r="B295" s="9">
        <v>42064</v>
      </c>
      <c r="C295" t="str">
        <f>IFERROR(INDEX(ProductTJ[Product Name],MATCH(A295,ProductTJ[ProductID],0)),"Not found")</f>
        <v>Currus UC-08</v>
      </c>
      <c r="D295" t="str">
        <f>IFERROR(INDEX(ProductTJ[Category],MATCH(A295,ProductTJ[ProductID],0)),"Not found")</f>
        <v>Urban</v>
      </c>
      <c r="E295">
        <f>IFERROR(INDEX(ProductTJ[ManufacturerID],MATCH(A295,ProductTJ[ProductID],0)),"Not found")</f>
        <v>4</v>
      </c>
      <c r="F295" t="str">
        <f>IFERROR(INDEX(ProductTJ[Segment],MATCH(A295,ProductTJ[ProductID],0)),"Not found")</f>
        <v>Convenience</v>
      </c>
      <c r="G295" t="str">
        <f>IFERROR(INDEX(SalesTJ[Country],MATCH(A295,SalesTJ[ProductID],0)),"Not found")</f>
        <v>Canada</v>
      </c>
      <c r="H295" t="str">
        <f>IFERROR(INDEX(Location[State],MATCH(I295,Location[Zip],0)),"Not found")</f>
        <v>Ontario</v>
      </c>
      <c r="I295" t="str">
        <f>IFERROR(INDEX(SalesTJ[Zip],MATCH(A295,SalesTJ[ProductID],0)),"Not found")</f>
        <v>L5L</v>
      </c>
      <c r="J295" t="str">
        <f>IFERROR(INDEX(Manufacturer[Manufacturer Name],MATCH(E295,Manufacturer[ManufacturerID],0)),"Not found")</f>
        <v>Currus</v>
      </c>
      <c r="K295">
        <f>IFERROR(INDEX(SalesTJ[Units],MATCH(A295,SalesTJ[ProductID],0)),"Not found")</f>
        <v>1</v>
      </c>
      <c r="L295">
        <f>IFERROR(INDEX(SalesTJ[Revenue],MATCH(A295,SalesTJ[ProductID],0)),"Not found")</f>
        <v>4535.37</v>
      </c>
    </row>
    <row r="296" spans="1:12">
      <c r="A296" s="6">
        <v>556</v>
      </c>
      <c r="B296" s="7">
        <v>42065</v>
      </c>
      <c r="C296" t="str">
        <f>IFERROR(INDEX(ProductTJ[Product Name],MATCH(A296,ProductTJ[ProductID],0)),"Not found")</f>
        <v>Maximus UC-21</v>
      </c>
      <c r="D296" t="str">
        <f>IFERROR(INDEX(ProductTJ[Category],MATCH(A296,ProductTJ[ProductID],0)),"Not found")</f>
        <v>Urban</v>
      </c>
      <c r="E296">
        <f>IFERROR(INDEX(ProductTJ[ManufacturerID],MATCH(A296,ProductTJ[ProductID],0)),"Not found")</f>
        <v>7</v>
      </c>
      <c r="F296" t="str">
        <f>IFERROR(INDEX(ProductTJ[Segment],MATCH(A296,ProductTJ[ProductID],0)),"Not found")</f>
        <v>Convenience</v>
      </c>
      <c r="G296" t="str">
        <f>IFERROR(INDEX(SalesTJ[Country],MATCH(A296,SalesTJ[ProductID],0)),"Not found")</f>
        <v>Canada</v>
      </c>
      <c r="H296" t="str">
        <f>IFERROR(INDEX(Location[State],MATCH(I296,Location[Zip],0)),"Not found")</f>
        <v>Ontario</v>
      </c>
      <c r="I296" t="str">
        <f>IFERROR(INDEX(SalesTJ[Zip],MATCH(A296,SalesTJ[ProductID],0)),"Not found")</f>
        <v>M6H</v>
      </c>
      <c r="J296" t="str">
        <f>IFERROR(INDEX(Manufacturer[Manufacturer Name],MATCH(E296,Manufacturer[ManufacturerID],0)),"Not found")</f>
        <v>VanArsdel</v>
      </c>
      <c r="K296">
        <f>IFERROR(INDEX(SalesTJ[Units],MATCH(A296,SalesTJ[ProductID],0)),"Not found")</f>
        <v>1</v>
      </c>
      <c r="L296">
        <f>IFERROR(INDEX(SalesTJ[Revenue],MATCH(A296,SalesTJ[ProductID],0)),"Not found")</f>
        <v>10268.37</v>
      </c>
    </row>
    <row r="297" spans="1:12">
      <c r="A297" s="8">
        <v>1942</v>
      </c>
      <c r="B297" s="9">
        <v>42065</v>
      </c>
      <c r="C297" t="str">
        <f>IFERROR(INDEX(ProductTJ[Product Name],MATCH(A297,ProductTJ[ProductID],0)),"Not found")</f>
        <v>Currus RP-17</v>
      </c>
      <c r="D297" t="str">
        <f>IFERROR(INDEX(ProductTJ[Category],MATCH(A297,ProductTJ[ProductID],0)),"Not found")</f>
        <v>Rural</v>
      </c>
      <c r="E297">
        <f>IFERROR(INDEX(ProductTJ[ManufacturerID],MATCH(A297,ProductTJ[ProductID],0)),"Not found")</f>
        <v>4</v>
      </c>
      <c r="F297" t="str">
        <f>IFERROR(INDEX(ProductTJ[Segment],MATCH(A297,ProductTJ[ProductID],0)),"Not found")</f>
        <v>Productivity</v>
      </c>
      <c r="G297" t="str">
        <f>IFERROR(INDEX(SalesTJ[Country],MATCH(A297,SalesTJ[ProductID],0)),"Not found")</f>
        <v>Canada</v>
      </c>
      <c r="H297" t="str">
        <f>IFERROR(INDEX(Location[State],MATCH(I297,Location[Zip],0)),"Not found")</f>
        <v>Manitoba</v>
      </c>
      <c r="I297" t="str">
        <f>IFERROR(INDEX(SalesTJ[Zip],MATCH(A297,SalesTJ[ProductID],0)),"Not found")</f>
        <v>R3V</v>
      </c>
      <c r="J297" t="str">
        <f>IFERROR(INDEX(Manufacturer[Manufacturer Name],MATCH(E297,Manufacturer[ManufacturerID],0)),"Not found")</f>
        <v>Currus</v>
      </c>
      <c r="K297">
        <f>IFERROR(INDEX(SalesTJ[Units],MATCH(A297,SalesTJ[ProductID],0)),"Not found")</f>
        <v>1</v>
      </c>
      <c r="L297">
        <f>IFERROR(INDEX(SalesTJ[Revenue],MATCH(A297,SalesTJ[ProductID],0)),"Not found")</f>
        <v>1448.37</v>
      </c>
    </row>
    <row r="298" spans="1:12">
      <c r="A298" s="6">
        <v>559</v>
      </c>
      <c r="B298" s="7">
        <v>42065</v>
      </c>
      <c r="C298" t="str">
        <f>IFERROR(INDEX(ProductTJ[Product Name],MATCH(A298,ProductTJ[ProductID],0)),"Not found")</f>
        <v>Maximus UC-24</v>
      </c>
      <c r="D298" t="str">
        <f>IFERROR(INDEX(ProductTJ[Category],MATCH(A298,ProductTJ[ProductID],0)),"Not found")</f>
        <v>Urban</v>
      </c>
      <c r="E298">
        <f>IFERROR(INDEX(ProductTJ[ManufacturerID],MATCH(A298,ProductTJ[ProductID],0)),"Not found")</f>
        <v>7</v>
      </c>
      <c r="F298" t="str">
        <f>IFERROR(INDEX(ProductTJ[Segment],MATCH(A298,ProductTJ[ProductID],0)),"Not found")</f>
        <v>Convenience</v>
      </c>
      <c r="G298" t="str">
        <f>IFERROR(INDEX(SalesTJ[Country],MATCH(A298,SalesTJ[ProductID],0)),"Not found")</f>
        <v>Canada</v>
      </c>
      <c r="H298" t="str">
        <f>IFERROR(INDEX(Location[State],MATCH(I298,Location[Zip],0)),"Not found")</f>
        <v>Ontario</v>
      </c>
      <c r="I298" t="str">
        <f>IFERROR(INDEX(SalesTJ[Zip],MATCH(A298,SalesTJ[ProductID],0)),"Not found")</f>
        <v>L5P</v>
      </c>
      <c r="J298" t="str">
        <f>IFERROR(INDEX(Manufacturer[Manufacturer Name],MATCH(E298,Manufacturer[ManufacturerID],0)),"Not found")</f>
        <v>VanArsdel</v>
      </c>
      <c r="K298">
        <f>IFERROR(INDEX(SalesTJ[Units],MATCH(A298,SalesTJ[ProductID],0)),"Not found")</f>
        <v>1</v>
      </c>
      <c r="L298">
        <f>IFERROR(INDEX(SalesTJ[Revenue],MATCH(A298,SalesTJ[ProductID],0)),"Not found")</f>
        <v>7559.37</v>
      </c>
    </row>
    <row r="299" spans="1:12">
      <c r="A299" s="8">
        <v>1995</v>
      </c>
      <c r="B299" s="9">
        <v>42065</v>
      </c>
      <c r="C299" t="str">
        <f>IFERROR(INDEX(ProductTJ[Product Name],MATCH(A299,ProductTJ[ProductID],0)),"Not found")</f>
        <v>Currus UM-02</v>
      </c>
      <c r="D299" t="str">
        <f>IFERROR(INDEX(ProductTJ[Category],MATCH(A299,ProductTJ[ProductID],0)),"Not found")</f>
        <v>Urban</v>
      </c>
      <c r="E299">
        <f>IFERROR(INDEX(ProductTJ[ManufacturerID],MATCH(A299,ProductTJ[ProductID],0)),"Not found")</f>
        <v>4</v>
      </c>
      <c r="F299" t="str">
        <f>IFERROR(INDEX(ProductTJ[Segment],MATCH(A299,ProductTJ[ProductID],0)),"Not found")</f>
        <v>Moderation</v>
      </c>
      <c r="G299" t="str">
        <f>IFERROR(INDEX(SalesTJ[Country],MATCH(A299,SalesTJ[ProductID],0)),"Not found")</f>
        <v>Canada</v>
      </c>
      <c r="H299" t="str">
        <f>IFERROR(INDEX(Location[State],MATCH(I299,Location[Zip],0)),"Not found")</f>
        <v>Ontario</v>
      </c>
      <c r="I299" t="str">
        <f>IFERROR(INDEX(SalesTJ[Zip],MATCH(A299,SalesTJ[ProductID],0)),"Not found")</f>
        <v>M5P</v>
      </c>
      <c r="J299" t="str">
        <f>IFERROR(INDEX(Manufacturer[Manufacturer Name],MATCH(E299,Manufacturer[ManufacturerID],0)),"Not found")</f>
        <v>Currus</v>
      </c>
      <c r="K299">
        <f>IFERROR(INDEX(SalesTJ[Units],MATCH(A299,SalesTJ[ProductID],0)),"Not found")</f>
        <v>1</v>
      </c>
      <c r="L299">
        <f>IFERROR(INDEX(SalesTJ[Revenue],MATCH(A299,SalesTJ[ProductID],0)),"Not found")</f>
        <v>5354.37</v>
      </c>
    </row>
    <row r="300" spans="1:12">
      <c r="A300" s="6">
        <v>1943</v>
      </c>
      <c r="B300" s="7">
        <v>42065</v>
      </c>
      <c r="C300" t="str">
        <f>IFERROR(INDEX(ProductTJ[Product Name],MATCH(A300,ProductTJ[ProductID],0)),"Not found")</f>
        <v>Currus RP-18</v>
      </c>
      <c r="D300" t="str">
        <f>IFERROR(INDEX(ProductTJ[Category],MATCH(A300,ProductTJ[ProductID],0)),"Not found")</f>
        <v>Rural</v>
      </c>
      <c r="E300">
        <f>IFERROR(INDEX(ProductTJ[ManufacturerID],MATCH(A300,ProductTJ[ProductID],0)),"Not found")</f>
        <v>4</v>
      </c>
      <c r="F300" t="str">
        <f>IFERROR(INDEX(ProductTJ[Segment],MATCH(A300,ProductTJ[ProductID],0)),"Not found")</f>
        <v>Productivity</v>
      </c>
      <c r="G300" t="str">
        <f>IFERROR(INDEX(SalesTJ[Country],MATCH(A300,SalesTJ[ProductID],0)),"Not found")</f>
        <v>Canada</v>
      </c>
      <c r="H300" t="str">
        <f>IFERROR(INDEX(Location[State],MATCH(I300,Location[Zip],0)),"Not found")</f>
        <v>Manitoba</v>
      </c>
      <c r="I300" t="str">
        <f>IFERROR(INDEX(SalesTJ[Zip],MATCH(A300,SalesTJ[ProductID],0)),"Not found")</f>
        <v>R3V</v>
      </c>
      <c r="J300" t="str">
        <f>IFERROR(INDEX(Manufacturer[Manufacturer Name],MATCH(E300,Manufacturer[ManufacturerID],0)),"Not found")</f>
        <v>Currus</v>
      </c>
      <c r="K300">
        <f>IFERROR(INDEX(SalesTJ[Units],MATCH(A300,SalesTJ[ProductID],0)),"Not found")</f>
        <v>1</v>
      </c>
      <c r="L300">
        <f>IFERROR(INDEX(SalesTJ[Revenue],MATCH(A300,SalesTJ[ProductID],0)),"Not found")</f>
        <v>1448.37</v>
      </c>
    </row>
    <row r="301" spans="1:12">
      <c r="A301" s="8">
        <v>1466</v>
      </c>
      <c r="B301" s="9">
        <v>42074</v>
      </c>
      <c r="C301" t="str">
        <f>IFERROR(INDEX(ProductTJ[Product Name],MATCH(A301,ProductTJ[ProductID],0)),"Not found")</f>
        <v>Quibus RP-58</v>
      </c>
      <c r="D301" t="str">
        <f>IFERROR(INDEX(ProductTJ[Category],MATCH(A301,ProductTJ[ProductID],0)),"Not found")</f>
        <v>Rural</v>
      </c>
      <c r="E301">
        <f>IFERROR(INDEX(ProductTJ[ManufacturerID],MATCH(A301,ProductTJ[ProductID],0)),"Not found")</f>
        <v>12</v>
      </c>
      <c r="F301" t="str">
        <f>IFERROR(INDEX(ProductTJ[Segment],MATCH(A301,ProductTJ[ProductID],0)),"Not found")</f>
        <v>Productivity</v>
      </c>
      <c r="G301" t="str">
        <f>IFERROR(INDEX(SalesTJ[Country],MATCH(A301,SalesTJ[ProductID],0)),"Not found")</f>
        <v>Canada</v>
      </c>
      <c r="H301" t="str">
        <f>IFERROR(INDEX(Location[State],MATCH(I301,Location[Zip],0)),"Not found")</f>
        <v>Ontario</v>
      </c>
      <c r="I301" t="str">
        <f>IFERROR(INDEX(SalesTJ[Zip],MATCH(A301,SalesTJ[ProductID],0)),"Not found")</f>
        <v>M4R</v>
      </c>
      <c r="J301" t="str">
        <f>IFERROR(INDEX(Manufacturer[Manufacturer Name],MATCH(E301,Manufacturer[ManufacturerID],0)),"Not found")</f>
        <v>Quibus</v>
      </c>
      <c r="K301">
        <f>IFERROR(INDEX(SalesTJ[Units],MATCH(A301,SalesTJ[ProductID],0)),"Not found")</f>
        <v>1</v>
      </c>
      <c r="L301">
        <f>IFERROR(INDEX(SalesTJ[Revenue],MATCH(A301,SalesTJ[ProductID],0)),"Not found")</f>
        <v>2802.24</v>
      </c>
    </row>
    <row r="302" spans="1:12">
      <c r="A302" s="6">
        <v>478</v>
      </c>
      <c r="B302" s="7">
        <v>42074</v>
      </c>
      <c r="C302" t="str">
        <f>IFERROR(INDEX(ProductTJ[Product Name],MATCH(A302,ProductTJ[ProductID],0)),"Not found")</f>
        <v>Maximus UM-83</v>
      </c>
      <c r="D302" t="str">
        <f>IFERROR(INDEX(ProductTJ[Category],MATCH(A302,ProductTJ[ProductID],0)),"Not found")</f>
        <v>Urban</v>
      </c>
      <c r="E302">
        <f>IFERROR(INDEX(ProductTJ[ManufacturerID],MATCH(A302,ProductTJ[ProductID],0)),"Not found")</f>
        <v>7</v>
      </c>
      <c r="F302" t="str">
        <f>IFERROR(INDEX(ProductTJ[Segment],MATCH(A302,ProductTJ[ProductID],0)),"Not found")</f>
        <v>Moderation</v>
      </c>
      <c r="G302" t="str">
        <f>IFERROR(INDEX(SalesTJ[Country],MATCH(A302,SalesTJ[ProductID],0)),"Not found")</f>
        <v>Canada</v>
      </c>
      <c r="H302" t="str">
        <f>IFERROR(INDEX(Location[State],MATCH(I302,Location[Zip],0)),"Not found")</f>
        <v>Ontario</v>
      </c>
      <c r="I302" t="str">
        <f>IFERROR(INDEX(SalesTJ[Zip],MATCH(A302,SalesTJ[ProductID],0)),"Not found")</f>
        <v>M4E</v>
      </c>
      <c r="J302" t="str">
        <f>IFERROR(INDEX(Manufacturer[Manufacturer Name],MATCH(E302,Manufacturer[ManufacturerID],0)),"Not found")</f>
        <v>VanArsdel</v>
      </c>
      <c r="K302">
        <f>IFERROR(INDEX(SalesTJ[Units],MATCH(A302,SalesTJ[ProductID],0)),"Not found")</f>
        <v>1</v>
      </c>
      <c r="L302">
        <f>IFERROR(INDEX(SalesTJ[Revenue],MATCH(A302,SalesTJ[ProductID],0)),"Not found")</f>
        <v>17009.37</v>
      </c>
    </row>
    <row r="303" spans="1:12">
      <c r="A303" s="8">
        <v>2388</v>
      </c>
      <c r="B303" s="9">
        <v>42074</v>
      </c>
      <c r="C303" t="str">
        <f>IFERROR(INDEX(ProductTJ[Product Name],MATCH(A303,ProductTJ[ProductID],0)),"Not found")</f>
        <v>Aliqui UC-36</v>
      </c>
      <c r="D303" t="str">
        <f>IFERROR(INDEX(ProductTJ[Category],MATCH(A303,ProductTJ[ProductID],0)),"Not found")</f>
        <v>Urban</v>
      </c>
      <c r="E303">
        <f>IFERROR(INDEX(ProductTJ[ManufacturerID],MATCH(A303,ProductTJ[ProductID],0)),"Not found")</f>
        <v>2</v>
      </c>
      <c r="F303" t="str">
        <f>IFERROR(INDEX(ProductTJ[Segment],MATCH(A303,ProductTJ[ProductID],0)),"Not found")</f>
        <v>Convenience</v>
      </c>
      <c r="G303" t="str">
        <f>IFERROR(INDEX(SalesTJ[Country],MATCH(A303,SalesTJ[ProductID],0)),"Not found")</f>
        <v>Canada</v>
      </c>
      <c r="H303" t="str">
        <f>IFERROR(INDEX(Location[State],MATCH(I303,Location[Zip],0)),"Not found")</f>
        <v>Ontario</v>
      </c>
      <c r="I303" t="str">
        <f>IFERROR(INDEX(SalesTJ[Zip],MATCH(A303,SalesTJ[ProductID],0)),"Not found")</f>
        <v>M4Y</v>
      </c>
      <c r="J303" t="str">
        <f>IFERROR(INDEX(Manufacturer[Manufacturer Name],MATCH(E303,Manufacturer[ManufacturerID],0)),"Not found")</f>
        <v>Aliqui</v>
      </c>
      <c r="K303">
        <f>IFERROR(INDEX(SalesTJ[Units],MATCH(A303,SalesTJ[ProductID],0)),"Not found")</f>
        <v>1</v>
      </c>
      <c r="L303">
        <f>IFERROR(INDEX(SalesTJ[Revenue],MATCH(A303,SalesTJ[ProductID],0)),"Not found")</f>
        <v>4157.37</v>
      </c>
    </row>
    <row r="304" spans="1:12">
      <c r="A304" s="6">
        <v>2219</v>
      </c>
      <c r="B304" s="7">
        <v>42074</v>
      </c>
      <c r="C304" t="str">
        <f>IFERROR(INDEX(ProductTJ[Product Name],MATCH(A304,ProductTJ[ProductID],0)),"Not found")</f>
        <v>Aliqui RP-16</v>
      </c>
      <c r="D304" t="str">
        <f>IFERROR(INDEX(ProductTJ[Category],MATCH(A304,ProductTJ[ProductID],0)),"Not found")</f>
        <v>Rural</v>
      </c>
      <c r="E304">
        <f>IFERROR(INDEX(ProductTJ[ManufacturerID],MATCH(A304,ProductTJ[ProductID],0)),"Not found")</f>
        <v>2</v>
      </c>
      <c r="F304" t="str">
        <f>IFERROR(INDEX(ProductTJ[Segment],MATCH(A304,ProductTJ[ProductID],0)),"Not found")</f>
        <v>Productivity</v>
      </c>
      <c r="G304" t="str">
        <f>IFERROR(INDEX(SalesTJ[Country],MATCH(A304,SalesTJ[ProductID],0)),"Not found")</f>
        <v>Canada</v>
      </c>
      <c r="H304" t="str">
        <f>IFERROR(INDEX(Location[State],MATCH(I304,Location[Zip],0)),"Not found")</f>
        <v>Ontario</v>
      </c>
      <c r="I304" t="str">
        <f>IFERROR(INDEX(SalesTJ[Zip],MATCH(A304,SalesTJ[ProductID],0)),"Not found")</f>
        <v>M6S</v>
      </c>
      <c r="J304" t="str">
        <f>IFERROR(INDEX(Manufacturer[Manufacturer Name],MATCH(E304,Manufacturer[ManufacturerID],0)),"Not found")</f>
        <v>Aliqui</v>
      </c>
      <c r="K304">
        <f>IFERROR(INDEX(SalesTJ[Units],MATCH(A304,SalesTJ[ProductID],0)),"Not found")</f>
        <v>1</v>
      </c>
      <c r="L304">
        <f>IFERROR(INDEX(SalesTJ[Revenue],MATCH(A304,SalesTJ[ProductID],0)),"Not found")</f>
        <v>1889.37</v>
      </c>
    </row>
    <row r="305" spans="1:12">
      <c r="A305" s="8">
        <v>1226</v>
      </c>
      <c r="B305" s="9">
        <v>42075</v>
      </c>
      <c r="C305" t="str">
        <f>IFERROR(INDEX(ProductTJ[Product Name],MATCH(A305,ProductTJ[ProductID],0)),"Not found")</f>
        <v>Pirum UC-28</v>
      </c>
      <c r="D305" t="str">
        <f>IFERROR(INDEX(ProductTJ[Category],MATCH(A305,ProductTJ[ProductID],0)),"Not found")</f>
        <v>Urban</v>
      </c>
      <c r="E305">
        <f>IFERROR(INDEX(ProductTJ[ManufacturerID],MATCH(A305,ProductTJ[ProductID],0)),"Not found")</f>
        <v>10</v>
      </c>
      <c r="F305" t="str">
        <f>IFERROR(INDEX(ProductTJ[Segment],MATCH(A305,ProductTJ[ProductID],0)),"Not found")</f>
        <v>Convenience</v>
      </c>
      <c r="G305" t="str">
        <f>IFERROR(INDEX(SalesTJ[Country],MATCH(A305,SalesTJ[ProductID],0)),"Not found")</f>
        <v>Canada</v>
      </c>
      <c r="H305" t="str">
        <f>IFERROR(INDEX(Location[State],MATCH(I305,Location[Zip],0)),"Not found")</f>
        <v>Ontario</v>
      </c>
      <c r="I305" t="str">
        <f>IFERROR(INDEX(SalesTJ[Zip],MATCH(A305,SalesTJ[ProductID],0)),"Not found")</f>
        <v>L5P</v>
      </c>
      <c r="J305" t="str">
        <f>IFERROR(INDEX(Manufacturer[Manufacturer Name],MATCH(E305,Manufacturer[ManufacturerID],0)),"Not found")</f>
        <v>Pirum</v>
      </c>
      <c r="K305">
        <f>IFERROR(INDEX(SalesTJ[Units],MATCH(A305,SalesTJ[ProductID],0)),"Not found")</f>
        <v>1</v>
      </c>
      <c r="L305">
        <f>IFERROR(INDEX(SalesTJ[Revenue],MATCH(A305,SalesTJ[ProductID],0)),"Not found")</f>
        <v>6866.37</v>
      </c>
    </row>
    <row r="306" spans="1:12">
      <c r="A306" s="6">
        <v>1137</v>
      </c>
      <c r="B306" s="7">
        <v>42075</v>
      </c>
      <c r="C306" t="str">
        <f>IFERROR(INDEX(ProductTJ[Product Name],MATCH(A306,ProductTJ[ProductID],0)),"Not found")</f>
        <v>Pirum UM-14</v>
      </c>
      <c r="D306" t="str">
        <f>IFERROR(INDEX(ProductTJ[Category],MATCH(A306,ProductTJ[ProductID],0)),"Not found")</f>
        <v>Urban</v>
      </c>
      <c r="E306">
        <f>IFERROR(INDEX(ProductTJ[ManufacturerID],MATCH(A306,ProductTJ[ProductID],0)),"Not found")</f>
        <v>10</v>
      </c>
      <c r="F306" t="str">
        <f>IFERROR(INDEX(ProductTJ[Segment],MATCH(A306,ProductTJ[ProductID],0)),"Not found")</f>
        <v>Moderation</v>
      </c>
      <c r="G306" t="str">
        <f>IFERROR(INDEX(SalesTJ[Country],MATCH(A306,SalesTJ[ProductID],0)),"Not found")</f>
        <v>Canada</v>
      </c>
      <c r="H306" t="str">
        <f>IFERROR(INDEX(Location[State],MATCH(I306,Location[Zip],0)),"Not found")</f>
        <v>Ontario</v>
      </c>
      <c r="I306" t="str">
        <f>IFERROR(INDEX(SalesTJ[Zip],MATCH(A306,SalesTJ[ProductID],0)),"Not found")</f>
        <v>M6S</v>
      </c>
      <c r="J306" t="str">
        <f>IFERROR(INDEX(Manufacturer[Manufacturer Name],MATCH(E306,Manufacturer[ManufacturerID],0)),"Not found")</f>
        <v>Pirum</v>
      </c>
      <c r="K306">
        <f>IFERROR(INDEX(SalesTJ[Units],MATCH(A306,SalesTJ[ProductID],0)),"Not found")</f>
        <v>1</v>
      </c>
      <c r="L306">
        <f>IFERROR(INDEX(SalesTJ[Revenue],MATCH(A306,SalesTJ[ProductID],0)),"Not found")</f>
        <v>8945.37</v>
      </c>
    </row>
    <row r="307" spans="1:12">
      <c r="A307" s="8">
        <v>636</v>
      </c>
      <c r="B307" s="9">
        <v>42182</v>
      </c>
      <c r="C307" t="str">
        <f>IFERROR(INDEX(ProductTJ[Product Name],MATCH(A307,ProductTJ[ProductID],0)),"Not found")</f>
        <v>Maximus UC-01</v>
      </c>
      <c r="D307" t="str">
        <f>IFERROR(INDEX(ProductTJ[Category],MATCH(A307,ProductTJ[ProductID],0)),"Not found")</f>
        <v>Urban</v>
      </c>
      <c r="E307">
        <f>IFERROR(INDEX(ProductTJ[ManufacturerID],MATCH(A307,ProductTJ[ProductID],0)),"Not found")</f>
        <v>7</v>
      </c>
      <c r="F307" t="str">
        <f>IFERROR(INDEX(ProductTJ[Segment],MATCH(A307,ProductTJ[ProductID],0)),"Not found")</f>
        <v>Convenience</v>
      </c>
      <c r="G307" t="str">
        <f>IFERROR(INDEX(SalesTJ[Country],MATCH(A307,SalesTJ[ProductID],0)),"Not found")</f>
        <v>Canada</v>
      </c>
      <c r="H307" t="str">
        <f>IFERROR(INDEX(Location[State],MATCH(I307,Location[Zip],0)),"Not found")</f>
        <v>Ontario</v>
      </c>
      <c r="I307" t="str">
        <f>IFERROR(INDEX(SalesTJ[Zip],MATCH(A307,SalesTJ[ProductID],0)),"Not found")</f>
        <v>M7Y</v>
      </c>
      <c r="J307" t="str">
        <f>IFERROR(INDEX(Manufacturer[Manufacturer Name],MATCH(E307,Manufacturer[ManufacturerID],0)),"Not found")</f>
        <v>VanArsdel</v>
      </c>
      <c r="K307">
        <f>IFERROR(INDEX(SalesTJ[Units],MATCH(A307,SalesTJ[ProductID],0)),"Not found")</f>
        <v>1</v>
      </c>
      <c r="L307">
        <f>IFERROR(INDEX(SalesTJ[Revenue],MATCH(A307,SalesTJ[ProductID],0)),"Not found")</f>
        <v>10583.37</v>
      </c>
    </row>
    <row r="308" spans="1:12">
      <c r="A308" s="6">
        <v>487</v>
      </c>
      <c r="B308" s="7">
        <v>42182</v>
      </c>
      <c r="C308" t="str">
        <f>IFERROR(INDEX(ProductTJ[Product Name],MATCH(A308,ProductTJ[ProductID],0)),"Not found")</f>
        <v>Maximus UM-92</v>
      </c>
      <c r="D308" t="str">
        <f>IFERROR(INDEX(ProductTJ[Category],MATCH(A308,ProductTJ[ProductID],0)),"Not found")</f>
        <v>Urban</v>
      </c>
      <c r="E308">
        <f>IFERROR(INDEX(ProductTJ[ManufacturerID],MATCH(A308,ProductTJ[ProductID],0)),"Not found")</f>
        <v>7</v>
      </c>
      <c r="F308" t="str">
        <f>IFERROR(INDEX(ProductTJ[Segment],MATCH(A308,ProductTJ[ProductID],0)),"Not found")</f>
        <v>Moderation</v>
      </c>
      <c r="G308" t="str">
        <f>IFERROR(INDEX(SalesTJ[Country],MATCH(A308,SalesTJ[ProductID],0)),"Not found")</f>
        <v>Canada</v>
      </c>
      <c r="H308" t="str">
        <f>IFERROR(INDEX(Location[State],MATCH(I308,Location[Zip],0)),"Not found")</f>
        <v>Ontario</v>
      </c>
      <c r="I308" t="str">
        <f>IFERROR(INDEX(SalesTJ[Zip],MATCH(A308,SalesTJ[ProductID],0)),"Not found")</f>
        <v>L4X</v>
      </c>
      <c r="J308" t="str">
        <f>IFERROR(INDEX(Manufacturer[Manufacturer Name],MATCH(E308,Manufacturer[ManufacturerID],0)),"Not found")</f>
        <v>VanArsdel</v>
      </c>
      <c r="K308">
        <f>IFERROR(INDEX(SalesTJ[Units],MATCH(A308,SalesTJ[ProductID],0)),"Not found")</f>
        <v>1</v>
      </c>
      <c r="L308">
        <f>IFERROR(INDEX(SalesTJ[Revenue],MATCH(A308,SalesTJ[ProductID],0)),"Not found")</f>
        <v>13229.37</v>
      </c>
    </row>
    <row r="309" spans="1:12">
      <c r="A309" s="8">
        <v>1722</v>
      </c>
      <c r="B309" s="9">
        <v>42185</v>
      </c>
      <c r="C309" t="str">
        <f>IFERROR(INDEX(ProductTJ[Product Name],MATCH(A309,ProductTJ[ProductID],0)),"Not found")</f>
        <v>Salvus YY-33</v>
      </c>
      <c r="D309" t="str">
        <f>IFERROR(INDEX(ProductTJ[Category],MATCH(A309,ProductTJ[ProductID],0)),"Not found")</f>
        <v>Youth</v>
      </c>
      <c r="E309">
        <f>IFERROR(INDEX(ProductTJ[ManufacturerID],MATCH(A309,ProductTJ[ProductID],0)),"Not found")</f>
        <v>13</v>
      </c>
      <c r="F309" t="str">
        <f>IFERROR(INDEX(ProductTJ[Segment],MATCH(A309,ProductTJ[ProductID],0)),"Not found")</f>
        <v>Youth</v>
      </c>
      <c r="G309" t="str">
        <f>IFERROR(INDEX(SalesTJ[Country],MATCH(A309,SalesTJ[ProductID],0)),"Not found")</f>
        <v>Canada</v>
      </c>
      <c r="H309" t="str">
        <f>IFERROR(INDEX(Location[State],MATCH(I309,Location[Zip],0)),"Not found")</f>
        <v>Quebec</v>
      </c>
      <c r="I309" t="str">
        <f>IFERROR(INDEX(SalesTJ[Zip],MATCH(A309,SalesTJ[ProductID],0)),"Not found")</f>
        <v>H1B</v>
      </c>
      <c r="J309" t="str">
        <f>IFERROR(INDEX(Manufacturer[Manufacturer Name],MATCH(E309,Manufacturer[ManufacturerID],0)),"Not found")</f>
        <v>Salvus</v>
      </c>
      <c r="K309">
        <f>IFERROR(INDEX(SalesTJ[Units],MATCH(A309,SalesTJ[ProductID],0)),"Not found")</f>
        <v>2</v>
      </c>
      <c r="L309">
        <f>IFERROR(INDEX(SalesTJ[Revenue],MATCH(A309,SalesTJ[ProductID],0)),"Not found")</f>
        <v>2077.74</v>
      </c>
    </row>
    <row r="310" spans="1:12">
      <c r="A310" s="6">
        <v>1304</v>
      </c>
      <c r="B310" s="7">
        <v>42113</v>
      </c>
      <c r="C310" t="str">
        <f>IFERROR(INDEX(ProductTJ[Product Name],MATCH(A310,ProductTJ[ProductID],0)),"Not found")</f>
        <v>Quibus MA-40</v>
      </c>
      <c r="D310" t="str">
        <f>IFERROR(INDEX(ProductTJ[Category],MATCH(A310,ProductTJ[ProductID],0)),"Not found")</f>
        <v>Mix</v>
      </c>
      <c r="E310">
        <f>IFERROR(INDEX(ProductTJ[ManufacturerID],MATCH(A310,ProductTJ[ProductID],0)),"Not found")</f>
        <v>12</v>
      </c>
      <c r="F310" t="str">
        <f>IFERROR(INDEX(ProductTJ[Segment],MATCH(A310,ProductTJ[ProductID],0)),"Not found")</f>
        <v>All Season</v>
      </c>
      <c r="G310" t="str">
        <f>IFERROR(INDEX(SalesTJ[Country],MATCH(A310,SalesTJ[ProductID],0)),"Not found")</f>
        <v>Canada</v>
      </c>
      <c r="H310" t="str">
        <f>IFERROR(INDEX(Location[State],MATCH(I310,Location[Zip],0)),"Not found")</f>
        <v>Ontario</v>
      </c>
      <c r="I310" t="str">
        <f>IFERROR(INDEX(SalesTJ[Zip],MATCH(A310,SalesTJ[ProductID],0)),"Not found")</f>
        <v>M5P</v>
      </c>
      <c r="J310" t="str">
        <f>IFERROR(INDEX(Manufacturer[Manufacturer Name],MATCH(E310,Manufacturer[ManufacturerID],0)),"Not found")</f>
        <v>Quibus</v>
      </c>
      <c r="K310">
        <f>IFERROR(INDEX(SalesTJ[Units],MATCH(A310,SalesTJ[ProductID],0)),"Not found")</f>
        <v>1</v>
      </c>
      <c r="L310">
        <f>IFERROR(INDEX(SalesTJ[Revenue],MATCH(A310,SalesTJ[ProductID],0)),"Not found")</f>
        <v>4787.37</v>
      </c>
    </row>
    <row r="311" spans="1:12">
      <c r="A311" s="8">
        <v>1171</v>
      </c>
      <c r="B311" s="9">
        <v>42113</v>
      </c>
      <c r="C311" t="str">
        <f>IFERROR(INDEX(ProductTJ[Product Name],MATCH(A311,ProductTJ[ProductID],0)),"Not found")</f>
        <v>Pirum UE-07</v>
      </c>
      <c r="D311" t="str">
        <f>IFERROR(INDEX(ProductTJ[Category],MATCH(A311,ProductTJ[ProductID],0)),"Not found")</f>
        <v>Urban</v>
      </c>
      <c r="E311">
        <f>IFERROR(INDEX(ProductTJ[ManufacturerID],MATCH(A311,ProductTJ[ProductID],0)),"Not found")</f>
        <v>10</v>
      </c>
      <c r="F311" t="str">
        <f>IFERROR(INDEX(ProductTJ[Segment],MATCH(A311,ProductTJ[ProductID],0)),"Not found")</f>
        <v>Extreme</v>
      </c>
      <c r="G311" t="str">
        <f>IFERROR(INDEX(SalesTJ[Country],MATCH(A311,SalesTJ[ProductID],0)),"Not found")</f>
        <v>Canada</v>
      </c>
      <c r="H311" t="str">
        <f>IFERROR(INDEX(Location[State],MATCH(I311,Location[Zip],0)),"Not found")</f>
        <v>Ontario</v>
      </c>
      <c r="I311" t="str">
        <f>IFERROR(INDEX(SalesTJ[Zip],MATCH(A311,SalesTJ[ProductID],0)),"Not found")</f>
        <v>M4Y</v>
      </c>
      <c r="J311" t="str">
        <f>IFERROR(INDEX(Manufacturer[Manufacturer Name],MATCH(E311,Manufacturer[ManufacturerID],0)),"Not found")</f>
        <v>Pirum</v>
      </c>
      <c r="K311">
        <f>IFERROR(INDEX(SalesTJ[Units],MATCH(A311,SalesTJ[ProductID],0)),"Not found")</f>
        <v>1</v>
      </c>
      <c r="L311">
        <f>IFERROR(INDEX(SalesTJ[Revenue],MATCH(A311,SalesTJ[ProductID],0)),"Not found")</f>
        <v>4283.37</v>
      </c>
    </row>
    <row r="312" spans="1:12">
      <c r="A312" s="6">
        <v>1180</v>
      </c>
      <c r="B312" s="7">
        <v>42113</v>
      </c>
      <c r="C312" t="str">
        <f>IFERROR(INDEX(ProductTJ[Product Name],MATCH(A312,ProductTJ[ProductID],0)),"Not found")</f>
        <v>Pirum UE-16</v>
      </c>
      <c r="D312" t="str">
        <f>IFERROR(INDEX(ProductTJ[Category],MATCH(A312,ProductTJ[ProductID],0)),"Not found")</f>
        <v>Urban</v>
      </c>
      <c r="E312">
        <f>IFERROR(INDEX(ProductTJ[ManufacturerID],MATCH(A312,ProductTJ[ProductID],0)),"Not found")</f>
        <v>10</v>
      </c>
      <c r="F312" t="str">
        <f>IFERROR(INDEX(ProductTJ[Segment],MATCH(A312,ProductTJ[ProductID],0)),"Not found")</f>
        <v>Extreme</v>
      </c>
      <c r="G312" t="str">
        <f>IFERROR(INDEX(SalesTJ[Country],MATCH(A312,SalesTJ[ProductID],0)),"Not found")</f>
        <v>Canada</v>
      </c>
      <c r="H312" t="str">
        <f>IFERROR(INDEX(Location[State],MATCH(I312,Location[Zip],0)),"Not found")</f>
        <v>Ontario</v>
      </c>
      <c r="I312" t="str">
        <f>IFERROR(INDEX(SalesTJ[Zip],MATCH(A312,SalesTJ[ProductID],0)),"Not found")</f>
        <v>L5G</v>
      </c>
      <c r="J312" t="str">
        <f>IFERROR(INDEX(Manufacturer[Manufacturer Name],MATCH(E312,Manufacturer[ManufacturerID],0)),"Not found")</f>
        <v>Pirum</v>
      </c>
      <c r="K312">
        <f>IFERROR(INDEX(SalesTJ[Units],MATCH(A312,SalesTJ[ProductID],0)),"Not found")</f>
        <v>1</v>
      </c>
      <c r="L312">
        <f>IFERROR(INDEX(SalesTJ[Revenue],MATCH(A312,SalesTJ[ProductID],0)),"Not found")</f>
        <v>6173.37</v>
      </c>
    </row>
    <row r="313" spans="1:12">
      <c r="A313" s="8">
        <v>1987</v>
      </c>
      <c r="B313" s="9">
        <v>42113</v>
      </c>
      <c r="C313" t="str">
        <f>IFERROR(INDEX(ProductTJ[Product Name],MATCH(A313,ProductTJ[ProductID],0)),"Not found")</f>
        <v>Currus RS-06</v>
      </c>
      <c r="D313" t="str">
        <f>IFERROR(INDEX(ProductTJ[Category],MATCH(A313,ProductTJ[ProductID],0)),"Not found")</f>
        <v>Rural</v>
      </c>
      <c r="E313">
        <f>IFERROR(INDEX(ProductTJ[ManufacturerID],MATCH(A313,ProductTJ[ProductID],0)),"Not found")</f>
        <v>4</v>
      </c>
      <c r="F313" t="str">
        <f>IFERROR(INDEX(ProductTJ[Segment],MATCH(A313,ProductTJ[ProductID],0)),"Not found")</f>
        <v>Select</v>
      </c>
      <c r="G313" t="str">
        <f>IFERROR(INDEX(SalesTJ[Country],MATCH(A313,SalesTJ[ProductID],0)),"Not found")</f>
        <v>Canada</v>
      </c>
      <c r="H313" t="str">
        <f>IFERROR(INDEX(Location[State],MATCH(I313,Location[Zip],0)),"Not found")</f>
        <v>Ontario</v>
      </c>
      <c r="I313" t="str">
        <f>IFERROR(INDEX(SalesTJ[Zip],MATCH(A313,SalesTJ[ProductID],0)),"Not found")</f>
        <v>M6G</v>
      </c>
      <c r="J313" t="str">
        <f>IFERROR(INDEX(Manufacturer[Manufacturer Name],MATCH(E313,Manufacturer[ManufacturerID],0)),"Not found")</f>
        <v>Currus</v>
      </c>
      <c r="K313">
        <f>IFERROR(INDEX(SalesTJ[Units],MATCH(A313,SalesTJ[ProductID],0)),"Not found")</f>
        <v>1</v>
      </c>
      <c r="L313">
        <f>IFERROR(INDEX(SalesTJ[Revenue],MATCH(A313,SalesTJ[ProductID],0)),"Not found")</f>
        <v>2204.37</v>
      </c>
    </row>
    <row r="314" spans="1:12">
      <c r="A314" s="6">
        <v>433</v>
      </c>
      <c r="B314" s="7">
        <v>42114</v>
      </c>
      <c r="C314" t="str">
        <f>IFERROR(INDEX(ProductTJ[Product Name],MATCH(A314,ProductTJ[ProductID],0)),"Not found")</f>
        <v>Maximus UM-38</v>
      </c>
      <c r="D314" t="str">
        <f>IFERROR(INDEX(ProductTJ[Category],MATCH(A314,ProductTJ[ProductID],0)),"Not found")</f>
        <v>Urban</v>
      </c>
      <c r="E314">
        <f>IFERROR(INDEX(ProductTJ[ManufacturerID],MATCH(A314,ProductTJ[ProductID],0)),"Not found")</f>
        <v>7</v>
      </c>
      <c r="F314" t="str">
        <f>IFERROR(INDEX(ProductTJ[Segment],MATCH(A314,ProductTJ[ProductID],0)),"Not found")</f>
        <v>Moderation</v>
      </c>
      <c r="G314" t="str">
        <f>IFERROR(INDEX(SalesTJ[Country],MATCH(A314,SalesTJ[ProductID],0)),"Not found")</f>
        <v>Canada</v>
      </c>
      <c r="H314" t="str">
        <f>IFERROR(INDEX(Location[State],MATCH(I314,Location[Zip],0)),"Not found")</f>
        <v>Ontario</v>
      </c>
      <c r="I314" t="str">
        <f>IFERROR(INDEX(SalesTJ[Zip],MATCH(A314,SalesTJ[ProductID],0)),"Not found")</f>
        <v>M4E</v>
      </c>
      <c r="J314" t="str">
        <f>IFERROR(INDEX(Manufacturer[Manufacturer Name],MATCH(E314,Manufacturer[ManufacturerID],0)),"Not found")</f>
        <v>VanArsdel</v>
      </c>
      <c r="K314">
        <f>IFERROR(INDEX(SalesTJ[Units],MATCH(A314,SalesTJ[ProductID],0)),"Not found")</f>
        <v>1</v>
      </c>
      <c r="L314">
        <f>IFERROR(INDEX(SalesTJ[Revenue],MATCH(A314,SalesTJ[ProductID],0)),"Not found")</f>
        <v>11969.37</v>
      </c>
    </row>
    <row r="315" spans="1:12">
      <c r="A315" s="8">
        <v>2361</v>
      </c>
      <c r="B315" s="9">
        <v>42114</v>
      </c>
      <c r="C315" t="str">
        <f>IFERROR(INDEX(ProductTJ[Product Name],MATCH(A315,ProductTJ[ProductID],0)),"Not found")</f>
        <v>Aliqui UC-09</v>
      </c>
      <c r="D315" t="str">
        <f>IFERROR(INDEX(ProductTJ[Category],MATCH(A315,ProductTJ[ProductID],0)),"Not found")</f>
        <v>Urban</v>
      </c>
      <c r="E315">
        <f>IFERROR(INDEX(ProductTJ[ManufacturerID],MATCH(A315,ProductTJ[ProductID],0)),"Not found")</f>
        <v>2</v>
      </c>
      <c r="F315" t="str">
        <f>IFERROR(INDEX(ProductTJ[Segment],MATCH(A315,ProductTJ[ProductID],0)),"Not found")</f>
        <v>Convenience</v>
      </c>
      <c r="G315" t="str">
        <f>IFERROR(INDEX(SalesTJ[Country],MATCH(A315,SalesTJ[ProductID],0)),"Not found")</f>
        <v>Canada</v>
      </c>
      <c r="H315" t="str">
        <f>IFERROR(INDEX(Location[State],MATCH(I315,Location[Zip],0)),"Not found")</f>
        <v>Ontario</v>
      </c>
      <c r="I315" t="str">
        <f>IFERROR(INDEX(SalesTJ[Zip],MATCH(A315,SalesTJ[ProductID],0)),"Not found")</f>
        <v>M4N</v>
      </c>
      <c r="J315" t="str">
        <f>IFERROR(INDEX(Manufacturer[Manufacturer Name],MATCH(E315,Manufacturer[ManufacturerID],0)),"Not found")</f>
        <v>Aliqui</v>
      </c>
      <c r="K315">
        <f>IFERROR(INDEX(SalesTJ[Units],MATCH(A315,SalesTJ[ProductID],0)),"Not found")</f>
        <v>1</v>
      </c>
      <c r="L315">
        <f>IFERROR(INDEX(SalesTJ[Revenue],MATCH(A315,SalesTJ[ProductID],0)),"Not found")</f>
        <v>7238.7</v>
      </c>
    </row>
    <row r="316" spans="1:12">
      <c r="A316" s="6">
        <v>734</v>
      </c>
      <c r="B316" s="7">
        <v>42060</v>
      </c>
      <c r="C316" t="str">
        <f>IFERROR(INDEX(ProductTJ[Product Name],MATCH(A316,ProductTJ[ProductID],0)),"Not found")</f>
        <v>Natura RP-22</v>
      </c>
      <c r="D316" t="str">
        <f>IFERROR(INDEX(ProductTJ[Category],MATCH(A316,ProductTJ[ProductID],0)),"Not found")</f>
        <v>Rural</v>
      </c>
      <c r="E316">
        <f>IFERROR(INDEX(ProductTJ[ManufacturerID],MATCH(A316,ProductTJ[ProductID],0)),"Not found")</f>
        <v>8</v>
      </c>
      <c r="F316" t="str">
        <f>IFERROR(INDEX(ProductTJ[Segment],MATCH(A316,ProductTJ[ProductID],0)),"Not found")</f>
        <v>Productivity</v>
      </c>
      <c r="G316" t="str">
        <f>IFERROR(INDEX(SalesTJ[Country],MATCH(A316,SalesTJ[ProductID],0)),"Not found")</f>
        <v>Canada</v>
      </c>
      <c r="H316" t="str">
        <f>IFERROR(INDEX(Location[State],MATCH(I316,Location[Zip],0)),"Not found")</f>
        <v>Manitoba</v>
      </c>
      <c r="I316" t="str">
        <f>IFERROR(INDEX(SalesTJ[Zip],MATCH(A316,SalesTJ[ProductID],0)),"Not found")</f>
        <v>R3V</v>
      </c>
      <c r="J316" t="str">
        <f>IFERROR(INDEX(Manufacturer[Manufacturer Name],MATCH(E316,Manufacturer[ManufacturerID],0)),"Not found")</f>
        <v>Natura</v>
      </c>
      <c r="K316">
        <f>IFERROR(INDEX(SalesTJ[Units],MATCH(A316,SalesTJ[ProductID],0)),"Not found")</f>
        <v>1</v>
      </c>
      <c r="L316">
        <f>IFERROR(INDEX(SalesTJ[Revenue],MATCH(A316,SalesTJ[ProductID],0)),"Not found")</f>
        <v>4787.37</v>
      </c>
    </row>
    <row r="317" spans="1:12">
      <c r="A317" s="8">
        <v>1235</v>
      </c>
      <c r="B317" s="9">
        <v>42060</v>
      </c>
      <c r="C317" t="str">
        <f>IFERROR(INDEX(ProductTJ[Product Name],MATCH(A317,ProductTJ[ProductID],0)),"Not found")</f>
        <v>Quibus MP-03</v>
      </c>
      <c r="D317" t="str">
        <f>IFERROR(INDEX(ProductTJ[Category],MATCH(A317,ProductTJ[ProductID],0)),"Not found")</f>
        <v>Mix</v>
      </c>
      <c r="E317">
        <f>IFERROR(INDEX(ProductTJ[ManufacturerID],MATCH(A317,ProductTJ[ProductID],0)),"Not found")</f>
        <v>12</v>
      </c>
      <c r="F317" t="str">
        <f>IFERROR(INDEX(ProductTJ[Segment],MATCH(A317,ProductTJ[ProductID],0)),"Not found")</f>
        <v>Productivity</v>
      </c>
      <c r="G317" t="str">
        <f>IFERROR(INDEX(SalesTJ[Country],MATCH(A317,SalesTJ[ProductID],0)),"Not found")</f>
        <v>Canada</v>
      </c>
      <c r="H317" t="str">
        <f>IFERROR(INDEX(Location[State],MATCH(I317,Location[Zip],0)),"Not found")</f>
        <v>Ontario</v>
      </c>
      <c r="I317" t="str">
        <f>IFERROR(INDEX(SalesTJ[Zip],MATCH(A317,SalesTJ[ProductID],0)),"Not found")</f>
        <v>L5R</v>
      </c>
      <c r="J317" t="str">
        <f>IFERROR(INDEX(Manufacturer[Manufacturer Name],MATCH(E317,Manufacturer[ManufacturerID],0)),"Not found")</f>
        <v>Quibus</v>
      </c>
      <c r="K317">
        <f>IFERROR(INDEX(SalesTJ[Units],MATCH(A317,SalesTJ[ProductID],0)),"Not found")</f>
        <v>1</v>
      </c>
      <c r="L317">
        <f>IFERROR(INDEX(SalesTJ[Revenue],MATCH(A317,SalesTJ[ProductID],0)),"Not found")</f>
        <v>5794.74</v>
      </c>
    </row>
    <row r="318" spans="1:12">
      <c r="A318" s="6">
        <v>1349</v>
      </c>
      <c r="B318" s="7">
        <v>42060</v>
      </c>
      <c r="C318" t="str">
        <f>IFERROR(INDEX(ProductTJ[Product Name],MATCH(A318,ProductTJ[ProductID],0)),"Not found")</f>
        <v>Quibus RP-41</v>
      </c>
      <c r="D318" t="str">
        <f>IFERROR(INDEX(ProductTJ[Category],MATCH(A318,ProductTJ[ProductID],0)),"Not found")</f>
        <v>Rural</v>
      </c>
      <c r="E318">
        <f>IFERROR(INDEX(ProductTJ[ManufacturerID],MATCH(A318,ProductTJ[ProductID],0)),"Not found")</f>
        <v>12</v>
      </c>
      <c r="F318" t="str">
        <f>IFERROR(INDEX(ProductTJ[Segment],MATCH(A318,ProductTJ[ProductID],0)),"Not found")</f>
        <v>Productivity</v>
      </c>
      <c r="G318" t="str">
        <f>IFERROR(INDEX(SalesTJ[Country],MATCH(A318,SalesTJ[ProductID],0)),"Not found")</f>
        <v>Canada</v>
      </c>
      <c r="H318" t="str">
        <f>IFERROR(INDEX(Location[State],MATCH(I318,Location[Zip],0)),"Not found")</f>
        <v>Manitoba</v>
      </c>
      <c r="I318" t="str">
        <f>IFERROR(INDEX(SalesTJ[Zip],MATCH(A318,SalesTJ[ProductID],0)),"Not found")</f>
        <v>R3H</v>
      </c>
      <c r="J318" t="str">
        <f>IFERROR(INDEX(Manufacturer[Manufacturer Name],MATCH(E318,Manufacturer[ManufacturerID],0)),"Not found")</f>
        <v>Quibus</v>
      </c>
      <c r="K318">
        <f>IFERROR(INDEX(SalesTJ[Units],MATCH(A318,SalesTJ[ProductID],0)),"Not found")</f>
        <v>1</v>
      </c>
      <c r="L318">
        <f>IFERROR(INDEX(SalesTJ[Revenue],MATCH(A318,SalesTJ[ProductID],0)),"Not found")</f>
        <v>4282.74</v>
      </c>
    </row>
    <row r="319" spans="1:12">
      <c r="A319" s="8">
        <v>733</v>
      </c>
      <c r="B319" s="9">
        <v>42060</v>
      </c>
      <c r="C319" t="str">
        <f>IFERROR(INDEX(ProductTJ[Product Name],MATCH(A319,ProductTJ[ProductID],0)),"Not found")</f>
        <v>Natura RP-21</v>
      </c>
      <c r="D319" t="str">
        <f>IFERROR(INDEX(ProductTJ[Category],MATCH(A319,ProductTJ[ProductID],0)),"Not found")</f>
        <v>Rural</v>
      </c>
      <c r="E319">
        <f>IFERROR(INDEX(ProductTJ[ManufacturerID],MATCH(A319,ProductTJ[ProductID],0)),"Not found")</f>
        <v>8</v>
      </c>
      <c r="F319" t="str">
        <f>IFERROR(INDEX(ProductTJ[Segment],MATCH(A319,ProductTJ[ProductID],0)),"Not found")</f>
        <v>Productivity</v>
      </c>
      <c r="G319" t="str">
        <f>IFERROR(INDEX(SalesTJ[Country],MATCH(A319,SalesTJ[ProductID],0)),"Not found")</f>
        <v>Canada</v>
      </c>
      <c r="H319" t="str">
        <f>IFERROR(INDEX(Location[State],MATCH(I319,Location[Zip],0)),"Not found")</f>
        <v>Manitoba</v>
      </c>
      <c r="I319" t="str">
        <f>IFERROR(INDEX(SalesTJ[Zip],MATCH(A319,SalesTJ[ProductID],0)),"Not found")</f>
        <v>R3B</v>
      </c>
      <c r="J319" t="str">
        <f>IFERROR(INDEX(Manufacturer[Manufacturer Name],MATCH(E319,Manufacturer[ManufacturerID],0)),"Not found")</f>
        <v>Natura</v>
      </c>
      <c r="K319">
        <f>IFERROR(INDEX(SalesTJ[Units],MATCH(A319,SalesTJ[ProductID],0)),"Not found")</f>
        <v>1</v>
      </c>
      <c r="L319">
        <f>IFERROR(INDEX(SalesTJ[Revenue],MATCH(A319,SalesTJ[ProductID],0)),"Not found")</f>
        <v>4787.37</v>
      </c>
    </row>
    <row r="320" spans="1:12">
      <c r="A320" s="6">
        <v>2275</v>
      </c>
      <c r="B320" s="7">
        <v>42060</v>
      </c>
      <c r="C320" t="str">
        <f>IFERROR(INDEX(ProductTJ[Product Name],MATCH(A320,ProductTJ[ProductID],0)),"Not found")</f>
        <v>Aliqui RS-08</v>
      </c>
      <c r="D320" t="str">
        <f>IFERROR(INDEX(ProductTJ[Category],MATCH(A320,ProductTJ[ProductID],0)),"Not found")</f>
        <v>Rural</v>
      </c>
      <c r="E320">
        <f>IFERROR(INDEX(ProductTJ[ManufacturerID],MATCH(A320,ProductTJ[ProductID],0)),"Not found")</f>
        <v>2</v>
      </c>
      <c r="F320" t="str">
        <f>IFERROR(INDEX(ProductTJ[Segment],MATCH(A320,ProductTJ[ProductID],0)),"Not found")</f>
        <v>Select</v>
      </c>
      <c r="G320" t="str">
        <f>IFERROR(INDEX(SalesTJ[Country],MATCH(A320,SalesTJ[ProductID],0)),"Not found")</f>
        <v>Canada</v>
      </c>
      <c r="H320" t="str">
        <f>IFERROR(INDEX(Location[State],MATCH(I320,Location[Zip],0)),"Not found")</f>
        <v>Ontario</v>
      </c>
      <c r="I320" t="str">
        <f>IFERROR(INDEX(SalesTJ[Zip],MATCH(A320,SalesTJ[ProductID],0)),"Not found")</f>
        <v>M6S</v>
      </c>
      <c r="J320" t="str">
        <f>IFERROR(INDEX(Manufacturer[Manufacturer Name],MATCH(E320,Manufacturer[ManufacturerID],0)),"Not found")</f>
        <v>Aliqui</v>
      </c>
      <c r="K320">
        <f>IFERROR(INDEX(SalesTJ[Units],MATCH(A320,SalesTJ[ProductID],0)),"Not found")</f>
        <v>1</v>
      </c>
      <c r="L320">
        <f>IFERROR(INDEX(SalesTJ[Revenue],MATCH(A320,SalesTJ[ProductID],0)),"Not found")</f>
        <v>4724.37</v>
      </c>
    </row>
    <row r="321" spans="1:12">
      <c r="A321" s="8">
        <v>1236</v>
      </c>
      <c r="B321" s="9">
        <v>42060</v>
      </c>
      <c r="C321" t="str">
        <f>IFERROR(INDEX(ProductTJ[Product Name],MATCH(A321,ProductTJ[ProductID],0)),"Not found")</f>
        <v>Quibus MP-04</v>
      </c>
      <c r="D321" t="str">
        <f>IFERROR(INDEX(ProductTJ[Category],MATCH(A321,ProductTJ[ProductID],0)),"Not found")</f>
        <v>Mix</v>
      </c>
      <c r="E321">
        <f>IFERROR(INDEX(ProductTJ[ManufacturerID],MATCH(A321,ProductTJ[ProductID],0)),"Not found")</f>
        <v>12</v>
      </c>
      <c r="F321" t="str">
        <f>IFERROR(INDEX(ProductTJ[Segment],MATCH(A321,ProductTJ[ProductID],0)),"Not found")</f>
        <v>Productivity</v>
      </c>
      <c r="G321" t="str">
        <f>IFERROR(INDEX(SalesTJ[Country],MATCH(A321,SalesTJ[ProductID],0)),"Not found")</f>
        <v>Canada</v>
      </c>
      <c r="H321" t="str">
        <f>IFERROR(INDEX(Location[State],MATCH(I321,Location[Zip],0)),"Not found")</f>
        <v>Ontario</v>
      </c>
      <c r="I321" t="str">
        <f>IFERROR(INDEX(SalesTJ[Zip],MATCH(A321,SalesTJ[ProductID],0)),"Not found")</f>
        <v>L5R</v>
      </c>
      <c r="J321" t="str">
        <f>IFERROR(INDEX(Manufacturer[Manufacturer Name],MATCH(E321,Manufacturer[ManufacturerID],0)),"Not found")</f>
        <v>Quibus</v>
      </c>
      <c r="K321">
        <f>IFERROR(INDEX(SalesTJ[Units],MATCH(A321,SalesTJ[ProductID],0)),"Not found")</f>
        <v>1</v>
      </c>
      <c r="L321">
        <f>IFERROR(INDEX(SalesTJ[Revenue],MATCH(A321,SalesTJ[ProductID],0)),"Not found")</f>
        <v>5794.74</v>
      </c>
    </row>
    <row r="322" spans="1:12">
      <c r="A322" s="6">
        <v>1350</v>
      </c>
      <c r="B322" s="7">
        <v>42060</v>
      </c>
      <c r="C322" t="str">
        <f>IFERROR(INDEX(ProductTJ[Product Name],MATCH(A322,ProductTJ[ProductID],0)),"Not found")</f>
        <v>Quibus RP-42</v>
      </c>
      <c r="D322" t="str">
        <f>IFERROR(INDEX(ProductTJ[Category],MATCH(A322,ProductTJ[ProductID],0)),"Not found")</f>
        <v>Rural</v>
      </c>
      <c r="E322">
        <f>IFERROR(INDEX(ProductTJ[ManufacturerID],MATCH(A322,ProductTJ[ProductID],0)),"Not found")</f>
        <v>12</v>
      </c>
      <c r="F322" t="str">
        <f>IFERROR(INDEX(ProductTJ[Segment],MATCH(A322,ProductTJ[ProductID],0)),"Not found")</f>
        <v>Productivity</v>
      </c>
      <c r="G322" t="str">
        <f>IFERROR(INDEX(SalesTJ[Country],MATCH(A322,SalesTJ[ProductID],0)),"Not found")</f>
        <v>Canada</v>
      </c>
      <c r="H322" t="str">
        <f>IFERROR(INDEX(Location[State],MATCH(I322,Location[Zip],0)),"Not found")</f>
        <v>Manitoba</v>
      </c>
      <c r="I322" t="str">
        <f>IFERROR(INDEX(SalesTJ[Zip],MATCH(A322,SalesTJ[ProductID],0)),"Not found")</f>
        <v>R3V</v>
      </c>
      <c r="J322" t="str">
        <f>IFERROR(INDEX(Manufacturer[Manufacturer Name],MATCH(E322,Manufacturer[ManufacturerID],0)),"Not found")</f>
        <v>Quibus</v>
      </c>
      <c r="K322">
        <f>IFERROR(INDEX(SalesTJ[Units],MATCH(A322,SalesTJ[ProductID],0)),"Not found")</f>
        <v>2</v>
      </c>
      <c r="L322">
        <f>IFERROR(INDEX(SalesTJ[Revenue],MATCH(A322,SalesTJ[ProductID],0)),"Not found")</f>
        <v>10077.48</v>
      </c>
    </row>
    <row r="323" spans="1:12">
      <c r="A323" s="8">
        <v>438</v>
      </c>
      <c r="B323" s="9">
        <v>42061</v>
      </c>
      <c r="C323" t="str">
        <f>IFERROR(INDEX(ProductTJ[Product Name],MATCH(A323,ProductTJ[ProductID],0)),"Not found")</f>
        <v>Maximus UM-43</v>
      </c>
      <c r="D323" t="str">
        <f>IFERROR(INDEX(ProductTJ[Category],MATCH(A323,ProductTJ[ProductID],0)),"Not found")</f>
        <v>Urban</v>
      </c>
      <c r="E323">
        <f>IFERROR(INDEX(ProductTJ[ManufacturerID],MATCH(A323,ProductTJ[ProductID],0)),"Not found")</f>
        <v>7</v>
      </c>
      <c r="F323" t="str">
        <f>IFERROR(INDEX(ProductTJ[Segment],MATCH(A323,ProductTJ[ProductID],0)),"Not found")</f>
        <v>Moderation</v>
      </c>
      <c r="G323" t="str">
        <f>IFERROR(INDEX(SalesTJ[Country],MATCH(A323,SalesTJ[ProductID],0)),"Not found")</f>
        <v>Canada</v>
      </c>
      <c r="H323" t="str">
        <f>IFERROR(INDEX(Location[State],MATCH(I323,Location[Zip],0)),"Not found")</f>
        <v>Manitoba</v>
      </c>
      <c r="I323" t="str">
        <f>IFERROR(INDEX(SalesTJ[Zip],MATCH(A323,SalesTJ[ProductID],0)),"Not found")</f>
        <v>R3K</v>
      </c>
      <c r="J323" t="str">
        <f>IFERROR(INDEX(Manufacturer[Manufacturer Name],MATCH(E323,Manufacturer[ManufacturerID],0)),"Not found")</f>
        <v>VanArsdel</v>
      </c>
      <c r="K323">
        <f>IFERROR(INDEX(SalesTJ[Units],MATCH(A323,SalesTJ[ProductID],0)),"Not found")</f>
        <v>1</v>
      </c>
      <c r="L323">
        <f>IFERROR(INDEX(SalesTJ[Revenue],MATCH(A323,SalesTJ[ProductID],0)),"Not found")</f>
        <v>11969.37</v>
      </c>
    </row>
    <row r="324" spans="1:12">
      <c r="A324" s="6">
        <v>791</v>
      </c>
      <c r="B324" s="7">
        <v>42061</v>
      </c>
      <c r="C324" t="str">
        <f>IFERROR(INDEX(ProductTJ[Product Name],MATCH(A324,ProductTJ[ProductID],0)),"Not found")</f>
        <v>Natura RP-79</v>
      </c>
      <c r="D324" t="str">
        <f>IFERROR(INDEX(ProductTJ[Category],MATCH(A324,ProductTJ[ProductID],0)),"Not found")</f>
        <v>Rural</v>
      </c>
      <c r="E324">
        <f>IFERROR(INDEX(ProductTJ[ManufacturerID],MATCH(A324,ProductTJ[ProductID],0)),"Not found")</f>
        <v>8</v>
      </c>
      <c r="F324" t="str">
        <f>IFERROR(INDEX(ProductTJ[Segment],MATCH(A324,ProductTJ[ProductID],0)),"Not found")</f>
        <v>Productivity</v>
      </c>
      <c r="G324" t="str">
        <f>IFERROR(INDEX(SalesTJ[Country],MATCH(A324,SalesTJ[ProductID],0)),"Not found")</f>
        <v>Canada</v>
      </c>
      <c r="H324" t="str">
        <f>IFERROR(INDEX(Location[State],MATCH(I324,Location[Zip],0)),"Not found")</f>
        <v>Ontario</v>
      </c>
      <c r="I324" t="str">
        <f>IFERROR(INDEX(SalesTJ[Zip],MATCH(A324,SalesTJ[ProductID],0)),"Not found")</f>
        <v>L5N</v>
      </c>
      <c r="J324" t="str">
        <f>IFERROR(INDEX(Manufacturer[Manufacturer Name],MATCH(E324,Manufacturer[ManufacturerID],0)),"Not found")</f>
        <v>Natura</v>
      </c>
      <c r="K324">
        <f>IFERROR(INDEX(SalesTJ[Units],MATCH(A324,SalesTJ[ProductID],0)),"Not found")</f>
        <v>1</v>
      </c>
      <c r="L324">
        <f>IFERROR(INDEX(SalesTJ[Revenue],MATCH(A324,SalesTJ[ProductID],0)),"Not found")</f>
        <v>849.87</v>
      </c>
    </row>
    <row r="325" spans="1:12">
      <c r="A325" s="8">
        <v>1183</v>
      </c>
      <c r="B325" s="9">
        <v>42024</v>
      </c>
      <c r="C325" t="str">
        <f>IFERROR(INDEX(ProductTJ[Product Name],MATCH(A325,ProductTJ[ProductID],0)),"Not found")</f>
        <v>Pirum UE-19</v>
      </c>
      <c r="D325" t="str">
        <f>IFERROR(INDEX(ProductTJ[Category],MATCH(A325,ProductTJ[ProductID],0)),"Not found")</f>
        <v>Urban</v>
      </c>
      <c r="E325">
        <f>IFERROR(INDEX(ProductTJ[ManufacturerID],MATCH(A325,ProductTJ[ProductID],0)),"Not found")</f>
        <v>10</v>
      </c>
      <c r="F325" t="str">
        <f>IFERROR(INDEX(ProductTJ[Segment],MATCH(A325,ProductTJ[ProductID],0)),"Not found")</f>
        <v>Extreme</v>
      </c>
      <c r="G325" t="str">
        <f>IFERROR(INDEX(SalesTJ[Country],MATCH(A325,SalesTJ[ProductID],0)),"Not found")</f>
        <v>Canada</v>
      </c>
      <c r="H325" t="str">
        <f>IFERROR(INDEX(Location[State],MATCH(I325,Location[Zip],0)),"Not found")</f>
        <v>Ontario</v>
      </c>
      <c r="I325" t="str">
        <f>IFERROR(INDEX(SalesTJ[Zip],MATCH(A325,SalesTJ[ProductID],0)),"Not found")</f>
        <v>M4E</v>
      </c>
      <c r="J325" t="str">
        <f>IFERROR(INDEX(Manufacturer[Manufacturer Name],MATCH(E325,Manufacturer[ManufacturerID],0)),"Not found")</f>
        <v>Pirum</v>
      </c>
      <c r="K325">
        <f>IFERROR(INDEX(SalesTJ[Units],MATCH(A325,SalesTJ[ProductID],0)),"Not found")</f>
        <v>1</v>
      </c>
      <c r="L325">
        <f>IFERROR(INDEX(SalesTJ[Revenue],MATCH(A325,SalesTJ[ProductID],0)),"Not found")</f>
        <v>7559.37</v>
      </c>
    </row>
    <row r="326" spans="1:12">
      <c r="A326" s="6">
        <v>1182</v>
      </c>
      <c r="B326" s="7">
        <v>42025</v>
      </c>
      <c r="C326" t="str">
        <f>IFERROR(INDEX(ProductTJ[Product Name],MATCH(A326,ProductTJ[ProductID],0)),"Not found")</f>
        <v>Pirum UE-18</v>
      </c>
      <c r="D326" t="str">
        <f>IFERROR(INDEX(ProductTJ[Category],MATCH(A326,ProductTJ[ProductID],0)),"Not found")</f>
        <v>Urban</v>
      </c>
      <c r="E326">
        <f>IFERROR(INDEX(ProductTJ[ManufacturerID],MATCH(A326,ProductTJ[ProductID],0)),"Not found")</f>
        <v>10</v>
      </c>
      <c r="F326" t="str">
        <f>IFERROR(INDEX(ProductTJ[Segment],MATCH(A326,ProductTJ[ProductID],0)),"Not found")</f>
        <v>Extreme</v>
      </c>
      <c r="G326" t="str">
        <f>IFERROR(INDEX(SalesTJ[Country],MATCH(A326,SalesTJ[ProductID],0)),"Not found")</f>
        <v>Canada</v>
      </c>
      <c r="H326" t="str">
        <f>IFERROR(INDEX(Location[State],MATCH(I326,Location[Zip],0)),"Not found")</f>
        <v>Alberta</v>
      </c>
      <c r="I326" t="str">
        <f>IFERROR(INDEX(SalesTJ[Zip],MATCH(A326,SalesTJ[ProductID],0)),"Not found")</f>
        <v>T6G</v>
      </c>
      <c r="J326" t="str">
        <f>IFERROR(INDEX(Manufacturer[Manufacturer Name],MATCH(E326,Manufacturer[ManufacturerID],0)),"Not found")</f>
        <v>Pirum</v>
      </c>
      <c r="K326">
        <f>IFERROR(INDEX(SalesTJ[Units],MATCH(A326,SalesTJ[ProductID],0)),"Not found")</f>
        <v>1</v>
      </c>
      <c r="L326">
        <f>IFERROR(INDEX(SalesTJ[Revenue],MATCH(A326,SalesTJ[ProductID],0)),"Not found")</f>
        <v>2708.37</v>
      </c>
    </row>
    <row r="327" spans="1:12">
      <c r="A327" s="8">
        <v>1853</v>
      </c>
      <c r="B327" s="9">
        <v>42005</v>
      </c>
      <c r="C327" t="str">
        <f>IFERROR(INDEX(ProductTJ[Product Name],MATCH(A327,ProductTJ[ProductID],0)),"Not found")</f>
        <v>Pomum YY-48</v>
      </c>
      <c r="D327" t="str">
        <f>IFERROR(INDEX(ProductTJ[Category],MATCH(A327,ProductTJ[ProductID],0)),"Not found")</f>
        <v>Youth</v>
      </c>
      <c r="E327">
        <f>IFERROR(INDEX(ProductTJ[ManufacturerID],MATCH(A327,ProductTJ[ProductID],0)),"Not found")</f>
        <v>11</v>
      </c>
      <c r="F327" t="str">
        <f>IFERROR(INDEX(ProductTJ[Segment],MATCH(A327,ProductTJ[ProductID],0)),"Not found")</f>
        <v>Youth</v>
      </c>
      <c r="G327" t="str">
        <f>IFERROR(INDEX(SalesTJ[Country],MATCH(A327,SalesTJ[ProductID],0)),"Not found")</f>
        <v>Canada</v>
      </c>
      <c r="H327" t="str">
        <f>IFERROR(INDEX(Location[State],MATCH(I327,Location[Zip],0)),"Not found")</f>
        <v>Ontario</v>
      </c>
      <c r="I327" t="str">
        <f>IFERROR(INDEX(SalesTJ[Zip],MATCH(A327,SalesTJ[ProductID],0)),"Not found")</f>
        <v>L5N</v>
      </c>
      <c r="J327" t="str">
        <f>IFERROR(INDEX(Manufacturer[Manufacturer Name],MATCH(E327,Manufacturer[ManufacturerID],0)),"Not found")</f>
        <v>Pomum</v>
      </c>
      <c r="K327">
        <f>IFERROR(INDEX(SalesTJ[Units],MATCH(A327,SalesTJ[ProductID],0)),"Not found")</f>
        <v>1</v>
      </c>
      <c r="L327">
        <f>IFERROR(INDEX(SalesTJ[Revenue],MATCH(A327,SalesTJ[ProductID],0)),"Not found")</f>
        <v>4409.37</v>
      </c>
    </row>
    <row r="328" spans="1:12">
      <c r="A328" s="6">
        <v>1851</v>
      </c>
      <c r="B328" s="7">
        <v>42005</v>
      </c>
      <c r="C328" t="str">
        <f>IFERROR(INDEX(ProductTJ[Product Name],MATCH(A328,ProductTJ[ProductID],0)),"Not found")</f>
        <v>Pomum YY-46</v>
      </c>
      <c r="D328" t="str">
        <f>IFERROR(INDEX(ProductTJ[Category],MATCH(A328,ProductTJ[ProductID],0)),"Not found")</f>
        <v>Youth</v>
      </c>
      <c r="E328">
        <f>IFERROR(INDEX(ProductTJ[ManufacturerID],MATCH(A328,ProductTJ[ProductID],0)),"Not found")</f>
        <v>11</v>
      </c>
      <c r="F328" t="str">
        <f>IFERROR(INDEX(ProductTJ[Segment],MATCH(A328,ProductTJ[ProductID],0)),"Not found")</f>
        <v>Youth</v>
      </c>
      <c r="G328" t="str">
        <f>IFERROR(INDEX(SalesTJ[Country],MATCH(A328,SalesTJ[ProductID],0)),"Not found")</f>
        <v>Canada</v>
      </c>
      <c r="H328" t="str">
        <f>IFERROR(INDEX(Location[State],MATCH(I328,Location[Zip],0)),"Not found")</f>
        <v>Ontario</v>
      </c>
      <c r="I328" t="str">
        <f>IFERROR(INDEX(SalesTJ[Zip],MATCH(A328,SalesTJ[ProductID],0)),"Not found")</f>
        <v>L5J</v>
      </c>
      <c r="J328" t="str">
        <f>IFERROR(INDEX(Manufacturer[Manufacturer Name],MATCH(E328,Manufacturer[ManufacturerID],0)),"Not found")</f>
        <v>Pomum</v>
      </c>
      <c r="K328">
        <f>IFERROR(INDEX(SalesTJ[Units],MATCH(A328,SalesTJ[ProductID],0)),"Not found")</f>
        <v>1</v>
      </c>
      <c r="L328">
        <f>IFERROR(INDEX(SalesTJ[Revenue],MATCH(A328,SalesTJ[ProductID],0)),"Not found")</f>
        <v>3905.37</v>
      </c>
    </row>
    <row r="329" spans="1:12">
      <c r="A329" s="8">
        <v>781</v>
      </c>
      <c r="B329" s="9">
        <v>42008</v>
      </c>
      <c r="C329" t="str">
        <f>IFERROR(INDEX(ProductTJ[Product Name],MATCH(A329,ProductTJ[ProductID],0)),"Not found")</f>
        <v>Natura RP-69</v>
      </c>
      <c r="D329" t="str">
        <f>IFERROR(INDEX(ProductTJ[Category],MATCH(A329,ProductTJ[ProductID],0)),"Not found")</f>
        <v>Rural</v>
      </c>
      <c r="E329">
        <f>IFERROR(INDEX(ProductTJ[ManufacturerID],MATCH(A329,ProductTJ[ProductID],0)),"Not found")</f>
        <v>8</v>
      </c>
      <c r="F329" t="str">
        <f>IFERROR(INDEX(ProductTJ[Segment],MATCH(A329,ProductTJ[ProductID],0)),"Not found")</f>
        <v>Productivity</v>
      </c>
      <c r="G329" t="str">
        <f>IFERROR(INDEX(SalesTJ[Country],MATCH(A329,SalesTJ[ProductID],0)),"Not found")</f>
        <v>Canada</v>
      </c>
      <c r="H329" t="str">
        <f>IFERROR(INDEX(Location[State],MATCH(I329,Location[Zip],0)),"Not found")</f>
        <v>Alberta</v>
      </c>
      <c r="I329" t="str">
        <f>IFERROR(INDEX(SalesTJ[Zip],MATCH(A329,SalesTJ[ProductID],0)),"Not found")</f>
        <v>T5C</v>
      </c>
      <c r="J329" t="str">
        <f>IFERROR(INDEX(Manufacturer[Manufacturer Name],MATCH(E329,Manufacturer[ManufacturerID],0)),"Not found")</f>
        <v>Natura</v>
      </c>
      <c r="K329">
        <f>IFERROR(INDEX(SalesTJ[Units],MATCH(A329,SalesTJ[ProductID],0)),"Not found")</f>
        <v>1</v>
      </c>
      <c r="L329">
        <f>IFERROR(INDEX(SalesTJ[Revenue],MATCH(A329,SalesTJ[ProductID],0)),"Not found")</f>
        <v>1322.37</v>
      </c>
    </row>
    <row r="330" spans="1:12">
      <c r="A330" s="6">
        <v>782</v>
      </c>
      <c r="B330" s="7">
        <v>42008</v>
      </c>
      <c r="C330" t="str">
        <f>IFERROR(INDEX(ProductTJ[Product Name],MATCH(A330,ProductTJ[ProductID],0)),"Not found")</f>
        <v>Natura RP-70</v>
      </c>
      <c r="D330" t="str">
        <f>IFERROR(INDEX(ProductTJ[Category],MATCH(A330,ProductTJ[ProductID],0)),"Not found")</f>
        <v>Rural</v>
      </c>
      <c r="E330">
        <f>IFERROR(INDEX(ProductTJ[ManufacturerID],MATCH(A330,ProductTJ[ProductID],0)),"Not found")</f>
        <v>8</v>
      </c>
      <c r="F330" t="str">
        <f>IFERROR(INDEX(ProductTJ[Segment],MATCH(A330,ProductTJ[ProductID],0)),"Not found")</f>
        <v>Productivity</v>
      </c>
      <c r="G330" t="str">
        <f>IFERROR(INDEX(SalesTJ[Country],MATCH(A330,SalesTJ[ProductID],0)),"Not found")</f>
        <v>Canada</v>
      </c>
      <c r="H330" t="str">
        <f>IFERROR(INDEX(Location[State],MATCH(I330,Location[Zip],0)),"Not found")</f>
        <v>Alberta</v>
      </c>
      <c r="I330" t="str">
        <f>IFERROR(INDEX(SalesTJ[Zip],MATCH(A330,SalesTJ[ProductID],0)),"Not found")</f>
        <v>T5C</v>
      </c>
      <c r="J330" t="str">
        <f>IFERROR(INDEX(Manufacturer[Manufacturer Name],MATCH(E330,Manufacturer[ManufacturerID],0)),"Not found")</f>
        <v>Natura</v>
      </c>
      <c r="K330">
        <f>IFERROR(INDEX(SalesTJ[Units],MATCH(A330,SalesTJ[ProductID],0)),"Not found")</f>
        <v>1</v>
      </c>
      <c r="L330">
        <f>IFERROR(INDEX(SalesTJ[Revenue],MATCH(A330,SalesTJ[ProductID],0)),"Not found")</f>
        <v>1322.37</v>
      </c>
    </row>
    <row r="331" spans="1:12">
      <c r="A331" s="8">
        <v>1212</v>
      </c>
      <c r="B331" s="9">
        <v>42061</v>
      </c>
      <c r="C331" t="str">
        <f>IFERROR(INDEX(ProductTJ[Product Name],MATCH(A331,ProductTJ[ProductID],0)),"Not found")</f>
        <v>Pirum UC-14</v>
      </c>
      <c r="D331" t="str">
        <f>IFERROR(INDEX(ProductTJ[Category],MATCH(A331,ProductTJ[ProductID],0)),"Not found")</f>
        <v>Urban</v>
      </c>
      <c r="E331">
        <f>IFERROR(INDEX(ProductTJ[ManufacturerID],MATCH(A331,ProductTJ[ProductID],0)),"Not found")</f>
        <v>10</v>
      </c>
      <c r="F331" t="str">
        <f>IFERROR(INDEX(ProductTJ[Segment],MATCH(A331,ProductTJ[ProductID],0)),"Not found")</f>
        <v>Convenience</v>
      </c>
      <c r="G331" t="str">
        <f>IFERROR(INDEX(SalesTJ[Country],MATCH(A331,SalesTJ[ProductID],0)),"Not found")</f>
        <v>Canada</v>
      </c>
      <c r="H331" t="str">
        <f>IFERROR(INDEX(Location[State],MATCH(I331,Location[Zip],0)),"Not found")</f>
        <v>Ontario</v>
      </c>
      <c r="I331" t="str">
        <f>IFERROR(INDEX(SalesTJ[Zip],MATCH(A331,SalesTJ[ProductID],0)),"Not found")</f>
        <v>L5N</v>
      </c>
      <c r="J331" t="str">
        <f>IFERROR(INDEX(Manufacturer[Manufacturer Name],MATCH(E331,Manufacturer[ManufacturerID],0)),"Not found")</f>
        <v>Pirum</v>
      </c>
      <c r="K331">
        <f>IFERROR(INDEX(SalesTJ[Units],MATCH(A331,SalesTJ[ProductID],0)),"Not found")</f>
        <v>1</v>
      </c>
      <c r="L331">
        <f>IFERROR(INDEX(SalesTJ[Revenue],MATCH(A331,SalesTJ[ProductID],0)),"Not found")</f>
        <v>4850.37</v>
      </c>
    </row>
    <row r="332" spans="1:12">
      <c r="A332" s="6">
        <v>993</v>
      </c>
      <c r="B332" s="7">
        <v>42061</v>
      </c>
      <c r="C332" t="str">
        <f>IFERROR(INDEX(ProductTJ[Product Name],MATCH(A332,ProductTJ[ProductID],0)),"Not found")</f>
        <v>Natura UC-56</v>
      </c>
      <c r="D332" t="str">
        <f>IFERROR(INDEX(ProductTJ[Category],MATCH(A332,ProductTJ[ProductID],0)),"Not found")</f>
        <v>Urban</v>
      </c>
      <c r="E332">
        <f>IFERROR(INDEX(ProductTJ[ManufacturerID],MATCH(A332,ProductTJ[ProductID],0)),"Not found")</f>
        <v>8</v>
      </c>
      <c r="F332" t="str">
        <f>IFERROR(INDEX(ProductTJ[Segment],MATCH(A332,ProductTJ[ProductID],0)),"Not found")</f>
        <v>Convenience</v>
      </c>
      <c r="G332" t="str">
        <f>IFERROR(INDEX(SalesTJ[Country],MATCH(A332,SalesTJ[ProductID],0)),"Not found")</f>
        <v>Canada</v>
      </c>
      <c r="H332" t="str">
        <f>IFERROR(INDEX(Location[State],MATCH(I332,Location[Zip],0)),"Not found")</f>
        <v>Manitoba</v>
      </c>
      <c r="I332" t="str">
        <f>IFERROR(INDEX(SalesTJ[Zip],MATCH(A332,SalesTJ[ProductID],0)),"Not found")</f>
        <v>R3V</v>
      </c>
      <c r="J332" t="str">
        <f>IFERROR(INDEX(Manufacturer[Manufacturer Name],MATCH(E332,Manufacturer[ManufacturerID],0)),"Not found")</f>
        <v>Natura</v>
      </c>
      <c r="K332">
        <f>IFERROR(INDEX(SalesTJ[Units],MATCH(A332,SalesTJ[ProductID],0)),"Not found")</f>
        <v>1</v>
      </c>
      <c r="L332">
        <f>IFERROR(INDEX(SalesTJ[Revenue],MATCH(A332,SalesTJ[ProductID],0)),"Not found")</f>
        <v>4598.37</v>
      </c>
    </row>
    <row r="333" spans="1:12">
      <c r="A333" s="8">
        <v>792</v>
      </c>
      <c r="B333" s="9">
        <v>42061</v>
      </c>
      <c r="C333" t="str">
        <f>IFERROR(INDEX(ProductTJ[Product Name],MATCH(A333,ProductTJ[ProductID],0)),"Not found")</f>
        <v>Natura RP-80</v>
      </c>
      <c r="D333" t="str">
        <f>IFERROR(INDEX(ProductTJ[Category],MATCH(A333,ProductTJ[ProductID],0)),"Not found")</f>
        <v>Rural</v>
      </c>
      <c r="E333">
        <f>IFERROR(INDEX(ProductTJ[ManufacturerID],MATCH(A333,ProductTJ[ProductID],0)),"Not found")</f>
        <v>8</v>
      </c>
      <c r="F333" t="str">
        <f>IFERROR(INDEX(ProductTJ[Segment],MATCH(A333,ProductTJ[ProductID],0)),"Not found")</f>
        <v>Productivity</v>
      </c>
      <c r="G333" t="str">
        <f>IFERROR(INDEX(SalesTJ[Country],MATCH(A333,SalesTJ[ProductID],0)),"Not found")</f>
        <v>Canada</v>
      </c>
      <c r="H333" t="str">
        <f>IFERROR(INDEX(Location[State],MATCH(I333,Location[Zip],0)),"Not found")</f>
        <v>Ontario</v>
      </c>
      <c r="I333" t="str">
        <f>IFERROR(INDEX(SalesTJ[Zip],MATCH(A333,SalesTJ[ProductID],0)),"Not found")</f>
        <v>L5N</v>
      </c>
      <c r="J333" t="str">
        <f>IFERROR(INDEX(Manufacturer[Manufacturer Name],MATCH(E333,Manufacturer[ManufacturerID],0)),"Not found")</f>
        <v>Natura</v>
      </c>
      <c r="K333">
        <f>IFERROR(INDEX(SalesTJ[Units],MATCH(A333,SalesTJ[ProductID],0)),"Not found")</f>
        <v>1</v>
      </c>
      <c r="L333">
        <f>IFERROR(INDEX(SalesTJ[Revenue],MATCH(A333,SalesTJ[ProductID],0)),"Not found")</f>
        <v>849.87</v>
      </c>
    </row>
    <row r="334" spans="1:12">
      <c r="A334" s="6">
        <v>794</v>
      </c>
      <c r="B334" s="7">
        <v>42027</v>
      </c>
      <c r="C334" t="str">
        <f>IFERROR(INDEX(ProductTJ[Product Name],MATCH(A334,ProductTJ[ProductID],0)),"Not found")</f>
        <v>Natura RP-82</v>
      </c>
      <c r="D334" t="str">
        <f>IFERROR(INDEX(ProductTJ[Category],MATCH(A334,ProductTJ[ProductID],0)),"Not found")</f>
        <v>Rural</v>
      </c>
      <c r="E334">
        <f>IFERROR(INDEX(ProductTJ[ManufacturerID],MATCH(A334,ProductTJ[ProductID],0)),"Not found")</f>
        <v>8</v>
      </c>
      <c r="F334" t="str">
        <f>IFERROR(INDEX(ProductTJ[Segment],MATCH(A334,ProductTJ[ProductID],0)),"Not found")</f>
        <v>Productivity</v>
      </c>
      <c r="G334" t="str">
        <f>IFERROR(INDEX(SalesTJ[Country],MATCH(A334,SalesTJ[ProductID],0)),"Not found")</f>
        <v>Canada</v>
      </c>
      <c r="H334" t="str">
        <f>IFERROR(INDEX(Location[State],MATCH(I334,Location[Zip],0)),"Not found")</f>
        <v>British Columbia</v>
      </c>
      <c r="I334" t="str">
        <f>IFERROR(INDEX(SalesTJ[Zip],MATCH(A334,SalesTJ[ProductID],0)),"Not found")</f>
        <v>V5W</v>
      </c>
      <c r="J334" t="str">
        <f>IFERROR(INDEX(Manufacturer[Manufacturer Name],MATCH(E334,Manufacturer[ManufacturerID],0)),"Not found")</f>
        <v>Natura</v>
      </c>
      <c r="K334">
        <f>IFERROR(INDEX(SalesTJ[Units],MATCH(A334,SalesTJ[ProductID],0)),"Not found")</f>
        <v>1</v>
      </c>
      <c r="L334">
        <f>IFERROR(INDEX(SalesTJ[Revenue],MATCH(A334,SalesTJ[ProductID],0)),"Not found")</f>
        <v>1070.37</v>
      </c>
    </row>
    <row r="335" spans="1:12">
      <c r="A335" s="8">
        <v>793</v>
      </c>
      <c r="B335" s="9">
        <v>42027</v>
      </c>
      <c r="C335" t="str">
        <f>IFERROR(INDEX(ProductTJ[Product Name],MATCH(A335,ProductTJ[ProductID],0)),"Not found")</f>
        <v>Natura RP-81</v>
      </c>
      <c r="D335" t="str">
        <f>IFERROR(INDEX(ProductTJ[Category],MATCH(A335,ProductTJ[ProductID],0)),"Not found")</f>
        <v>Rural</v>
      </c>
      <c r="E335">
        <f>IFERROR(INDEX(ProductTJ[ManufacturerID],MATCH(A335,ProductTJ[ProductID],0)),"Not found")</f>
        <v>8</v>
      </c>
      <c r="F335" t="str">
        <f>IFERROR(INDEX(ProductTJ[Segment],MATCH(A335,ProductTJ[ProductID],0)),"Not found")</f>
        <v>Productivity</v>
      </c>
      <c r="G335" t="str">
        <f>IFERROR(INDEX(SalesTJ[Country],MATCH(A335,SalesTJ[ProductID],0)),"Not found")</f>
        <v>Canada</v>
      </c>
      <c r="H335" t="str">
        <f>IFERROR(INDEX(Location[State],MATCH(I335,Location[Zip],0)),"Not found")</f>
        <v>British Columbia</v>
      </c>
      <c r="I335" t="str">
        <f>IFERROR(INDEX(SalesTJ[Zip],MATCH(A335,SalesTJ[ProductID],0)),"Not found")</f>
        <v>V5W</v>
      </c>
      <c r="J335" t="str">
        <f>IFERROR(INDEX(Manufacturer[Manufacturer Name],MATCH(E335,Manufacturer[ManufacturerID],0)),"Not found")</f>
        <v>Natura</v>
      </c>
      <c r="K335">
        <f>IFERROR(INDEX(SalesTJ[Units],MATCH(A335,SalesTJ[ProductID],0)),"Not found")</f>
        <v>1</v>
      </c>
      <c r="L335">
        <f>IFERROR(INDEX(SalesTJ[Revenue],MATCH(A335,SalesTJ[ProductID],0)),"Not found")</f>
        <v>1070.37</v>
      </c>
    </row>
    <row r="336" spans="1:12">
      <c r="A336" s="6">
        <v>794</v>
      </c>
      <c r="B336" s="7">
        <v>42027</v>
      </c>
      <c r="C336" t="str">
        <f>IFERROR(INDEX(ProductTJ[Product Name],MATCH(A336,ProductTJ[ProductID],0)),"Not found")</f>
        <v>Natura RP-82</v>
      </c>
      <c r="D336" t="str">
        <f>IFERROR(INDEX(ProductTJ[Category],MATCH(A336,ProductTJ[ProductID],0)),"Not found")</f>
        <v>Rural</v>
      </c>
      <c r="E336">
        <f>IFERROR(INDEX(ProductTJ[ManufacturerID],MATCH(A336,ProductTJ[ProductID],0)),"Not found")</f>
        <v>8</v>
      </c>
      <c r="F336" t="str">
        <f>IFERROR(INDEX(ProductTJ[Segment],MATCH(A336,ProductTJ[ProductID],0)),"Not found")</f>
        <v>Productivity</v>
      </c>
      <c r="G336" t="str">
        <f>IFERROR(INDEX(SalesTJ[Country],MATCH(A336,SalesTJ[ProductID],0)),"Not found")</f>
        <v>Canada</v>
      </c>
      <c r="H336" t="str">
        <f>IFERROR(INDEX(Location[State],MATCH(I336,Location[Zip],0)),"Not found")</f>
        <v>British Columbia</v>
      </c>
      <c r="I336" t="str">
        <f>IFERROR(INDEX(SalesTJ[Zip],MATCH(A336,SalesTJ[ProductID],0)),"Not found")</f>
        <v>V5W</v>
      </c>
      <c r="J336" t="str">
        <f>IFERROR(INDEX(Manufacturer[Manufacturer Name],MATCH(E336,Manufacturer[ManufacturerID],0)),"Not found")</f>
        <v>Natura</v>
      </c>
      <c r="K336">
        <f>IFERROR(INDEX(SalesTJ[Units],MATCH(A336,SalesTJ[ProductID],0)),"Not found")</f>
        <v>1</v>
      </c>
      <c r="L336">
        <f>IFERROR(INDEX(SalesTJ[Revenue],MATCH(A336,SalesTJ[ProductID],0)),"Not found")</f>
        <v>1070.37</v>
      </c>
    </row>
    <row r="337" spans="1:12">
      <c r="A337" s="8">
        <v>793</v>
      </c>
      <c r="B337" s="9">
        <v>42027</v>
      </c>
      <c r="C337" t="str">
        <f>IFERROR(INDEX(ProductTJ[Product Name],MATCH(A337,ProductTJ[ProductID],0)),"Not found")</f>
        <v>Natura RP-81</v>
      </c>
      <c r="D337" t="str">
        <f>IFERROR(INDEX(ProductTJ[Category],MATCH(A337,ProductTJ[ProductID],0)),"Not found")</f>
        <v>Rural</v>
      </c>
      <c r="E337">
        <f>IFERROR(INDEX(ProductTJ[ManufacturerID],MATCH(A337,ProductTJ[ProductID],0)),"Not found")</f>
        <v>8</v>
      </c>
      <c r="F337" t="str">
        <f>IFERROR(INDEX(ProductTJ[Segment],MATCH(A337,ProductTJ[ProductID],0)),"Not found")</f>
        <v>Productivity</v>
      </c>
      <c r="G337" t="str">
        <f>IFERROR(INDEX(SalesTJ[Country],MATCH(A337,SalesTJ[ProductID],0)),"Not found")</f>
        <v>Canada</v>
      </c>
      <c r="H337" t="str">
        <f>IFERROR(INDEX(Location[State],MATCH(I337,Location[Zip],0)),"Not found")</f>
        <v>British Columbia</v>
      </c>
      <c r="I337" t="str">
        <f>IFERROR(INDEX(SalesTJ[Zip],MATCH(A337,SalesTJ[ProductID],0)),"Not found")</f>
        <v>V5W</v>
      </c>
      <c r="J337" t="str">
        <f>IFERROR(INDEX(Manufacturer[Manufacturer Name],MATCH(E337,Manufacturer[ManufacturerID],0)),"Not found")</f>
        <v>Natura</v>
      </c>
      <c r="K337">
        <f>IFERROR(INDEX(SalesTJ[Units],MATCH(A337,SalesTJ[ProductID],0)),"Not found")</f>
        <v>1</v>
      </c>
      <c r="L337">
        <f>IFERROR(INDEX(SalesTJ[Revenue],MATCH(A337,SalesTJ[ProductID],0)),"Not found")</f>
        <v>1070.37</v>
      </c>
    </row>
    <row r="338" spans="1:12">
      <c r="A338" s="6">
        <v>959</v>
      </c>
      <c r="B338" s="7">
        <v>42062</v>
      </c>
      <c r="C338" t="str">
        <f>IFERROR(INDEX(ProductTJ[Product Name],MATCH(A338,ProductTJ[ProductID],0)),"Not found")</f>
        <v>Natura UC-22</v>
      </c>
      <c r="D338" t="str">
        <f>IFERROR(INDEX(ProductTJ[Category],MATCH(A338,ProductTJ[ProductID],0)),"Not found")</f>
        <v>Urban</v>
      </c>
      <c r="E338">
        <f>IFERROR(INDEX(ProductTJ[ManufacturerID],MATCH(A338,ProductTJ[ProductID],0)),"Not found")</f>
        <v>8</v>
      </c>
      <c r="F338" t="str">
        <f>IFERROR(INDEX(ProductTJ[Segment],MATCH(A338,ProductTJ[ProductID],0)),"Not found")</f>
        <v>Convenience</v>
      </c>
      <c r="G338" t="str">
        <f>IFERROR(INDEX(SalesTJ[Country],MATCH(A338,SalesTJ[ProductID],0)),"Not found")</f>
        <v>Canada</v>
      </c>
      <c r="H338" t="str">
        <f>IFERROR(INDEX(Location[State],MATCH(I338,Location[Zip],0)),"Not found")</f>
        <v>Ontario</v>
      </c>
      <c r="I338" t="str">
        <f>IFERROR(INDEX(SalesTJ[Zip],MATCH(A338,SalesTJ[ProductID],0)),"Not found")</f>
        <v>M4P</v>
      </c>
      <c r="J338" t="str">
        <f>IFERROR(INDEX(Manufacturer[Manufacturer Name],MATCH(E338,Manufacturer[ManufacturerID],0)),"Not found")</f>
        <v>Natura</v>
      </c>
      <c r="K338">
        <f>IFERROR(INDEX(SalesTJ[Units],MATCH(A338,SalesTJ[ProductID],0)),"Not found")</f>
        <v>1</v>
      </c>
      <c r="L338">
        <f>IFERROR(INDEX(SalesTJ[Revenue],MATCH(A338,SalesTJ[ProductID],0)),"Not found")</f>
        <v>10362.87</v>
      </c>
    </row>
    <row r="339" spans="1:12">
      <c r="A339" s="8">
        <v>438</v>
      </c>
      <c r="B339" s="9">
        <v>42063</v>
      </c>
      <c r="C339" t="str">
        <f>IFERROR(INDEX(ProductTJ[Product Name],MATCH(A339,ProductTJ[ProductID],0)),"Not found")</f>
        <v>Maximus UM-43</v>
      </c>
      <c r="D339" t="str">
        <f>IFERROR(INDEX(ProductTJ[Category],MATCH(A339,ProductTJ[ProductID],0)),"Not found")</f>
        <v>Urban</v>
      </c>
      <c r="E339">
        <f>IFERROR(INDEX(ProductTJ[ManufacturerID],MATCH(A339,ProductTJ[ProductID],0)),"Not found")</f>
        <v>7</v>
      </c>
      <c r="F339" t="str">
        <f>IFERROR(INDEX(ProductTJ[Segment],MATCH(A339,ProductTJ[ProductID],0)),"Not found")</f>
        <v>Moderation</v>
      </c>
      <c r="G339" t="str">
        <f>IFERROR(INDEX(SalesTJ[Country],MATCH(A339,SalesTJ[ProductID],0)),"Not found")</f>
        <v>Canada</v>
      </c>
      <c r="H339" t="str">
        <f>IFERROR(INDEX(Location[State],MATCH(I339,Location[Zip],0)),"Not found")</f>
        <v>Manitoba</v>
      </c>
      <c r="I339" t="str">
        <f>IFERROR(INDEX(SalesTJ[Zip],MATCH(A339,SalesTJ[ProductID],0)),"Not found")</f>
        <v>R3K</v>
      </c>
      <c r="J339" t="str">
        <f>IFERROR(INDEX(Manufacturer[Manufacturer Name],MATCH(E339,Manufacturer[ManufacturerID],0)),"Not found")</f>
        <v>VanArsdel</v>
      </c>
      <c r="K339">
        <f>IFERROR(INDEX(SalesTJ[Units],MATCH(A339,SalesTJ[ProductID],0)),"Not found")</f>
        <v>1</v>
      </c>
      <c r="L339">
        <f>IFERROR(INDEX(SalesTJ[Revenue],MATCH(A339,SalesTJ[ProductID],0)),"Not found")</f>
        <v>11969.37</v>
      </c>
    </row>
    <row r="340" spans="1:12">
      <c r="A340" s="6">
        <v>440</v>
      </c>
      <c r="B340" s="7">
        <v>42063</v>
      </c>
      <c r="C340" t="str">
        <f>IFERROR(INDEX(ProductTJ[Product Name],MATCH(A340,ProductTJ[ProductID],0)),"Not found")</f>
        <v>Maximus UM-45</v>
      </c>
      <c r="D340" t="str">
        <f>IFERROR(INDEX(ProductTJ[Category],MATCH(A340,ProductTJ[ProductID],0)),"Not found")</f>
        <v>Urban</v>
      </c>
      <c r="E340">
        <f>IFERROR(INDEX(ProductTJ[ManufacturerID],MATCH(A340,ProductTJ[ProductID],0)),"Not found")</f>
        <v>7</v>
      </c>
      <c r="F340" t="str">
        <f>IFERROR(INDEX(ProductTJ[Segment],MATCH(A340,ProductTJ[ProductID],0)),"Not found")</f>
        <v>Moderation</v>
      </c>
      <c r="G340" t="str">
        <f>IFERROR(INDEX(SalesTJ[Country],MATCH(A340,SalesTJ[ProductID],0)),"Not found")</f>
        <v>Canada</v>
      </c>
      <c r="H340" t="str">
        <f>IFERROR(INDEX(Location[State],MATCH(I340,Location[Zip],0)),"Not found")</f>
        <v>Ontario</v>
      </c>
      <c r="I340" t="str">
        <f>IFERROR(INDEX(SalesTJ[Zip],MATCH(A340,SalesTJ[ProductID],0)),"Not found")</f>
        <v>L5G</v>
      </c>
      <c r="J340" t="str">
        <f>IFERROR(INDEX(Manufacturer[Manufacturer Name],MATCH(E340,Manufacturer[ManufacturerID],0)),"Not found")</f>
        <v>VanArsdel</v>
      </c>
      <c r="K340">
        <f>IFERROR(INDEX(SalesTJ[Units],MATCH(A340,SalesTJ[ProductID],0)),"Not found")</f>
        <v>1</v>
      </c>
      <c r="L340">
        <f>IFERROR(INDEX(SalesTJ[Revenue],MATCH(A340,SalesTJ[ProductID],0)),"Not found")</f>
        <v>19529.37</v>
      </c>
    </row>
    <row r="341" spans="1:12">
      <c r="A341" s="8">
        <v>548</v>
      </c>
      <c r="B341" s="9">
        <v>42063</v>
      </c>
      <c r="C341" t="str">
        <f>IFERROR(INDEX(ProductTJ[Product Name],MATCH(A341,ProductTJ[ProductID],0)),"Not found")</f>
        <v>Maximus UC-13</v>
      </c>
      <c r="D341" t="str">
        <f>IFERROR(INDEX(ProductTJ[Category],MATCH(A341,ProductTJ[ProductID],0)),"Not found")</f>
        <v>Urban</v>
      </c>
      <c r="E341">
        <f>IFERROR(INDEX(ProductTJ[ManufacturerID],MATCH(A341,ProductTJ[ProductID],0)),"Not found")</f>
        <v>7</v>
      </c>
      <c r="F341" t="str">
        <f>IFERROR(INDEX(ProductTJ[Segment],MATCH(A341,ProductTJ[ProductID],0)),"Not found")</f>
        <v>Convenience</v>
      </c>
      <c r="G341" t="str">
        <f>IFERROR(INDEX(SalesTJ[Country],MATCH(A341,SalesTJ[ProductID],0)),"Not found")</f>
        <v>Canada</v>
      </c>
      <c r="H341" t="str">
        <f>IFERROR(INDEX(Location[State],MATCH(I341,Location[Zip],0)),"Not found")</f>
        <v>Ontario</v>
      </c>
      <c r="I341" t="str">
        <f>IFERROR(INDEX(SalesTJ[Zip],MATCH(A341,SalesTJ[ProductID],0)),"Not found")</f>
        <v>M5L</v>
      </c>
      <c r="J341" t="str">
        <f>IFERROR(INDEX(Manufacturer[Manufacturer Name],MATCH(E341,Manufacturer[ManufacturerID],0)),"Not found")</f>
        <v>VanArsdel</v>
      </c>
      <c r="K341">
        <f>IFERROR(INDEX(SalesTJ[Units],MATCH(A341,SalesTJ[ProductID],0)),"Not found")</f>
        <v>1</v>
      </c>
      <c r="L341">
        <f>IFERROR(INDEX(SalesTJ[Revenue],MATCH(A341,SalesTJ[ProductID],0)),"Not found")</f>
        <v>6236.37</v>
      </c>
    </row>
    <row r="342" spans="1:12">
      <c r="A342" s="6">
        <v>2359</v>
      </c>
      <c r="B342" s="7">
        <v>42064</v>
      </c>
      <c r="C342" t="str">
        <f>IFERROR(INDEX(ProductTJ[Product Name],MATCH(A342,ProductTJ[ProductID],0)),"Not found")</f>
        <v>Aliqui UC-07</v>
      </c>
      <c r="D342" t="str">
        <f>IFERROR(INDEX(ProductTJ[Category],MATCH(A342,ProductTJ[ProductID],0)),"Not found")</f>
        <v>Urban</v>
      </c>
      <c r="E342">
        <f>IFERROR(INDEX(ProductTJ[ManufacturerID],MATCH(A342,ProductTJ[ProductID],0)),"Not found")</f>
        <v>2</v>
      </c>
      <c r="F342" t="str">
        <f>IFERROR(INDEX(ProductTJ[Segment],MATCH(A342,ProductTJ[ProductID],0)),"Not found")</f>
        <v>Convenience</v>
      </c>
      <c r="G342" t="str">
        <f>IFERROR(INDEX(SalesTJ[Country],MATCH(A342,SalesTJ[ProductID],0)),"Not found")</f>
        <v>Canada</v>
      </c>
      <c r="H342" t="str">
        <f>IFERROR(INDEX(Location[State],MATCH(I342,Location[Zip],0)),"Not found")</f>
        <v>Ontario</v>
      </c>
      <c r="I342" t="str">
        <f>IFERROR(INDEX(SalesTJ[Zip],MATCH(A342,SalesTJ[ProductID],0)),"Not found")</f>
        <v>M4N</v>
      </c>
      <c r="J342" t="str">
        <f>IFERROR(INDEX(Manufacturer[Manufacturer Name],MATCH(E342,Manufacturer[ManufacturerID],0)),"Not found")</f>
        <v>Aliqui</v>
      </c>
      <c r="K342">
        <f>IFERROR(INDEX(SalesTJ[Units],MATCH(A342,SalesTJ[ProductID],0)),"Not found")</f>
        <v>1</v>
      </c>
      <c r="L342">
        <f>IFERROR(INDEX(SalesTJ[Revenue],MATCH(A342,SalesTJ[ProductID],0)),"Not found")</f>
        <v>5606.37</v>
      </c>
    </row>
    <row r="343" spans="1:12">
      <c r="A343" s="8">
        <v>1059</v>
      </c>
      <c r="B343" s="9">
        <v>42064</v>
      </c>
      <c r="C343" t="str">
        <f>IFERROR(INDEX(ProductTJ[Product Name],MATCH(A343,ProductTJ[ProductID],0)),"Not found")</f>
        <v>Pirum RP-05</v>
      </c>
      <c r="D343" t="str">
        <f>IFERROR(INDEX(ProductTJ[Category],MATCH(A343,ProductTJ[ProductID],0)),"Not found")</f>
        <v>Rural</v>
      </c>
      <c r="E343">
        <f>IFERROR(INDEX(ProductTJ[ManufacturerID],MATCH(A343,ProductTJ[ProductID],0)),"Not found")</f>
        <v>10</v>
      </c>
      <c r="F343" t="str">
        <f>IFERROR(INDEX(ProductTJ[Segment],MATCH(A343,ProductTJ[ProductID],0)),"Not found")</f>
        <v>Productivity</v>
      </c>
      <c r="G343" t="str">
        <f>IFERROR(INDEX(SalesTJ[Country],MATCH(A343,SalesTJ[ProductID],0)),"Not found")</f>
        <v>Canada</v>
      </c>
      <c r="H343" t="str">
        <f>IFERROR(INDEX(Location[State],MATCH(I343,Location[Zip],0)),"Not found")</f>
        <v>Ontario</v>
      </c>
      <c r="I343" t="str">
        <f>IFERROR(INDEX(SalesTJ[Zip],MATCH(A343,SalesTJ[ProductID],0)),"Not found")</f>
        <v>L5T</v>
      </c>
      <c r="J343" t="str">
        <f>IFERROR(INDEX(Manufacturer[Manufacturer Name],MATCH(E343,Manufacturer[ManufacturerID],0)),"Not found")</f>
        <v>Pirum</v>
      </c>
      <c r="K343">
        <f>IFERROR(INDEX(SalesTJ[Units],MATCH(A343,SalesTJ[ProductID],0)),"Not found")</f>
        <v>1</v>
      </c>
      <c r="L343">
        <f>IFERROR(INDEX(SalesTJ[Revenue],MATCH(A343,SalesTJ[ProductID],0)),"Not found")</f>
        <v>1889.37</v>
      </c>
    </row>
    <row r="344" spans="1:12">
      <c r="A344" s="6">
        <v>1212</v>
      </c>
      <c r="B344" s="7">
        <v>42064</v>
      </c>
      <c r="C344" t="str">
        <f>IFERROR(INDEX(ProductTJ[Product Name],MATCH(A344,ProductTJ[ProductID],0)),"Not found")</f>
        <v>Pirum UC-14</v>
      </c>
      <c r="D344" t="str">
        <f>IFERROR(INDEX(ProductTJ[Category],MATCH(A344,ProductTJ[ProductID],0)),"Not found")</f>
        <v>Urban</v>
      </c>
      <c r="E344">
        <f>IFERROR(INDEX(ProductTJ[ManufacturerID],MATCH(A344,ProductTJ[ProductID],0)),"Not found")</f>
        <v>10</v>
      </c>
      <c r="F344" t="str">
        <f>IFERROR(INDEX(ProductTJ[Segment],MATCH(A344,ProductTJ[ProductID],0)),"Not found")</f>
        <v>Convenience</v>
      </c>
      <c r="G344" t="str">
        <f>IFERROR(INDEX(SalesTJ[Country],MATCH(A344,SalesTJ[ProductID],0)),"Not found")</f>
        <v>Canada</v>
      </c>
      <c r="H344" t="str">
        <f>IFERROR(INDEX(Location[State],MATCH(I344,Location[Zip],0)),"Not found")</f>
        <v>Ontario</v>
      </c>
      <c r="I344" t="str">
        <f>IFERROR(INDEX(SalesTJ[Zip],MATCH(A344,SalesTJ[ProductID],0)),"Not found")</f>
        <v>L5N</v>
      </c>
      <c r="J344" t="str">
        <f>IFERROR(INDEX(Manufacturer[Manufacturer Name],MATCH(E344,Manufacturer[ManufacturerID],0)),"Not found")</f>
        <v>Pirum</v>
      </c>
      <c r="K344">
        <f>IFERROR(INDEX(SalesTJ[Units],MATCH(A344,SalesTJ[ProductID],0)),"Not found")</f>
        <v>1</v>
      </c>
      <c r="L344">
        <f>IFERROR(INDEX(SalesTJ[Revenue],MATCH(A344,SalesTJ[ProductID],0)),"Not found")</f>
        <v>4850.37</v>
      </c>
    </row>
    <row r="345" spans="1:12">
      <c r="A345" s="8">
        <v>1060</v>
      </c>
      <c r="B345" s="9">
        <v>42064</v>
      </c>
      <c r="C345" t="str">
        <f>IFERROR(INDEX(ProductTJ[Product Name],MATCH(A345,ProductTJ[ProductID],0)),"Not found")</f>
        <v>Pirum RP-06</v>
      </c>
      <c r="D345" t="str">
        <f>IFERROR(INDEX(ProductTJ[Category],MATCH(A345,ProductTJ[ProductID],0)),"Not found")</f>
        <v>Rural</v>
      </c>
      <c r="E345">
        <f>IFERROR(INDEX(ProductTJ[ManufacturerID],MATCH(A345,ProductTJ[ProductID],0)),"Not found")</f>
        <v>10</v>
      </c>
      <c r="F345" t="str">
        <f>IFERROR(INDEX(ProductTJ[Segment],MATCH(A345,ProductTJ[ProductID],0)),"Not found")</f>
        <v>Productivity</v>
      </c>
      <c r="G345" t="str">
        <f>IFERROR(INDEX(SalesTJ[Country],MATCH(A345,SalesTJ[ProductID],0)),"Not found")</f>
        <v>Canada</v>
      </c>
      <c r="H345" t="str">
        <f>IFERROR(INDEX(Location[State],MATCH(I345,Location[Zip],0)),"Not found")</f>
        <v>Manitoba</v>
      </c>
      <c r="I345" t="str">
        <f>IFERROR(INDEX(SalesTJ[Zip],MATCH(A345,SalesTJ[ProductID],0)),"Not found")</f>
        <v>R3N</v>
      </c>
      <c r="J345" t="str">
        <f>IFERROR(INDEX(Manufacturer[Manufacturer Name],MATCH(E345,Manufacturer[ManufacturerID],0)),"Not found")</f>
        <v>Pirum</v>
      </c>
      <c r="K345">
        <f>IFERROR(INDEX(SalesTJ[Units],MATCH(A345,SalesTJ[ProductID],0)),"Not found")</f>
        <v>1</v>
      </c>
      <c r="L345">
        <f>IFERROR(INDEX(SalesTJ[Revenue],MATCH(A345,SalesTJ[ProductID],0)),"Not found")</f>
        <v>1889.37</v>
      </c>
    </row>
    <row r="346" spans="1:12">
      <c r="A346" s="6">
        <v>1059</v>
      </c>
      <c r="B346" s="7">
        <v>42064</v>
      </c>
      <c r="C346" t="str">
        <f>IFERROR(INDEX(ProductTJ[Product Name],MATCH(A346,ProductTJ[ProductID],0)),"Not found")</f>
        <v>Pirum RP-05</v>
      </c>
      <c r="D346" t="str">
        <f>IFERROR(INDEX(ProductTJ[Category],MATCH(A346,ProductTJ[ProductID],0)),"Not found")</f>
        <v>Rural</v>
      </c>
      <c r="E346">
        <f>IFERROR(INDEX(ProductTJ[ManufacturerID],MATCH(A346,ProductTJ[ProductID],0)),"Not found")</f>
        <v>10</v>
      </c>
      <c r="F346" t="str">
        <f>IFERROR(INDEX(ProductTJ[Segment],MATCH(A346,ProductTJ[ProductID],0)),"Not found")</f>
        <v>Productivity</v>
      </c>
      <c r="G346" t="str">
        <f>IFERROR(INDEX(SalesTJ[Country],MATCH(A346,SalesTJ[ProductID],0)),"Not found")</f>
        <v>Canada</v>
      </c>
      <c r="H346" t="str">
        <f>IFERROR(INDEX(Location[State],MATCH(I346,Location[Zip],0)),"Not found")</f>
        <v>Ontario</v>
      </c>
      <c r="I346" t="str">
        <f>IFERROR(INDEX(SalesTJ[Zip],MATCH(A346,SalesTJ[ProductID],0)),"Not found")</f>
        <v>L5T</v>
      </c>
      <c r="J346" t="str">
        <f>IFERROR(INDEX(Manufacturer[Manufacturer Name],MATCH(E346,Manufacturer[ManufacturerID],0)),"Not found")</f>
        <v>Pirum</v>
      </c>
      <c r="K346">
        <f>IFERROR(INDEX(SalesTJ[Units],MATCH(A346,SalesTJ[ProductID],0)),"Not found")</f>
        <v>1</v>
      </c>
      <c r="L346">
        <f>IFERROR(INDEX(SalesTJ[Revenue],MATCH(A346,SalesTJ[ProductID],0)),"Not found")</f>
        <v>1889.37</v>
      </c>
    </row>
    <row r="347" spans="1:12">
      <c r="A347" s="8">
        <v>2084</v>
      </c>
      <c r="B347" s="9">
        <v>42064</v>
      </c>
      <c r="C347" t="str">
        <f>IFERROR(INDEX(ProductTJ[Product Name],MATCH(A347,ProductTJ[ProductID],0)),"Not found")</f>
        <v>Currus UC-19</v>
      </c>
      <c r="D347" t="str">
        <f>IFERROR(INDEX(ProductTJ[Category],MATCH(A347,ProductTJ[ProductID],0)),"Not found")</f>
        <v>Urban</v>
      </c>
      <c r="E347">
        <f>IFERROR(INDEX(ProductTJ[ManufacturerID],MATCH(A347,ProductTJ[ProductID],0)),"Not found")</f>
        <v>4</v>
      </c>
      <c r="F347" t="str">
        <f>IFERROR(INDEX(ProductTJ[Segment],MATCH(A347,ProductTJ[ProductID],0)),"Not found")</f>
        <v>Convenience</v>
      </c>
      <c r="G347" t="str">
        <f>IFERROR(INDEX(SalesTJ[Country],MATCH(A347,SalesTJ[ProductID],0)),"Not found")</f>
        <v>Canada</v>
      </c>
      <c r="H347" t="str">
        <f>IFERROR(INDEX(Location[State],MATCH(I347,Location[Zip],0)),"Not found")</f>
        <v>Ontario</v>
      </c>
      <c r="I347" t="str">
        <f>IFERROR(INDEX(SalesTJ[Zip],MATCH(A347,SalesTJ[ProductID],0)),"Not found")</f>
        <v>L5N</v>
      </c>
      <c r="J347" t="str">
        <f>IFERROR(INDEX(Manufacturer[Manufacturer Name],MATCH(E347,Manufacturer[ManufacturerID],0)),"Not found")</f>
        <v>Currus</v>
      </c>
      <c r="K347">
        <f>IFERROR(INDEX(SalesTJ[Units],MATCH(A347,SalesTJ[ProductID],0)),"Not found")</f>
        <v>1</v>
      </c>
      <c r="L347">
        <f>IFERROR(INDEX(SalesTJ[Revenue],MATCH(A347,SalesTJ[ProductID],0)),"Not found")</f>
        <v>8252.37</v>
      </c>
    </row>
    <row r="348" spans="1:12">
      <c r="A348" s="6">
        <v>2145</v>
      </c>
      <c r="B348" s="7">
        <v>42075</v>
      </c>
      <c r="C348" t="str">
        <f>IFERROR(INDEX(ProductTJ[Product Name],MATCH(A348,ProductTJ[ProductID],0)),"Not found")</f>
        <v>Victoria UR-21</v>
      </c>
      <c r="D348" t="str">
        <f>IFERROR(INDEX(ProductTJ[Category],MATCH(A348,ProductTJ[ProductID],0)),"Not found")</f>
        <v>Urban</v>
      </c>
      <c r="E348">
        <f>IFERROR(INDEX(ProductTJ[ManufacturerID],MATCH(A348,ProductTJ[ProductID],0)),"Not found")</f>
        <v>14</v>
      </c>
      <c r="F348" t="str">
        <f>IFERROR(INDEX(ProductTJ[Segment],MATCH(A348,ProductTJ[ProductID],0)),"Not found")</f>
        <v>Regular</v>
      </c>
      <c r="G348" t="str">
        <f>IFERROR(INDEX(SalesTJ[Country],MATCH(A348,SalesTJ[ProductID],0)),"Not found")</f>
        <v>Canada</v>
      </c>
      <c r="H348" t="str">
        <f>IFERROR(INDEX(Location[State],MATCH(I348,Location[Zip],0)),"Not found")</f>
        <v>Ontario</v>
      </c>
      <c r="I348" t="str">
        <f>IFERROR(INDEX(SalesTJ[Zip],MATCH(A348,SalesTJ[ProductID],0)),"Not found")</f>
        <v>L5G</v>
      </c>
      <c r="J348" t="str">
        <f>IFERROR(INDEX(Manufacturer[Manufacturer Name],MATCH(E348,Manufacturer[ManufacturerID],0)),"Not found")</f>
        <v>Victoria</v>
      </c>
      <c r="K348">
        <f>IFERROR(INDEX(SalesTJ[Units],MATCH(A348,SalesTJ[ProductID],0)),"Not found")</f>
        <v>1</v>
      </c>
      <c r="L348">
        <f>IFERROR(INDEX(SalesTJ[Revenue],MATCH(A348,SalesTJ[ProductID],0)),"Not found")</f>
        <v>4850.37</v>
      </c>
    </row>
    <row r="349" spans="1:12">
      <c r="A349" s="8">
        <v>2225</v>
      </c>
      <c r="B349" s="9">
        <v>42075</v>
      </c>
      <c r="C349" t="str">
        <f>IFERROR(INDEX(ProductTJ[Product Name],MATCH(A349,ProductTJ[ProductID],0)),"Not found")</f>
        <v>Aliqui RP-22</v>
      </c>
      <c r="D349" t="str">
        <f>IFERROR(INDEX(ProductTJ[Category],MATCH(A349,ProductTJ[ProductID],0)),"Not found")</f>
        <v>Rural</v>
      </c>
      <c r="E349">
        <f>IFERROR(INDEX(ProductTJ[ManufacturerID],MATCH(A349,ProductTJ[ProductID],0)),"Not found")</f>
        <v>2</v>
      </c>
      <c r="F349" t="str">
        <f>IFERROR(INDEX(ProductTJ[Segment],MATCH(A349,ProductTJ[ProductID],0)),"Not found")</f>
        <v>Productivity</v>
      </c>
      <c r="G349" t="str">
        <f>IFERROR(INDEX(SalesTJ[Country],MATCH(A349,SalesTJ[ProductID],0)),"Not found")</f>
        <v>Canada</v>
      </c>
      <c r="H349" t="str">
        <f>IFERROR(INDEX(Location[State],MATCH(I349,Location[Zip],0)),"Not found")</f>
        <v>Ontario</v>
      </c>
      <c r="I349" t="str">
        <f>IFERROR(INDEX(SalesTJ[Zip],MATCH(A349,SalesTJ[ProductID],0)),"Not found")</f>
        <v>L5N</v>
      </c>
      <c r="J349" t="str">
        <f>IFERROR(INDEX(Manufacturer[Manufacturer Name],MATCH(E349,Manufacturer[ManufacturerID],0)),"Not found")</f>
        <v>Aliqui</v>
      </c>
      <c r="K349">
        <f>IFERROR(INDEX(SalesTJ[Units],MATCH(A349,SalesTJ[ProductID],0)),"Not found")</f>
        <v>1</v>
      </c>
      <c r="L349">
        <f>IFERROR(INDEX(SalesTJ[Revenue],MATCH(A349,SalesTJ[ProductID],0)),"Not found")</f>
        <v>723.87</v>
      </c>
    </row>
    <row r="350" spans="1:12">
      <c r="A350" s="6">
        <v>959</v>
      </c>
      <c r="B350" s="7">
        <v>42082</v>
      </c>
      <c r="C350" t="str">
        <f>IFERROR(INDEX(ProductTJ[Product Name],MATCH(A350,ProductTJ[ProductID],0)),"Not found")</f>
        <v>Natura UC-22</v>
      </c>
      <c r="D350" t="str">
        <f>IFERROR(INDEX(ProductTJ[Category],MATCH(A350,ProductTJ[ProductID],0)),"Not found")</f>
        <v>Urban</v>
      </c>
      <c r="E350">
        <f>IFERROR(INDEX(ProductTJ[ManufacturerID],MATCH(A350,ProductTJ[ProductID],0)),"Not found")</f>
        <v>8</v>
      </c>
      <c r="F350" t="str">
        <f>IFERROR(INDEX(ProductTJ[Segment],MATCH(A350,ProductTJ[ProductID],0)),"Not found")</f>
        <v>Convenience</v>
      </c>
      <c r="G350" t="str">
        <f>IFERROR(INDEX(SalesTJ[Country],MATCH(A350,SalesTJ[ProductID],0)),"Not found")</f>
        <v>Canada</v>
      </c>
      <c r="H350" t="str">
        <f>IFERROR(INDEX(Location[State],MATCH(I350,Location[Zip],0)),"Not found")</f>
        <v>Ontario</v>
      </c>
      <c r="I350" t="str">
        <f>IFERROR(INDEX(SalesTJ[Zip],MATCH(A350,SalesTJ[ProductID],0)),"Not found")</f>
        <v>M4P</v>
      </c>
      <c r="J350" t="str">
        <f>IFERROR(INDEX(Manufacturer[Manufacturer Name],MATCH(E350,Manufacturer[ManufacturerID],0)),"Not found")</f>
        <v>Natura</v>
      </c>
      <c r="K350">
        <f>IFERROR(INDEX(SalesTJ[Units],MATCH(A350,SalesTJ[ProductID],0)),"Not found")</f>
        <v>1</v>
      </c>
      <c r="L350">
        <f>IFERROR(INDEX(SalesTJ[Revenue],MATCH(A350,SalesTJ[ProductID],0)),"Not found")</f>
        <v>10362.87</v>
      </c>
    </row>
    <row r="351" spans="1:12">
      <c r="A351" s="8">
        <v>2280</v>
      </c>
      <c r="B351" s="9">
        <v>42082</v>
      </c>
      <c r="C351" t="str">
        <f>IFERROR(INDEX(ProductTJ[Product Name],MATCH(A351,ProductTJ[ProductID],0)),"Not found")</f>
        <v>Aliqui RS-13</v>
      </c>
      <c r="D351" t="str">
        <f>IFERROR(INDEX(ProductTJ[Category],MATCH(A351,ProductTJ[ProductID],0)),"Not found")</f>
        <v>Rural</v>
      </c>
      <c r="E351">
        <f>IFERROR(INDEX(ProductTJ[ManufacturerID],MATCH(A351,ProductTJ[ProductID],0)),"Not found")</f>
        <v>2</v>
      </c>
      <c r="F351" t="str">
        <f>IFERROR(INDEX(ProductTJ[Segment],MATCH(A351,ProductTJ[ProductID],0)),"Not found")</f>
        <v>Select</v>
      </c>
      <c r="G351" t="str">
        <f>IFERROR(INDEX(SalesTJ[Country],MATCH(A351,SalesTJ[ProductID],0)),"Not found")</f>
        <v>Canada</v>
      </c>
      <c r="H351" t="str">
        <f>IFERROR(INDEX(Location[State],MATCH(I351,Location[Zip],0)),"Not found")</f>
        <v>Ontario</v>
      </c>
      <c r="I351" t="str">
        <f>IFERROR(INDEX(SalesTJ[Zip],MATCH(A351,SalesTJ[ProductID],0)),"Not found")</f>
        <v>M5P</v>
      </c>
      <c r="J351" t="str">
        <f>IFERROR(INDEX(Manufacturer[Manufacturer Name],MATCH(E351,Manufacturer[ManufacturerID],0)),"Not found")</f>
        <v>Aliqui</v>
      </c>
      <c r="K351">
        <f>IFERROR(INDEX(SalesTJ[Units],MATCH(A351,SalesTJ[ProductID],0)),"Not found")</f>
        <v>1</v>
      </c>
      <c r="L351">
        <f>IFERROR(INDEX(SalesTJ[Revenue],MATCH(A351,SalesTJ[ProductID],0)),"Not found")</f>
        <v>2046.87</v>
      </c>
    </row>
    <row r="352" spans="1:12">
      <c r="A352" s="6">
        <v>1714</v>
      </c>
      <c r="B352" s="7">
        <v>42071</v>
      </c>
      <c r="C352" t="str">
        <f>IFERROR(INDEX(ProductTJ[Product Name],MATCH(A352,ProductTJ[ProductID],0)),"Not found")</f>
        <v>Salvus YY-25</v>
      </c>
      <c r="D352" t="str">
        <f>IFERROR(INDEX(ProductTJ[Category],MATCH(A352,ProductTJ[ProductID],0)),"Not found")</f>
        <v>Youth</v>
      </c>
      <c r="E352">
        <f>IFERROR(INDEX(ProductTJ[ManufacturerID],MATCH(A352,ProductTJ[ProductID],0)),"Not found")</f>
        <v>13</v>
      </c>
      <c r="F352" t="str">
        <f>IFERROR(INDEX(ProductTJ[Segment],MATCH(A352,ProductTJ[ProductID],0)),"Not found")</f>
        <v>Youth</v>
      </c>
      <c r="G352" t="str">
        <f>IFERROR(INDEX(SalesTJ[Country],MATCH(A352,SalesTJ[ProductID],0)),"Not found")</f>
        <v>Canada</v>
      </c>
      <c r="H352" t="str">
        <f>IFERROR(INDEX(Location[State],MATCH(I352,Location[Zip],0)),"Not found")</f>
        <v>Manitoba</v>
      </c>
      <c r="I352" t="str">
        <f>IFERROR(INDEX(SalesTJ[Zip],MATCH(A352,SalesTJ[ProductID],0)),"Not found")</f>
        <v>R3H</v>
      </c>
      <c r="J352" t="str">
        <f>IFERROR(INDEX(Manufacturer[Manufacturer Name],MATCH(E352,Manufacturer[ManufacturerID],0)),"Not found")</f>
        <v>Salvus</v>
      </c>
      <c r="K352">
        <f>IFERROR(INDEX(SalesTJ[Units],MATCH(A352,SalesTJ[ProductID],0)),"Not found")</f>
        <v>1</v>
      </c>
      <c r="L352">
        <f>IFERROR(INDEX(SalesTJ[Revenue],MATCH(A352,SalesTJ[ProductID],0)),"Not found")</f>
        <v>1259.37</v>
      </c>
    </row>
    <row r="353" spans="1:12">
      <c r="A353" s="8">
        <v>496</v>
      </c>
      <c r="B353" s="9">
        <v>42071</v>
      </c>
      <c r="C353" t="str">
        <f>IFERROR(INDEX(ProductTJ[Product Name],MATCH(A353,ProductTJ[ProductID],0)),"Not found")</f>
        <v>Maximus UM-01</v>
      </c>
      <c r="D353" t="str">
        <f>IFERROR(INDEX(ProductTJ[Category],MATCH(A353,ProductTJ[ProductID],0)),"Not found")</f>
        <v>Urban</v>
      </c>
      <c r="E353">
        <f>IFERROR(INDEX(ProductTJ[ManufacturerID],MATCH(A353,ProductTJ[ProductID],0)),"Not found")</f>
        <v>7</v>
      </c>
      <c r="F353" t="str">
        <f>IFERROR(INDEX(ProductTJ[Segment],MATCH(A353,ProductTJ[ProductID],0)),"Not found")</f>
        <v>Moderation</v>
      </c>
      <c r="G353" t="str">
        <f>IFERROR(INDEX(SalesTJ[Country],MATCH(A353,SalesTJ[ProductID],0)),"Not found")</f>
        <v>Canada</v>
      </c>
      <c r="H353" t="str">
        <f>IFERROR(INDEX(Location[State],MATCH(I353,Location[Zip],0)),"Not found")</f>
        <v>Ontario</v>
      </c>
      <c r="I353" t="str">
        <f>IFERROR(INDEX(SalesTJ[Zip],MATCH(A353,SalesTJ[ProductID],0)),"Not found")</f>
        <v>L5V</v>
      </c>
      <c r="J353" t="str">
        <f>IFERROR(INDEX(Manufacturer[Manufacturer Name],MATCH(E353,Manufacturer[ManufacturerID],0)),"Not found")</f>
        <v>VanArsdel</v>
      </c>
      <c r="K353">
        <f>IFERROR(INDEX(SalesTJ[Units],MATCH(A353,SalesTJ[ProductID],0)),"Not found")</f>
        <v>1</v>
      </c>
      <c r="L353">
        <f>IFERROR(INDEX(SalesTJ[Revenue],MATCH(A353,SalesTJ[ProductID],0)),"Not found")</f>
        <v>11147.85</v>
      </c>
    </row>
    <row r="354" spans="1:12">
      <c r="A354" s="6">
        <v>1085</v>
      </c>
      <c r="B354" s="7">
        <v>42094</v>
      </c>
      <c r="C354" t="str">
        <f>IFERROR(INDEX(ProductTJ[Product Name],MATCH(A354,ProductTJ[ProductID],0)),"Not found")</f>
        <v>Pirum RP-31</v>
      </c>
      <c r="D354" t="str">
        <f>IFERROR(INDEX(ProductTJ[Category],MATCH(A354,ProductTJ[ProductID],0)),"Not found")</f>
        <v>Rural</v>
      </c>
      <c r="E354">
        <f>IFERROR(INDEX(ProductTJ[ManufacturerID],MATCH(A354,ProductTJ[ProductID],0)),"Not found")</f>
        <v>10</v>
      </c>
      <c r="F354" t="str">
        <f>IFERROR(INDEX(ProductTJ[Segment],MATCH(A354,ProductTJ[ProductID],0)),"Not found")</f>
        <v>Productivity</v>
      </c>
      <c r="G354" t="str">
        <f>IFERROR(INDEX(SalesTJ[Country],MATCH(A354,SalesTJ[ProductID],0)),"Not found")</f>
        <v>Canada</v>
      </c>
      <c r="H354" t="str">
        <f>IFERROR(INDEX(Location[State],MATCH(I354,Location[Zip],0)),"Not found")</f>
        <v>Manitoba</v>
      </c>
      <c r="I354" t="str">
        <f>IFERROR(INDEX(SalesTJ[Zip],MATCH(A354,SalesTJ[ProductID],0)),"Not found")</f>
        <v>R3G</v>
      </c>
      <c r="J354" t="str">
        <f>IFERROR(INDEX(Manufacturer[Manufacturer Name],MATCH(E354,Manufacturer[ManufacturerID],0)),"Not found")</f>
        <v>Pirum</v>
      </c>
      <c r="K354">
        <f>IFERROR(INDEX(SalesTJ[Units],MATCH(A354,SalesTJ[ProductID],0)),"Not found")</f>
        <v>1</v>
      </c>
      <c r="L354">
        <f>IFERROR(INDEX(SalesTJ[Revenue],MATCH(A354,SalesTJ[ProductID],0)),"Not found")</f>
        <v>1164.87</v>
      </c>
    </row>
    <row r="355" spans="1:12">
      <c r="A355" s="8">
        <v>487</v>
      </c>
      <c r="B355" s="9">
        <v>42121</v>
      </c>
      <c r="C355" t="str">
        <f>IFERROR(INDEX(ProductTJ[Product Name],MATCH(A355,ProductTJ[ProductID],0)),"Not found")</f>
        <v>Maximus UM-92</v>
      </c>
      <c r="D355" t="str">
        <f>IFERROR(INDEX(ProductTJ[Category],MATCH(A355,ProductTJ[ProductID],0)),"Not found")</f>
        <v>Urban</v>
      </c>
      <c r="E355">
        <f>IFERROR(INDEX(ProductTJ[ManufacturerID],MATCH(A355,ProductTJ[ProductID],0)),"Not found")</f>
        <v>7</v>
      </c>
      <c r="F355" t="str">
        <f>IFERROR(INDEX(ProductTJ[Segment],MATCH(A355,ProductTJ[ProductID],0)),"Not found")</f>
        <v>Moderation</v>
      </c>
      <c r="G355" t="str">
        <f>IFERROR(INDEX(SalesTJ[Country],MATCH(A355,SalesTJ[ProductID],0)),"Not found")</f>
        <v>Canada</v>
      </c>
      <c r="H355" t="str">
        <f>IFERROR(INDEX(Location[State],MATCH(I355,Location[Zip],0)),"Not found")</f>
        <v>Ontario</v>
      </c>
      <c r="I355" t="str">
        <f>IFERROR(INDEX(SalesTJ[Zip],MATCH(A355,SalesTJ[ProductID],0)),"Not found")</f>
        <v>L4X</v>
      </c>
      <c r="J355" t="str">
        <f>IFERROR(INDEX(Manufacturer[Manufacturer Name],MATCH(E355,Manufacturer[ManufacturerID],0)),"Not found")</f>
        <v>VanArsdel</v>
      </c>
      <c r="K355">
        <f>IFERROR(INDEX(SalesTJ[Units],MATCH(A355,SalesTJ[ProductID],0)),"Not found")</f>
        <v>1</v>
      </c>
      <c r="L355">
        <f>IFERROR(INDEX(SalesTJ[Revenue],MATCH(A355,SalesTJ[ProductID],0)),"Not found")</f>
        <v>13229.37</v>
      </c>
    </row>
    <row r="356" spans="1:12">
      <c r="A356" s="6">
        <v>556</v>
      </c>
      <c r="B356" s="7">
        <v>42121</v>
      </c>
      <c r="C356" t="str">
        <f>IFERROR(INDEX(ProductTJ[Product Name],MATCH(A356,ProductTJ[ProductID],0)),"Not found")</f>
        <v>Maximus UC-21</v>
      </c>
      <c r="D356" t="str">
        <f>IFERROR(INDEX(ProductTJ[Category],MATCH(A356,ProductTJ[ProductID],0)),"Not found")</f>
        <v>Urban</v>
      </c>
      <c r="E356">
        <f>IFERROR(INDEX(ProductTJ[ManufacturerID],MATCH(A356,ProductTJ[ProductID],0)),"Not found")</f>
        <v>7</v>
      </c>
      <c r="F356" t="str">
        <f>IFERROR(INDEX(ProductTJ[Segment],MATCH(A356,ProductTJ[ProductID],0)),"Not found")</f>
        <v>Convenience</v>
      </c>
      <c r="G356" t="str">
        <f>IFERROR(INDEX(SalesTJ[Country],MATCH(A356,SalesTJ[ProductID],0)),"Not found")</f>
        <v>Canada</v>
      </c>
      <c r="H356" t="str">
        <f>IFERROR(INDEX(Location[State],MATCH(I356,Location[Zip],0)),"Not found")</f>
        <v>Ontario</v>
      </c>
      <c r="I356" t="str">
        <f>IFERROR(INDEX(SalesTJ[Zip],MATCH(A356,SalesTJ[ProductID],0)),"Not found")</f>
        <v>M6H</v>
      </c>
      <c r="J356" t="str">
        <f>IFERROR(INDEX(Manufacturer[Manufacturer Name],MATCH(E356,Manufacturer[ManufacturerID],0)),"Not found")</f>
        <v>VanArsdel</v>
      </c>
      <c r="K356">
        <f>IFERROR(INDEX(SalesTJ[Units],MATCH(A356,SalesTJ[ProductID],0)),"Not found")</f>
        <v>1</v>
      </c>
      <c r="L356">
        <f>IFERROR(INDEX(SalesTJ[Revenue],MATCH(A356,SalesTJ[ProductID],0)),"Not found")</f>
        <v>10268.37</v>
      </c>
    </row>
    <row r="357" spans="1:12">
      <c r="A357" s="8">
        <v>578</v>
      </c>
      <c r="B357" s="9">
        <v>42075</v>
      </c>
      <c r="C357" t="str">
        <f>IFERROR(INDEX(ProductTJ[Product Name],MATCH(A357,ProductTJ[ProductID],0)),"Not found")</f>
        <v>Maximus UC-43</v>
      </c>
      <c r="D357" t="str">
        <f>IFERROR(INDEX(ProductTJ[Category],MATCH(A357,ProductTJ[ProductID],0)),"Not found")</f>
        <v>Urban</v>
      </c>
      <c r="E357">
        <f>IFERROR(INDEX(ProductTJ[ManufacturerID],MATCH(A357,ProductTJ[ProductID],0)),"Not found")</f>
        <v>7</v>
      </c>
      <c r="F357" t="str">
        <f>IFERROR(INDEX(ProductTJ[Segment],MATCH(A357,ProductTJ[ProductID],0)),"Not found")</f>
        <v>Convenience</v>
      </c>
      <c r="G357" t="str">
        <f>IFERROR(INDEX(SalesTJ[Country],MATCH(A357,SalesTJ[ProductID],0)),"Not found")</f>
        <v>Canada</v>
      </c>
      <c r="H357" t="str">
        <f>IFERROR(INDEX(Location[State],MATCH(I357,Location[Zip],0)),"Not found")</f>
        <v>Ontario</v>
      </c>
      <c r="I357" t="str">
        <f>IFERROR(INDEX(SalesTJ[Zip],MATCH(A357,SalesTJ[ProductID],0)),"Not found")</f>
        <v>L5N</v>
      </c>
      <c r="J357" t="str">
        <f>IFERROR(INDEX(Manufacturer[Manufacturer Name],MATCH(E357,Manufacturer[ManufacturerID],0)),"Not found")</f>
        <v>VanArsdel</v>
      </c>
      <c r="K357">
        <f>IFERROR(INDEX(SalesTJ[Units],MATCH(A357,SalesTJ[ProductID],0)),"Not found")</f>
        <v>1</v>
      </c>
      <c r="L357">
        <f>IFERROR(INDEX(SalesTJ[Revenue],MATCH(A357,SalesTJ[ProductID],0)),"Not found")</f>
        <v>9449.37</v>
      </c>
    </row>
    <row r="358" spans="1:12">
      <c r="A358" s="6">
        <v>1175</v>
      </c>
      <c r="B358" s="7">
        <v>42075</v>
      </c>
      <c r="C358" t="str">
        <f>IFERROR(INDEX(ProductTJ[Product Name],MATCH(A358,ProductTJ[ProductID],0)),"Not found")</f>
        <v>Pirum UE-11</v>
      </c>
      <c r="D358" t="str">
        <f>IFERROR(INDEX(ProductTJ[Category],MATCH(A358,ProductTJ[ProductID],0)),"Not found")</f>
        <v>Urban</v>
      </c>
      <c r="E358">
        <f>IFERROR(INDEX(ProductTJ[ManufacturerID],MATCH(A358,ProductTJ[ProductID],0)),"Not found")</f>
        <v>10</v>
      </c>
      <c r="F358" t="str">
        <f>IFERROR(INDEX(ProductTJ[Segment],MATCH(A358,ProductTJ[ProductID],0)),"Not found")</f>
        <v>Extreme</v>
      </c>
      <c r="G358" t="str">
        <f>IFERROR(INDEX(SalesTJ[Country],MATCH(A358,SalesTJ[ProductID],0)),"Not found")</f>
        <v>Canada</v>
      </c>
      <c r="H358" t="str">
        <f>IFERROR(INDEX(Location[State],MATCH(I358,Location[Zip],0)),"Not found")</f>
        <v>Ontario</v>
      </c>
      <c r="I358" t="str">
        <f>IFERROR(INDEX(SalesTJ[Zip],MATCH(A358,SalesTJ[ProductID],0)),"Not found")</f>
        <v>K1Y</v>
      </c>
      <c r="J358" t="str">
        <f>IFERROR(INDEX(Manufacturer[Manufacturer Name],MATCH(E358,Manufacturer[ManufacturerID],0)),"Not found")</f>
        <v>Pirum</v>
      </c>
      <c r="K358">
        <f>IFERROR(INDEX(SalesTJ[Units],MATCH(A358,SalesTJ[ProductID],0)),"Not found")</f>
        <v>1</v>
      </c>
      <c r="L358">
        <f>IFERROR(INDEX(SalesTJ[Revenue],MATCH(A358,SalesTJ[ProductID],0)),"Not found")</f>
        <v>7622.37</v>
      </c>
    </row>
    <row r="359" spans="1:12">
      <c r="A359" s="8">
        <v>407</v>
      </c>
      <c r="B359" s="9">
        <v>42075</v>
      </c>
      <c r="C359" t="str">
        <f>IFERROR(INDEX(ProductTJ[Product Name],MATCH(A359,ProductTJ[ProductID],0)),"Not found")</f>
        <v>Maximus UM-12</v>
      </c>
      <c r="D359" t="str">
        <f>IFERROR(INDEX(ProductTJ[Category],MATCH(A359,ProductTJ[ProductID],0)),"Not found")</f>
        <v>Urban</v>
      </c>
      <c r="E359">
        <f>IFERROR(INDEX(ProductTJ[ManufacturerID],MATCH(A359,ProductTJ[ProductID],0)),"Not found")</f>
        <v>7</v>
      </c>
      <c r="F359" t="str">
        <f>IFERROR(INDEX(ProductTJ[Segment],MATCH(A359,ProductTJ[ProductID],0)),"Not found")</f>
        <v>Moderation</v>
      </c>
      <c r="G359" t="str">
        <f>IFERROR(INDEX(SalesTJ[Country],MATCH(A359,SalesTJ[ProductID],0)),"Not found")</f>
        <v>Canada</v>
      </c>
      <c r="H359" t="str">
        <f>IFERROR(INDEX(Location[State],MATCH(I359,Location[Zip],0)),"Not found")</f>
        <v>Ontario</v>
      </c>
      <c r="I359" t="str">
        <f>IFERROR(INDEX(SalesTJ[Zip],MATCH(A359,SalesTJ[ProductID],0)),"Not found")</f>
        <v>M6G</v>
      </c>
      <c r="J359" t="str">
        <f>IFERROR(INDEX(Manufacturer[Manufacturer Name],MATCH(E359,Manufacturer[ManufacturerID],0)),"Not found")</f>
        <v>VanArsdel</v>
      </c>
      <c r="K359">
        <f>IFERROR(INDEX(SalesTJ[Units],MATCH(A359,SalesTJ[ProductID],0)),"Not found")</f>
        <v>1</v>
      </c>
      <c r="L359">
        <f>IFERROR(INDEX(SalesTJ[Revenue],MATCH(A359,SalesTJ[ProductID],0)),"Not found")</f>
        <v>20505.87</v>
      </c>
    </row>
    <row r="360" spans="1:12">
      <c r="A360" s="6">
        <v>2224</v>
      </c>
      <c r="B360" s="7">
        <v>42075</v>
      </c>
      <c r="C360" t="str">
        <f>IFERROR(INDEX(ProductTJ[Product Name],MATCH(A360,ProductTJ[ProductID],0)),"Not found")</f>
        <v>Aliqui RP-21</v>
      </c>
      <c r="D360" t="str">
        <f>IFERROR(INDEX(ProductTJ[Category],MATCH(A360,ProductTJ[ProductID],0)),"Not found")</f>
        <v>Rural</v>
      </c>
      <c r="E360">
        <f>IFERROR(INDEX(ProductTJ[ManufacturerID],MATCH(A360,ProductTJ[ProductID],0)),"Not found")</f>
        <v>2</v>
      </c>
      <c r="F360" t="str">
        <f>IFERROR(INDEX(ProductTJ[Segment],MATCH(A360,ProductTJ[ProductID],0)),"Not found")</f>
        <v>Productivity</v>
      </c>
      <c r="G360" t="str">
        <f>IFERROR(INDEX(SalesTJ[Country],MATCH(A360,SalesTJ[ProductID],0)),"Not found")</f>
        <v>Canada</v>
      </c>
      <c r="H360" t="str">
        <f>IFERROR(INDEX(Location[State],MATCH(I360,Location[Zip],0)),"Not found")</f>
        <v>Ontario</v>
      </c>
      <c r="I360" t="str">
        <f>IFERROR(INDEX(SalesTJ[Zip],MATCH(A360,SalesTJ[ProductID],0)),"Not found")</f>
        <v>L5N</v>
      </c>
      <c r="J360" t="str">
        <f>IFERROR(INDEX(Manufacturer[Manufacturer Name],MATCH(E360,Manufacturer[ManufacturerID],0)),"Not found")</f>
        <v>Aliqui</v>
      </c>
      <c r="K360">
        <f>IFERROR(INDEX(SalesTJ[Units],MATCH(A360,SalesTJ[ProductID],0)),"Not found")</f>
        <v>1</v>
      </c>
      <c r="L360">
        <f>IFERROR(INDEX(SalesTJ[Revenue],MATCH(A360,SalesTJ[ProductID],0)),"Not found")</f>
        <v>723.87</v>
      </c>
    </row>
    <row r="361" spans="1:12">
      <c r="A361" s="8">
        <v>548</v>
      </c>
      <c r="B361" s="9">
        <v>42076</v>
      </c>
      <c r="C361" t="str">
        <f>IFERROR(INDEX(ProductTJ[Product Name],MATCH(A361,ProductTJ[ProductID],0)),"Not found")</f>
        <v>Maximus UC-13</v>
      </c>
      <c r="D361" t="str">
        <f>IFERROR(INDEX(ProductTJ[Category],MATCH(A361,ProductTJ[ProductID],0)),"Not found")</f>
        <v>Urban</v>
      </c>
      <c r="E361">
        <f>IFERROR(INDEX(ProductTJ[ManufacturerID],MATCH(A361,ProductTJ[ProductID],0)),"Not found")</f>
        <v>7</v>
      </c>
      <c r="F361" t="str">
        <f>IFERROR(INDEX(ProductTJ[Segment],MATCH(A361,ProductTJ[ProductID],0)),"Not found")</f>
        <v>Convenience</v>
      </c>
      <c r="G361" t="str">
        <f>IFERROR(INDEX(SalesTJ[Country],MATCH(A361,SalesTJ[ProductID],0)),"Not found")</f>
        <v>Canada</v>
      </c>
      <c r="H361" t="str">
        <f>IFERROR(INDEX(Location[State],MATCH(I361,Location[Zip],0)),"Not found")</f>
        <v>Ontario</v>
      </c>
      <c r="I361" t="str">
        <f>IFERROR(INDEX(SalesTJ[Zip],MATCH(A361,SalesTJ[ProductID],0)),"Not found")</f>
        <v>M5L</v>
      </c>
      <c r="J361" t="str">
        <f>IFERROR(INDEX(Manufacturer[Manufacturer Name],MATCH(E361,Manufacturer[ManufacturerID],0)),"Not found")</f>
        <v>VanArsdel</v>
      </c>
      <c r="K361">
        <f>IFERROR(INDEX(SalesTJ[Units],MATCH(A361,SalesTJ[ProductID],0)),"Not found")</f>
        <v>1</v>
      </c>
      <c r="L361">
        <f>IFERROR(INDEX(SalesTJ[Revenue],MATCH(A361,SalesTJ[ProductID],0)),"Not found")</f>
        <v>6236.37</v>
      </c>
    </row>
    <row r="362" spans="1:12">
      <c r="A362" s="6">
        <v>253</v>
      </c>
      <c r="B362" s="7">
        <v>42076</v>
      </c>
      <c r="C362" t="str">
        <f>IFERROR(INDEX(ProductTJ[Product Name],MATCH(A362,ProductTJ[ProductID],0)),"Not found")</f>
        <v>Fama UR-25</v>
      </c>
      <c r="D362" t="str">
        <f>IFERROR(INDEX(ProductTJ[Category],MATCH(A362,ProductTJ[ProductID],0)),"Not found")</f>
        <v>Urban</v>
      </c>
      <c r="E362">
        <f>IFERROR(INDEX(ProductTJ[ManufacturerID],MATCH(A362,ProductTJ[ProductID],0)),"Not found")</f>
        <v>5</v>
      </c>
      <c r="F362" t="str">
        <f>IFERROR(INDEX(ProductTJ[Segment],MATCH(A362,ProductTJ[ProductID],0)),"Not found")</f>
        <v>Regular</v>
      </c>
      <c r="G362" t="str">
        <f>IFERROR(INDEX(SalesTJ[Country],MATCH(A362,SalesTJ[ProductID],0)),"Not found")</f>
        <v>Canada</v>
      </c>
      <c r="H362" t="str">
        <f>IFERROR(INDEX(Location[State],MATCH(I362,Location[Zip],0)),"Not found")</f>
        <v>Ontario</v>
      </c>
      <c r="I362" t="str">
        <f>IFERROR(INDEX(SalesTJ[Zip],MATCH(A362,SalesTJ[ProductID],0)),"Not found")</f>
        <v>M6G</v>
      </c>
      <c r="J362" t="str">
        <f>IFERROR(INDEX(Manufacturer[Manufacturer Name],MATCH(E362,Manufacturer[ManufacturerID],0)),"Not found")</f>
        <v>Fama</v>
      </c>
      <c r="K362">
        <f>IFERROR(INDEX(SalesTJ[Units],MATCH(A362,SalesTJ[ProductID],0)),"Not found")</f>
        <v>1</v>
      </c>
      <c r="L362">
        <f>IFERROR(INDEX(SalesTJ[Revenue],MATCH(A362,SalesTJ[ProductID],0)),"Not found")</f>
        <v>8816.85</v>
      </c>
    </row>
    <row r="363" spans="1:12">
      <c r="A363" s="8">
        <v>2332</v>
      </c>
      <c r="B363" s="9">
        <v>42076</v>
      </c>
      <c r="C363" t="str">
        <f>IFERROR(INDEX(ProductTJ[Product Name],MATCH(A363,ProductTJ[ProductID],0)),"Not found")</f>
        <v>Aliqui UE-06</v>
      </c>
      <c r="D363" t="str">
        <f>IFERROR(INDEX(ProductTJ[Category],MATCH(A363,ProductTJ[ProductID],0)),"Not found")</f>
        <v>Urban</v>
      </c>
      <c r="E363">
        <f>IFERROR(INDEX(ProductTJ[ManufacturerID],MATCH(A363,ProductTJ[ProductID],0)),"Not found")</f>
        <v>2</v>
      </c>
      <c r="F363" t="str">
        <f>IFERROR(INDEX(ProductTJ[Segment],MATCH(A363,ProductTJ[ProductID],0)),"Not found")</f>
        <v>Extreme</v>
      </c>
      <c r="G363" t="str">
        <f>IFERROR(INDEX(SalesTJ[Country],MATCH(A363,SalesTJ[ProductID],0)),"Not found")</f>
        <v>Canada</v>
      </c>
      <c r="H363" t="str">
        <f>IFERROR(INDEX(Location[State],MATCH(I363,Location[Zip],0)),"Not found")</f>
        <v>Ontario</v>
      </c>
      <c r="I363" t="str">
        <f>IFERROR(INDEX(SalesTJ[Zip],MATCH(A363,SalesTJ[ProductID],0)),"Not found")</f>
        <v>M4E</v>
      </c>
      <c r="J363" t="str">
        <f>IFERROR(INDEX(Manufacturer[Manufacturer Name],MATCH(E363,Manufacturer[ManufacturerID],0)),"Not found")</f>
        <v>Aliqui</v>
      </c>
      <c r="K363">
        <f>IFERROR(INDEX(SalesTJ[Units],MATCH(A363,SalesTJ[ProductID],0)),"Not found")</f>
        <v>1</v>
      </c>
      <c r="L363">
        <f>IFERROR(INDEX(SalesTJ[Revenue],MATCH(A363,SalesTJ[ProductID],0)),"Not found")</f>
        <v>5921.37</v>
      </c>
    </row>
    <row r="364" spans="1:12">
      <c r="A364" s="6">
        <v>945</v>
      </c>
      <c r="B364" s="7">
        <v>42155</v>
      </c>
      <c r="C364" t="str">
        <f>IFERROR(INDEX(ProductTJ[Product Name],MATCH(A364,ProductTJ[ProductID],0)),"Not found")</f>
        <v>Natura UC-08</v>
      </c>
      <c r="D364" t="str">
        <f>IFERROR(INDEX(ProductTJ[Category],MATCH(A364,ProductTJ[ProductID],0)),"Not found")</f>
        <v>Urban</v>
      </c>
      <c r="E364">
        <f>IFERROR(INDEX(ProductTJ[ManufacturerID],MATCH(A364,ProductTJ[ProductID],0)),"Not found")</f>
        <v>8</v>
      </c>
      <c r="F364" t="str">
        <f>IFERROR(INDEX(ProductTJ[Segment],MATCH(A364,ProductTJ[ProductID],0)),"Not found")</f>
        <v>Convenience</v>
      </c>
      <c r="G364" t="str">
        <f>IFERROR(INDEX(SalesTJ[Country],MATCH(A364,SalesTJ[ProductID],0)),"Not found")</f>
        <v>Canada</v>
      </c>
      <c r="H364" t="str">
        <f>IFERROR(INDEX(Location[State],MATCH(I364,Location[Zip],0)),"Not found")</f>
        <v>Manitoba</v>
      </c>
      <c r="I364" t="str">
        <f>IFERROR(INDEX(SalesTJ[Zip],MATCH(A364,SalesTJ[ProductID],0)),"Not found")</f>
        <v>R3B</v>
      </c>
      <c r="J364" t="str">
        <f>IFERROR(INDEX(Manufacturer[Manufacturer Name],MATCH(E364,Manufacturer[ManufacturerID],0)),"Not found")</f>
        <v>Natura</v>
      </c>
      <c r="K364">
        <f>IFERROR(INDEX(SalesTJ[Units],MATCH(A364,SalesTJ[ProductID],0)),"Not found")</f>
        <v>1</v>
      </c>
      <c r="L364">
        <f>IFERROR(INDEX(SalesTJ[Revenue],MATCH(A364,SalesTJ[ProductID],0)),"Not found")</f>
        <v>8189.37</v>
      </c>
    </row>
    <row r="365" spans="1:12">
      <c r="A365" s="8">
        <v>1489</v>
      </c>
      <c r="B365" s="9">
        <v>42155</v>
      </c>
      <c r="C365" t="str">
        <f>IFERROR(INDEX(ProductTJ[Product Name],MATCH(A365,ProductTJ[ProductID],0)),"Not found")</f>
        <v>Quibus RP-81</v>
      </c>
      <c r="D365" t="str">
        <f>IFERROR(INDEX(ProductTJ[Category],MATCH(A365,ProductTJ[ProductID],0)),"Not found")</f>
        <v>Rural</v>
      </c>
      <c r="E365">
        <f>IFERROR(INDEX(ProductTJ[ManufacturerID],MATCH(A365,ProductTJ[ProductID],0)),"Not found")</f>
        <v>12</v>
      </c>
      <c r="F365" t="str">
        <f>IFERROR(INDEX(ProductTJ[Segment],MATCH(A365,ProductTJ[ProductID],0)),"Not found")</f>
        <v>Productivity</v>
      </c>
      <c r="G365" t="str">
        <f>IFERROR(INDEX(SalesTJ[Country],MATCH(A365,SalesTJ[ProductID],0)),"Not found")</f>
        <v>Canada</v>
      </c>
      <c r="H365" t="str">
        <f>IFERROR(INDEX(Location[State],MATCH(I365,Location[Zip],0)),"Not found")</f>
        <v>Manitoba</v>
      </c>
      <c r="I365" t="str">
        <f>IFERROR(INDEX(SalesTJ[Zip],MATCH(A365,SalesTJ[ProductID],0)),"Not found")</f>
        <v>R3G</v>
      </c>
      <c r="J365" t="str">
        <f>IFERROR(INDEX(Manufacturer[Manufacturer Name],MATCH(E365,Manufacturer[ManufacturerID],0)),"Not found")</f>
        <v>Quibus</v>
      </c>
      <c r="K365">
        <f>IFERROR(INDEX(SalesTJ[Units],MATCH(A365,SalesTJ[ProductID],0)),"Not found")</f>
        <v>1</v>
      </c>
      <c r="L365">
        <f>IFERROR(INDEX(SalesTJ[Revenue],MATCH(A365,SalesTJ[ProductID],0)),"Not found")</f>
        <v>3778.74</v>
      </c>
    </row>
    <row r="366" spans="1:12">
      <c r="A366" s="6">
        <v>1518</v>
      </c>
      <c r="B366" s="7">
        <v>42155</v>
      </c>
      <c r="C366" t="str">
        <f>IFERROR(INDEX(ProductTJ[Product Name],MATCH(A366,ProductTJ[ProductID],0)),"Not found")</f>
        <v>Quibus RP-10</v>
      </c>
      <c r="D366" t="str">
        <f>IFERROR(INDEX(ProductTJ[Category],MATCH(A366,ProductTJ[ProductID],0)),"Not found")</f>
        <v>Rural</v>
      </c>
      <c r="E366">
        <f>IFERROR(INDEX(ProductTJ[ManufacturerID],MATCH(A366,ProductTJ[ProductID],0)),"Not found")</f>
        <v>12</v>
      </c>
      <c r="F366" t="str">
        <f>IFERROR(INDEX(ProductTJ[Segment],MATCH(A366,ProductTJ[ProductID],0)),"Not found")</f>
        <v>Productivity</v>
      </c>
      <c r="G366" t="str">
        <f>IFERROR(INDEX(SalesTJ[Country],MATCH(A366,SalesTJ[ProductID],0)),"Not found")</f>
        <v>Canada</v>
      </c>
      <c r="H366" t="str">
        <f>IFERROR(INDEX(Location[State],MATCH(I366,Location[Zip],0)),"Not found")</f>
        <v>Ontario</v>
      </c>
      <c r="I366" t="str">
        <f>IFERROR(INDEX(SalesTJ[Zip],MATCH(A366,SalesTJ[ProductID],0)),"Not found")</f>
        <v>K1Z</v>
      </c>
      <c r="J366" t="str">
        <f>IFERROR(INDEX(Manufacturer[Manufacturer Name],MATCH(E366,Manufacturer[ManufacturerID],0)),"Not found")</f>
        <v>Quibus</v>
      </c>
      <c r="K366">
        <f>IFERROR(INDEX(SalesTJ[Units],MATCH(A366,SalesTJ[ProductID],0)),"Not found")</f>
        <v>1</v>
      </c>
      <c r="L366">
        <f>IFERROR(INDEX(SalesTJ[Revenue],MATCH(A366,SalesTJ[ProductID],0)),"Not found")</f>
        <v>2770.74</v>
      </c>
    </row>
    <row r="367" spans="1:12">
      <c r="A367" s="8">
        <v>1707</v>
      </c>
      <c r="B367" s="9">
        <v>42155</v>
      </c>
      <c r="C367" t="str">
        <f>IFERROR(INDEX(ProductTJ[Product Name],MATCH(A367,ProductTJ[ProductID],0)),"Not found")</f>
        <v>Salvus YY-18</v>
      </c>
      <c r="D367" t="str">
        <f>IFERROR(INDEX(ProductTJ[Category],MATCH(A367,ProductTJ[ProductID],0)),"Not found")</f>
        <v>Youth</v>
      </c>
      <c r="E367">
        <f>IFERROR(INDEX(ProductTJ[ManufacturerID],MATCH(A367,ProductTJ[ProductID],0)),"Not found")</f>
        <v>13</v>
      </c>
      <c r="F367" t="str">
        <f>IFERROR(INDEX(ProductTJ[Segment],MATCH(A367,ProductTJ[ProductID],0)),"Not found")</f>
        <v>Youth</v>
      </c>
      <c r="G367" t="str">
        <f>IFERROR(INDEX(SalesTJ[Country],MATCH(A367,SalesTJ[ProductID],0)),"Not found")</f>
        <v>Canada</v>
      </c>
      <c r="H367" t="str">
        <f>IFERROR(INDEX(Location[State],MATCH(I367,Location[Zip],0)),"Not found")</f>
        <v>Ontario</v>
      </c>
      <c r="I367" t="str">
        <f>IFERROR(INDEX(SalesTJ[Zip],MATCH(A367,SalesTJ[ProductID],0)),"Not found")</f>
        <v>K1H</v>
      </c>
      <c r="J367" t="str">
        <f>IFERROR(INDEX(Manufacturer[Manufacturer Name],MATCH(E367,Manufacturer[ManufacturerID],0)),"Not found")</f>
        <v>Salvus</v>
      </c>
      <c r="K367">
        <f>IFERROR(INDEX(SalesTJ[Units],MATCH(A367,SalesTJ[ProductID],0)),"Not found")</f>
        <v>1</v>
      </c>
      <c r="L367">
        <f>IFERROR(INDEX(SalesTJ[Revenue],MATCH(A367,SalesTJ[ProductID],0)),"Not found")</f>
        <v>1511.37</v>
      </c>
    </row>
    <row r="368" spans="1:12">
      <c r="A368" s="6">
        <v>1344</v>
      </c>
      <c r="B368" s="7">
        <v>42155</v>
      </c>
      <c r="C368" t="str">
        <f>IFERROR(INDEX(ProductTJ[Product Name],MATCH(A368,ProductTJ[ProductID],0)),"Not found")</f>
        <v>Quibus RP-36</v>
      </c>
      <c r="D368" t="str">
        <f>IFERROR(INDEX(ProductTJ[Category],MATCH(A368,ProductTJ[ProductID],0)),"Not found")</f>
        <v>Rural</v>
      </c>
      <c r="E368">
        <f>IFERROR(INDEX(ProductTJ[ManufacturerID],MATCH(A368,ProductTJ[ProductID],0)),"Not found")</f>
        <v>12</v>
      </c>
      <c r="F368" t="str">
        <f>IFERROR(INDEX(ProductTJ[Segment],MATCH(A368,ProductTJ[ProductID],0)),"Not found")</f>
        <v>Productivity</v>
      </c>
      <c r="G368" t="str">
        <f>IFERROR(INDEX(SalesTJ[Country],MATCH(A368,SalesTJ[ProductID],0)),"Not found")</f>
        <v>Canada</v>
      </c>
      <c r="H368" t="str">
        <f>IFERROR(INDEX(Location[State],MATCH(I368,Location[Zip],0)),"Not found")</f>
        <v>Ontario</v>
      </c>
      <c r="I368" t="str">
        <f>IFERROR(INDEX(SalesTJ[Zip],MATCH(A368,SalesTJ[ProductID],0)),"Not found")</f>
        <v>M7Y</v>
      </c>
      <c r="J368" t="str">
        <f>IFERROR(INDEX(Manufacturer[Manufacturer Name],MATCH(E368,Manufacturer[ManufacturerID],0)),"Not found")</f>
        <v>Quibus</v>
      </c>
      <c r="K368">
        <f>IFERROR(INDEX(SalesTJ[Units],MATCH(A368,SalesTJ[ProductID],0)),"Not found")</f>
        <v>1</v>
      </c>
      <c r="L368">
        <f>IFERROR(INDEX(SalesTJ[Revenue],MATCH(A368,SalesTJ[ProductID],0)),"Not found")</f>
        <v>4408.74</v>
      </c>
    </row>
    <row r="369" spans="1:12">
      <c r="A369" s="8">
        <v>1349</v>
      </c>
      <c r="B369" s="9">
        <v>42155</v>
      </c>
      <c r="C369" t="str">
        <f>IFERROR(INDEX(ProductTJ[Product Name],MATCH(A369,ProductTJ[ProductID],0)),"Not found")</f>
        <v>Quibus RP-41</v>
      </c>
      <c r="D369" t="str">
        <f>IFERROR(INDEX(ProductTJ[Category],MATCH(A369,ProductTJ[ProductID],0)),"Not found")</f>
        <v>Rural</v>
      </c>
      <c r="E369">
        <f>IFERROR(INDEX(ProductTJ[ManufacturerID],MATCH(A369,ProductTJ[ProductID],0)),"Not found")</f>
        <v>12</v>
      </c>
      <c r="F369" t="str">
        <f>IFERROR(INDEX(ProductTJ[Segment],MATCH(A369,ProductTJ[ProductID],0)),"Not found")</f>
        <v>Productivity</v>
      </c>
      <c r="G369" t="str">
        <f>IFERROR(INDEX(SalesTJ[Country],MATCH(A369,SalesTJ[ProductID],0)),"Not found")</f>
        <v>Canada</v>
      </c>
      <c r="H369" t="str">
        <f>IFERROR(INDEX(Location[State],MATCH(I369,Location[Zip],0)),"Not found")</f>
        <v>Manitoba</v>
      </c>
      <c r="I369" t="str">
        <f>IFERROR(INDEX(SalesTJ[Zip],MATCH(A369,SalesTJ[ProductID],0)),"Not found")</f>
        <v>R3H</v>
      </c>
      <c r="J369" t="str">
        <f>IFERROR(INDEX(Manufacturer[Manufacturer Name],MATCH(E369,Manufacturer[ManufacturerID],0)),"Not found")</f>
        <v>Quibus</v>
      </c>
      <c r="K369">
        <f>IFERROR(INDEX(SalesTJ[Units],MATCH(A369,SalesTJ[ProductID],0)),"Not found")</f>
        <v>1</v>
      </c>
      <c r="L369">
        <f>IFERROR(INDEX(SalesTJ[Revenue],MATCH(A369,SalesTJ[ProductID],0)),"Not found")</f>
        <v>4282.74</v>
      </c>
    </row>
    <row r="370" spans="1:12">
      <c r="A370" s="6">
        <v>1364</v>
      </c>
      <c r="B370" s="7">
        <v>42155</v>
      </c>
      <c r="C370" t="str">
        <f>IFERROR(INDEX(ProductTJ[Product Name],MATCH(A370,ProductTJ[ProductID],0)),"Not found")</f>
        <v>Quibus RP-56</v>
      </c>
      <c r="D370" t="str">
        <f>IFERROR(INDEX(ProductTJ[Category],MATCH(A370,ProductTJ[ProductID],0)),"Not found")</f>
        <v>Rural</v>
      </c>
      <c r="E370">
        <f>IFERROR(INDEX(ProductTJ[ManufacturerID],MATCH(A370,ProductTJ[ProductID],0)),"Not found")</f>
        <v>12</v>
      </c>
      <c r="F370" t="str">
        <f>IFERROR(INDEX(ProductTJ[Segment],MATCH(A370,ProductTJ[ProductID],0)),"Not found")</f>
        <v>Productivity</v>
      </c>
      <c r="G370" t="str">
        <f>IFERROR(INDEX(SalesTJ[Country],MATCH(A370,SalesTJ[ProductID],0)),"Not found")</f>
        <v>Canada</v>
      </c>
      <c r="H370" t="str">
        <f>IFERROR(INDEX(Location[State],MATCH(I370,Location[Zip],0)),"Not found")</f>
        <v>Manitoba</v>
      </c>
      <c r="I370" t="str">
        <f>IFERROR(INDEX(SalesTJ[Zip],MATCH(A370,SalesTJ[ProductID],0)),"Not found")</f>
        <v>R3S</v>
      </c>
      <c r="J370" t="str">
        <f>IFERROR(INDEX(Manufacturer[Manufacturer Name],MATCH(E370,Manufacturer[ManufacturerID],0)),"Not found")</f>
        <v>Quibus</v>
      </c>
      <c r="K370">
        <f>IFERROR(INDEX(SalesTJ[Units],MATCH(A370,SalesTJ[ProductID],0)),"Not found")</f>
        <v>1</v>
      </c>
      <c r="L370">
        <f>IFERROR(INDEX(SalesTJ[Revenue],MATCH(A370,SalesTJ[ProductID],0)),"Not found")</f>
        <v>2455.74</v>
      </c>
    </row>
    <row r="371" spans="1:12">
      <c r="A371" s="8">
        <v>1495</v>
      </c>
      <c r="B371" s="9">
        <v>42155</v>
      </c>
      <c r="C371" t="str">
        <f>IFERROR(INDEX(ProductTJ[Product Name],MATCH(A371,ProductTJ[ProductID],0)),"Not found")</f>
        <v>Quibus RP-87</v>
      </c>
      <c r="D371" t="str">
        <f>IFERROR(INDEX(ProductTJ[Category],MATCH(A371,ProductTJ[ProductID],0)),"Not found")</f>
        <v>Rural</v>
      </c>
      <c r="E371">
        <f>IFERROR(INDEX(ProductTJ[ManufacturerID],MATCH(A371,ProductTJ[ProductID],0)),"Not found")</f>
        <v>12</v>
      </c>
      <c r="F371" t="str">
        <f>IFERROR(INDEX(ProductTJ[Segment],MATCH(A371,ProductTJ[ProductID],0)),"Not found")</f>
        <v>Productivity</v>
      </c>
      <c r="G371" t="str">
        <f>IFERROR(INDEX(SalesTJ[Country],MATCH(A371,SalesTJ[ProductID],0)),"Not found")</f>
        <v>Canada</v>
      </c>
      <c r="H371" t="str">
        <f>IFERROR(INDEX(Location[State],MATCH(I371,Location[Zip],0)),"Not found")</f>
        <v>Ontario</v>
      </c>
      <c r="I371" t="str">
        <f>IFERROR(INDEX(SalesTJ[Zip],MATCH(A371,SalesTJ[ProductID],0)),"Not found")</f>
        <v>M4V</v>
      </c>
      <c r="J371" t="str">
        <f>IFERROR(INDEX(Manufacturer[Manufacturer Name],MATCH(E371,Manufacturer[ManufacturerID],0)),"Not found")</f>
        <v>Quibus</v>
      </c>
      <c r="K371">
        <f>IFERROR(INDEX(SalesTJ[Units],MATCH(A371,SalesTJ[ProductID],0)),"Not found")</f>
        <v>1</v>
      </c>
      <c r="L371">
        <f>IFERROR(INDEX(SalesTJ[Revenue],MATCH(A371,SalesTJ[ProductID],0)),"Not found")</f>
        <v>4408.74</v>
      </c>
    </row>
    <row r="372" spans="1:12">
      <c r="A372" s="6">
        <v>1490</v>
      </c>
      <c r="B372" s="7">
        <v>42155</v>
      </c>
      <c r="C372" t="str">
        <f>IFERROR(INDEX(ProductTJ[Product Name],MATCH(A372,ProductTJ[ProductID],0)),"Not found")</f>
        <v>Quibus RP-82</v>
      </c>
      <c r="D372" t="str">
        <f>IFERROR(INDEX(ProductTJ[Category],MATCH(A372,ProductTJ[ProductID],0)),"Not found")</f>
        <v>Rural</v>
      </c>
      <c r="E372">
        <f>IFERROR(INDEX(ProductTJ[ManufacturerID],MATCH(A372,ProductTJ[ProductID],0)),"Not found")</f>
        <v>12</v>
      </c>
      <c r="F372" t="str">
        <f>IFERROR(INDEX(ProductTJ[Segment],MATCH(A372,ProductTJ[ProductID],0)),"Not found")</f>
        <v>Productivity</v>
      </c>
      <c r="G372" t="str">
        <f>IFERROR(INDEX(SalesTJ[Country],MATCH(A372,SalesTJ[ProductID],0)),"Not found")</f>
        <v>Canada</v>
      </c>
      <c r="H372" t="str">
        <f>IFERROR(INDEX(Location[State],MATCH(I372,Location[Zip],0)),"Not found")</f>
        <v>Manitoba</v>
      </c>
      <c r="I372" t="str">
        <f>IFERROR(INDEX(SalesTJ[Zip],MATCH(A372,SalesTJ[ProductID],0)),"Not found")</f>
        <v>R3G</v>
      </c>
      <c r="J372" t="str">
        <f>IFERROR(INDEX(Manufacturer[Manufacturer Name],MATCH(E372,Manufacturer[ManufacturerID],0)),"Not found")</f>
        <v>Quibus</v>
      </c>
      <c r="K372">
        <f>IFERROR(INDEX(SalesTJ[Units],MATCH(A372,SalesTJ[ProductID],0)),"Not found")</f>
        <v>1</v>
      </c>
      <c r="L372">
        <f>IFERROR(INDEX(SalesTJ[Revenue],MATCH(A372,SalesTJ[ProductID],0)),"Not found")</f>
        <v>3778.74</v>
      </c>
    </row>
    <row r="373" spans="1:12">
      <c r="A373" s="8">
        <v>1120</v>
      </c>
      <c r="B373" s="9">
        <v>42185</v>
      </c>
      <c r="C373" t="str">
        <f>IFERROR(INDEX(ProductTJ[Product Name],MATCH(A373,ProductTJ[ProductID],0)),"Not found")</f>
        <v>Pirum RS-08</v>
      </c>
      <c r="D373" t="str">
        <f>IFERROR(INDEX(ProductTJ[Category],MATCH(A373,ProductTJ[ProductID],0)),"Not found")</f>
        <v>Rural</v>
      </c>
      <c r="E373">
        <f>IFERROR(INDEX(ProductTJ[ManufacturerID],MATCH(A373,ProductTJ[ProductID],0)),"Not found")</f>
        <v>10</v>
      </c>
      <c r="F373" t="str">
        <f>IFERROR(INDEX(ProductTJ[Segment],MATCH(A373,ProductTJ[ProductID],0)),"Not found")</f>
        <v>Select</v>
      </c>
      <c r="G373" t="str">
        <f>IFERROR(INDEX(SalesTJ[Country],MATCH(A373,SalesTJ[ProductID],0)),"Not found")</f>
        <v>Canada</v>
      </c>
      <c r="H373" t="str">
        <f>IFERROR(INDEX(Location[State],MATCH(I373,Location[Zip],0)),"Not found")</f>
        <v>Ontario</v>
      </c>
      <c r="I373" t="str">
        <f>IFERROR(INDEX(SalesTJ[Zip],MATCH(A373,SalesTJ[ProductID],0)),"Not found")</f>
        <v>L5P</v>
      </c>
      <c r="J373" t="str">
        <f>IFERROR(INDEX(Manufacturer[Manufacturer Name],MATCH(E373,Manufacturer[ManufacturerID],0)),"Not found")</f>
        <v>Pirum</v>
      </c>
      <c r="K373">
        <f>IFERROR(INDEX(SalesTJ[Units],MATCH(A373,SalesTJ[ProductID],0)),"Not found")</f>
        <v>1</v>
      </c>
      <c r="L373">
        <f>IFERROR(INDEX(SalesTJ[Revenue],MATCH(A373,SalesTJ[ProductID],0)),"Not found")</f>
        <v>2109.87</v>
      </c>
    </row>
    <row r="374" spans="1:12">
      <c r="A374" s="6">
        <v>1145</v>
      </c>
      <c r="B374" s="7">
        <v>42185</v>
      </c>
      <c r="C374" t="str">
        <f>IFERROR(INDEX(ProductTJ[Product Name],MATCH(A374,ProductTJ[ProductID],0)),"Not found")</f>
        <v>Pirum UR-02</v>
      </c>
      <c r="D374" t="str">
        <f>IFERROR(INDEX(ProductTJ[Category],MATCH(A374,ProductTJ[ProductID],0)),"Not found")</f>
        <v>Urban</v>
      </c>
      <c r="E374">
        <f>IFERROR(INDEX(ProductTJ[ManufacturerID],MATCH(A374,ProductTJ[ProductID],0)),"Not found")</f>
        <v>10</v>
      </c>
      <c r="F374" t="str">
        <f>IFERROR(INDEX(ProductTJ[Segment],MATCH(A374,ProductTJ[ProductID],0)),"Not found")</f>
        <v>Regular</v>
      </c>
      <c r="G374" t="str">
        <f>IFERROR(INDEX(SalesTJ[Country],MATCH(A374,SalesTJ[ProductID],0)),"Not found")</f>
        <v>Canada</v>
      </c>
      <c r="H374" t="str">
        <f>IFERROR(INDEX(Location[State],MATCH(I374,Location[Zip],0)),"Not found")</f>
        <v>Ontario</v>
      </c>
      <c r="I374" t="str">
        <f>IFERROR(INDEX(SalesTJ[Zip],MATCH(A374,SalesTJ[ProductID],0)),"Not found")</f>
        <v>M6H</v>
      </c>
      <c r="J374" t="str">
        <f>IFERROR(INDEX(Manufacturer[Manufacturer Name],MATCH(E374,Manufacturer[ManufacturerID],0)),"Not found")</f>
        <v>Pirum</v>
      </c>
      <c r="K374">
        <f>IFERROR(INDEX(SalesTJ[Units],MATCH(A374,SalesTJ[ProductID],0)),"Not found")</f>
        <v>1</v>
      </c>
      <c r="L374">
        <f>IFERROR(INDEX(SalesTJ[Revenue],MATCH(A374,SalesTJ[ProductID],0)),"Not found")</f>
        <v>4031.37</v>
      </c>
    </row>
    <row r="375" spans="1:12">
      <c r="A375" s="8">
        <v>781</v>
      </c>
      <c r="B375" s="9">
        <v>42185</v>
      </c>
      <c r="C375" t="str">
        <f>IFERROR(INDEX(ProductTJ[Product Name],MATCH(A375,ProductTJ[ProductID],0)),"Not found")</f>
        <v>Natura RP-69</v>
      </c>
      <c r="D375" t="str">
        <f>IFERROR(INDEX(ProductTJ[Category],MATCH(A375,ProductTJ[ProductID],0)),"Not found")</f>
        <v>Rural</v>
      </c>
      <c r="E375">
        <f>IFERROR(INDEX(ProductTJ[ManufacturerID],MATCH(A375,ProductTJ[ProductID],0)),"Not found")</f>
        <v>8</v>
      </c>
      <c r="F375" t="str">
        <f>IFERROR(INDEX(ProductTJ[Segment],MATCH(A375,ProductTJ[ProductID],0)),"Not found")</f>
        <v>Productivity</v>
      </c>
      <c r="G375" t="str">
        <f>IFERROR(INDEX(SalesTJ[Country],MATCH(A375,SalesTJ[ProductID],0)),"Not found")</f>
        <v>Canada</v>
      </c>
      <c r="H375" t="str">
        <f>IFERROR(INDEX(Location[State],MATCH(I375,Location[Zip],0)),"Not found")</f>
        <v>Alberta</v>
      </c>
      <c r="I375" t="str">
        <f>IFERROR(INDEX(SalesTJ[Zip],MATCH(A375,SalesTJ[ProductID],0)),"Not found")</f>
        <v>T5C</v>
      </c>
      <c r="J375" t="str">
        <f>IFERROR(INDEX(Manufacturer[Manufacturer Name],MATCH(E375,Manufacturer[ManufacturerID],0)),"Not found")</f>
        <v>Natura</v>
      </c>
      <c r="K375">
        <f>IFERROR(INDEX(SalesTJ[Units],MATCH(A375,SalesTJ[ProductID],0)),"Not found")</f>
        <v>1</v>
      </c>
      <c r="L375">
        <f>IFERROR(INDEX(SalesTJ[Revenue],MATCH(A375,SalesTJ[ProductID],0)),"Not found")</f>
        <v>1322.37</v>
      </c>
    </row>
    <row r="376" spans="1:12">
      <c r="A376" s="6">
        <v>438</v>
      </c>
      <c r="B376" s="7">
        <v>42176</v>
      </c>
      <c r="C376" t="str">
        <f>IFERROR(INDEX(ProductTJ[Product Name],MATCH(A376,ProductTJ[ProductID],0)),"Not found")</f>
        <v>Maximus UM-43</v>
      </c>
      <c r="D376" t="str">
        <f>IFERROR(INDEX(ProductTJ[Category],MATCH(A376,ProductTJ[ProductID],0)),"Not found")</f>
        <v>Urban</v>
      </c>
      <c r="E376">
        <f>IFERROR(INDEX(ProductTJ[ManufacturerID],MATCH(A376,ProductTJ[ProductID],0)),"Not found")</f>
        <v>7</v>
      </c>
      <c r="F376" t="str">
        <f>IFERROR(INDEX(ProductTJ[Segment],MATCH(A376,ProductTJ[ProductID],0)),"Not found")</f>
        <v>Moderation</v>
      </c>
      <c r="G376" t="str">
        <f>IFERROR(INDEX(SalesTJ[Country],MATCH(A376,SalesTJ[ProductID],0)),"Not found")</f>
        <v>Canada</v>
      </c>
      <c r="H376" t="str">
        <f>IFERROR(INDEX(Location[State],MATCH(I376,Location[Zip],0)),"Not found")</f>
        <v>Manitoba</v>
      </c>
      <c r="I376" t="str">
        <f>IFERROR(INDEX(SalesTJ[Zip],MATCH(A376,SalesTJ[ProductID],0)),"Not found")</f>
        <v>R3K</v>
      </c>
      <c r="J376" t="str">
        <f>IFERROR(INDEX(Manufacturer[Manufacturer Name],MATCH(E376,Manufacturer[ManufacturerID],0)),"Not found")</f>
        <v>VanArsdel</v>
      </c>
      <c r="K376">
        <f>IFERROR(INDEX(SalesTJ[Units],MATCH(A376,SalesTJ[ProductID],0)),"Not found")</f>
        <v>1</v>
      </c>
      <c r="L376">
        <f>IFERROR(INDEX(SalesTJ[Revenue],MATCH(A376,SalesTJ[ProductID],0)),"Not found")</f>
        <v>11969.37</v>
      </c>
    </row>
    <row r="377" spans="1:12">
      <c r="A377" s="8">
        <v>1182</v>
      </c>
      <c r="B377" s="9">
        <v>42066</v>
      </c>
      <c r="C377" t="str">
        <f>IFERROR(INDEX(ProductTJ[Product Name],MATCH(A377,ProductTJ[ProductID],0)),"Not found")</f>
        <v>Pirum UE-18</v>
      </c>
      <c r="D377" t="str">
        <f>IFERROR(INDEX(ProductTJ[Category],MATCH(A377,ProductTJ[ProductID],0)),"Not found")</f>
        <v>Urban</v>
      </c>
      <c r="E377">
        <f>IFERROR(INDEX(ProductTJ[ManufacturerID],MATCH(A377,ProductTJ[ProductID],0)),"Not found")</f>
        <v>10</v>
      </c>
      <c r="F377" t="str">
        <f>IFERROR(INDEX(ProductTJ[Segment],MATCH(A377,ProductTJ[ProductID],0)),"Not found")</f>
        <v>Extreme</v>
      </c>
      <c r="G377" t="str">
        <f>IFERROR(INDEX(SalesTJ[Country],MATCH(A377,SalesTJ[ProductID],0)),"Not found")</f>
        <v>Canada</v>
      </c>
      <c r="H377" t="str">
        <f>IFERROR(INDEX(Location[State],MATCH(I377,Location[Zip],0)),"Not found")</f>
        <v>Alberta</v>
      </c>
      <c r="I377" t="str">
        <f>IFERROR(INDEX(SalesTJ[Zip],MATCH(A377,SalesTJ[ProductID],0)),"Not found")</f>
        <v>T6G</v>
      </c>
      <c r="J377" t="str">
        <f>IFERROR(INDEX(Manufacturer[Manufacturer Name],MATCH(E377,Manufacturer[ManufacturerID],0)),"Not found")</f>
        <v>Pirum</v>
      </c>
      <c r="K377">
        <f>IFERROR(INDEX(SalesTJ[Units],MATCH(A377,SalesTJ[ProductID],0)),"Not found")</f>
        <v>1</v>
      </c>
      <c r="L377">
        <f>IFERROR(INDEX(SalesTJ[Revenue],MATCH(A377,SalesTJ[ProductID],0)),"Not found")</f>
        <v>2708.37</v>
      </c>
    </row>
    <row r="378" spans="1:12">
      <c r="A378" s="6">
        <v>2275</v>
      </c>
      <c r="B378" s="7">
        <v>42066</v>
      </c>
      <c r="C378" t="str">
        <f>IFERROR(INDEX(ProductTJ[Product Name],MATCH(A378,ProductTJ[ProductID],0)),"Not found")</f>
        <v>Aliqui RS-08</v>
      </c>
      <c r="D378" t="str">
        <f>IFERROR(INDEX(ProductTJ[Category],MATCH(A378,ProductTJ[ProductID],0)),"Not found")</f>
        <v>Rural</v>
      </c>
      <c r="E378">
        <f>IFERROR(INDEX(ProductTJ[ManufacturerID],MATCH(A378,ProductTJ[ProductID],0)),"Not found")</f>
        <v>2</v>
      </c>
      <c r="F378" t="str">
        <f>IFERROR(INDEX(ProductTJ[Segment],MATCH(A378,ProductTJ[ProductID],0)),"Not found")</f>
        <v>Select</v>
      </c>
      <c r="G378" t="str">
        <f>IFERROR(INDEX(SalesTJ[Country],MATCH(A378,SalesTJ[ProductID],0)),"Not found")</f>
        <v>Canada</v>
      </c>
      <c r="H378" t="str">
        <f>IFERROR(INDEX(Location[State],MATCH(I378,Location[Zip],0)),"Not found")</f>
        <v>Ontario</v>
      </c>
      <c r="I378" t="str">
        <f>IFERROR(INDEX(SalesTJ[Zip],MATCH(A378,SalesTJ[ProductID],0)),"Not found")</f>
        <v>M6S</v>
      </c>
      <c r="J378" t="str">
        <f>IFERROR(INDEX(Manufacturer[Manufacturer Name],MATCH(E378,Manufacturer[ManufacturerID],0)),"Not found")</f>
        <v>Aliqui</v>
      </c>
      <c r="K378">
        <f>IFERROR(INDEX(SalesTJ[Units],MATCH(A378,SalesTJ[ProductID],0)),"Not found")</f>
        <v>1</v>
      </c>
      <c r="L378">
        <f>IFERROR(INDEX(SalesTJ[Revenue],MATCH(A378,SalesTJ[ProductID],0)),"Not found")</f>
        <v>4724.37</v>
      </c>
    </row>
    <row r="379" spans="1:12">
      <c r="A379" s="8">
        <v>2180</v>
      </c>
      <c r="B379" s="9">
        <v>42067</v>
      </c>
      <c r="C379" t="str">
        <f>IFERROR(INDEX(ProductTJ[Product Name],MATCH(A379,ProductTJ[ProductID],0)),"Not found")</f>
        <v>Victoria UC-10</v>
      </c>
      <c r="D379" t="str">
        <f>IFERROR(INDEX(ProductTJ[Category],MATCH(A379,ProductTJ[ProductID],0)),"Not found")</f>
        <v>Urban</v>
      </c>
      <c r="E379">
        <f>IFERROR(INDEX(ProductTJ[ManufacturerID],MATCH(A379,ProductTJ[ProductID],0)),"Not found")</f>
        <v>14</v>
      </c>
      <c r="F379" t="str">
        <f>IFERROR(INDEX(ProductTJ[Segment],MATCH(A379,ProductTJ[ProductID],0)),"Not found")</f>
        <v>Convenience</v>
      </c>
      <c r="G379" t="str">
        <f>IFERROR(INDEX(SalesTJ[Country],MATCH(A379,SalesTJ[ProductID],0)),"Not found")</f>
        <v>Canada</v>
      </c>
      <c r="H379" t="str">
        <f>IFERROR(INDEX(Location[State],MATCH(I379,Location[Zip],0)),"Not found")</f>
        <v>Ontario</v>
      </c>
      <c r="I379" t="str">
        <f>IFERROR(INDEX(SalesTJ[Zip],MATCH(A379,SalesTJ[ProductID],0)),"Not found")</f>
        <v>M5L</v>
      </c>
      <c r="J379" t="str">
        <f>IFERROR(INDEX(Manufacturer[Manufacturer Name],MATCH(E379,Manufacturer[ManufacturerID],0)),"Not found")</f>
        <v>Victoria</v>
      </c>
      <c r="K379">
        <f>IFERROR(INDEX(SalesTJ[Units],MATCH(A379,SalesTJ[ProductID],0)),"Not found")</f>
        <v>1</v>
      </c>
      <c r="L379">
        <f>IFERROR(INDEX(SalesTJ[Revenue],MATCH(A379,SalesTJ[ProductID],0)),"Not found")</f>
        <v>5606.37</v>
      </c>
    </row>
    <row r="380" spans="1:12">
      <c r="A380" s="6">
        <v>1129</v>
      </c>
      <c r="B380" s="7">
        <v>42067</v>
      </c>
      <c r="C380" t="str">
        <f>IFERROR(INDEX(ProductTJ[Product Name],MATCH(A380,ProductTJ[ProductID],0)),"Not found")</f>
        <v>Pirum UM-06</v>
      </c>
      <c r="D380" t="str">
        <f>IFERROR(INDEX(ProductTJ[Category],MATCH(A380,ProductTJ[ProductID],0)),"Not found")</f>
        <v>Urban</v>
      </c>
      <c r="E380">
        <f>IFERROR(INDEX(ProductTJ[ManufacturerID],MATCH(A380,ProductTJ[ProductID],0)),"Not found")</f>
        <v>10</v>
      </c>
      <c r="F380" t="str">
        <f>IFERROR(INDEX(ProductTJ[Segment],MATCH(A380,ProductTJ[ProductID],0)),"Not found")</f>
        <v>Moderation</v>
      </c>
      <c r="G380" t="str">
        <f>IFERROR(INDEX(SalesTJ[Country],MATCH(A380,SalesTJ[ProductID],0)),"Not found")</f>
        <v>Canada</v>
      </c>
      <c r="H380" t="str">
        <f>IFERROR(INDEX(Location[State],MATCH(I380,Location[Zip],0)),"Not found")</f>
        <v>Ontario</v>
      </c>
      <c r="I380" t="str">
        <f>IFERROR(INDEX(SalesTJ[Zip],MATCH(A380,SalesTJ[ProductID],0)),"Not found")</f>
        <v>L5P</v>
      </c>
      <c r="J380" t="str">
        <f>IFERROR(INDEX(Manufacturer[Manufacturer Name],MATCH(E380,Manufacturer[ManufacturerID],0)),"Not found")</f>
        <v>Pirum</v>
      </c>
      <c r="K380">
        <f>IFERROR(INDEX(SalesTJ[Units],MATCH(A380,SalesTJ[ProductID],0)),"Not found")</f>
        <v>1</v>
      </c>
      <c r="L380">
        <f>IFERROR(INDEX(SalesTJ[Revenue],MATCH(A380,SalesTJ[ProductID],0)),"Not found")</f>
        <v>5543.37</v>
      </c>
    </row>
    <row r="381" spans="1:12">
      <c r="A381" s="8">
        <v>1465</v>
      </c>
      <c r="B381" s="9">
        <v>42074</v>
      </c>
      <c r="C381" t="str">
        <f>IFERROR(INDEX(ProductTJ[Product Name],MATCH(A381,ProductTJ[ProductID],0)),"Not found")</f>
        <v>Quibus RP-57</v>
      </c>
      <c r="D381" t="str">
        <f>IFERROR(INDEX(ProductTJ[Category],MATCH(A381,ProductTJ[ProductID],0)),"Not found")</f>
        <v>Rural</v>
      </c>
      <c r="E381">
        <f>IFERROR(INDEX(ProductTJ[ManufacturerID],MATCH(A381,ProductTJ[ProductID],0)),"Not found")</f>
        <v>12</v>
      </c>
      <c r="F381" t="str">
        <f>IFERROR(INDEX(ProductTJ[Segment],MATCH(A381,ProductTJ[ProductID],0)),"Not found")</f>
        <v>Productivity</v>
      </c>
      <c r="G381" t="str">
        <f>IFERROR(INDEX(SalesTJ[Country],MATCH(A381,SalesTJ[ProductID],0)),"Not found")</f>
        <v>Canada</v>
      </c>
      <c r="H381" t="str">
        <f>IFERROR(INDEX(Location[State],MATCH(I381,Location[Zip],0)),"Not found")</f>
        <v>Ontario</v>
      </c>
      <c r="I381" t="str">
        <f>IFERROR(INDEX(SalesTJ[Zip],MATCH(A381,SalesTJ[ProductID],0)),"Not found")</f>
        <v>M4R</v>
      </c>
      <c r="J381" t="str">
        <f>IFERROR(INDEX(Manufacturer[Manufacturer Name],MATCH(E381,Manufacturer[ManufacturerID],0)),"Not found")</f>
        <v>Quibus</v>
      </c>
      <c r="K381">
        <f>IFERROR(INDEX(SalesTJ[Units],MATCH(A381,SalesTJ[ProductID],0)),"Not found")</f>
        <v>1</v>
      </c>
      <c r="L381">
        <f>IFERROR(INDEX(SalesTJ[Revenue],MATCH(A381,SalesTJ[ProductID],0)),"Not found")</f>
        <v>2802.24</v>
      </c>
    </row>
    <row r="382" spans="1:12">
      <c r="A382" s="6">
        <v>2218</v>
      </c>
      <c r="B382" s="7">
        <v>42074</v>
      </c>
      <c r="C382" t="str">
        <f>IFERROR(INDEX(ProductTJ[Product Name],MATCH(A382,ProductTJ[ProductID],0)),"Not found")</f>
        <v>Aliqui RP-15</v>
      </c>
      <c r="D382" t="str">
        <f>IFERROR(INDEX(ProductTJ[Category],MATCH(A382,ProductTJ[ProductID],0)),"Not found")</f>
        <v>Rural</v>
      </c>
      <c r="E382">
        <f>IFERROR(INDEX(ProductTJ[ManufacturerID],MATCH(A382,ProductTJ[ProductID],0)),"Not found")</f>
        <v>2</v>
      </c>
      <c r="F382" t="str">
        <f>IFERROR(INDEX(ProductTJ[Segment],MATCH(A382,ProductTJ[ProductID],0)),"Not found")</f>
        <v>Productivity</v>
      </c>
      <c r="G382" t="str">
        <f>IFERROR(INDEX(SalesTJ[Country],MATCH(A382,SalesTJ[ProductID],0)),"Not found")</f>
        <v>Canada</v>
      </c>
      <c r="H382" t="str">
        <f>IFERROR(INDEX(Location[State],MATCH(I382,Location[Zip],0)),"Not found")</f>
        <v>British Columbia</v>
      </c>
      <c r="I382" t="str">
        <f>IFERROR(INDEX(SalesTJ[Zip],MATCH(A382,SalesTJ[ProductID],0)),"Not found")</f>
        <v>V6M</v>
      </c>
      <c r="J382" t="str">
        <f>IFERROR(INDEX(Manufacturer[Manufacturer Name],MATCH(E382,Manufacturer[ManufacturerID],0)),"Not found")</f>
        <v>Aliqui</v>
      </c>
      <c r="K382">
        <f>IFERROR(INDEX(SalesTJ[Units],MATCH(A382,SalesTJ[ProductID],0)),"Not found")</f>
        <v>1</v>
      </c>
      <c r="L382">
        <f>IFERROR(INDEX(SalesTJ[Revenue],MATCH(A382,SalesTJ[ProductID],0)),"Not found")</f>
        <v>1763.37</v>
      </c>
    </row>
    <row r="383" spans="1:12">
      <c r="A383" s="8">
        <v>2064</v>
      </c>
      <c r="B383" s="9">
        <v>42074</v>
      </c>
      <c r="C383" t="str">
        <f>IFERROR(INDEX(ProductTJ[Product Name],MATCH(A383,ProductTJ[ProductID],0)),"Not found")</f>
        <v>Currus UE-24</v>
      </c>
      <c r="D383" t="str">
        <f>IFERROR(INDEX(ProductTJ[Category],MATCH(A383,ProductTJ[ProductID],0)),"Not found")</f>
        <v>Urban</v>
      </c>
      <c r="E383">
        <f>IFERROR(INDEX(ProductTJ[ManufacturerID],MATCH(A383,ProductTJ[ProductID],0)),"Not found")</f>
        <v>4</v>
      </c>
      <c r="F383" t="str">
        <f>IFERROR(INDEX(ProductTJ[Segment],MATCH(A383,ProductTJ[ProductID],0)),"Not found")</f>
        <v>Extreme</v>
      </c>
      <c r="G383" t="str">
        <f>IFERROR(INDEX(SalesTJ[Country],MATCH(A383,SalesTJ[ProductID],0)),"Not found")</f>
        <v>Canada</v>
      </c>
      <c r="H383" t="str">
        <f>IFERROR(INDEX(Location[State],MATCH(I383,Location[Zip],0)),"Not found")</f>
        <v>Ontario</v>
      </c>
      <c r="I383" t="str">
        <f>IFERROR(INDEX(SalesTJ[Zip],MATCH(A383,SalesTJ[ProductID],0)),"Not found")</f>
        <v>L4Y</v>
      </c>
      <c r="J383" t="str">
        <f>IFERROR(INDEX(Manufacturer[Manufacturer Name],MATCH(E383,Manufacturer[ManufacturerID],0)),"Not found")</f>
        <v>Currus</v>
      </c>
      <c r="K383">
        <f>IFERROR(INDEX(SalesTJ[Units],MATCH(A383,SalesTJ[ProductID],0)),"Not found")</f>
        <v>1</v>
      </c>
      <c r="L383">
        <f>IFERROR(INDEX(SalesTJ[Revenue],MATCH(A383,SalesTJ[ProductID],0)),"Not found")</f>
        <v>6929.37</v>
      </c>
    </row>
    <row r="384" spans="1:12">
      <c r="A384" s="6">
        <v>407</v>
      </c>
      <c r="B384" s="7">
        <v>42087</v>
      </c>
      <c r="C384" t="str">
        <f>IFERROR(INDEX(ProductTJ[Product Name],MATCH(A384,ProductTJ[ProductID],0)),"Not found")</f>
        <v>Maximus UM-12</v>
      </c>
      <c r="D384" t="str">
        <f>IFERROR(INDEX(ProductTJ[Category],MATCH(A384,ProductTJ[ProductID],0)),"Not found")</f>
        <v>Urban</v>
      </c>
      <c r="E384">
        <f>IFERROR(INDEX(ProductTJ[ManufacturerID],MATCH(A384,ProductTJ[ProductID],0)),"Not found")</f>
        <v>7</v>
      </c>
      <c r="F384" t="str">
        <f>IFERROR(INDEX(ProductTJ[Segment],MATCH(A384,ProductTJ[ProductID],0)),"Not found")</f>
        <v>Moderation</v>
      </c>
      <c r="G384" t="str">
        <f>IFERROR(INDEX(SalesTJ[Country],MATCH(A384,SalesTJ[ProductID],0)),"Not found")</f>
        <v>Canada</v>
      </c>
      <c r="H384" t="str">
        <f>IFERROR(INDEX(Location[State],MATCH(I384,Location[Zip],0)),"Not found")</f>
        <v>Ontario</v>
      </c>
      <c r="I384" t="str">
        <f>IFERROR(INDEX(SalesTJ[Zip],MATCH(A384,SalesTJ[ProductID],0)),"Not found")</f>
        <v>M6G</v>
      </c>
      <c r="J384" t="str">
        <f>IFERROR(INDEX(Manufacturer[Manufacturer Name],MATCH(E384,Manufacturer[ManufacturerID],0)),"Not found")</f>
        <v>VanArsdel</v>
      </c>
      <c r="K384">
        <f>IFERROR(INDEX(SalesTJ[Units],MATCH(A384,SalesTJ[ProductID],0)),"Not found")</f>
        <v>1</v>
      </c>
      <c r="L384">
        <f>IFERROR(INDEX(SalesTJ[Revenue],MATCH(A384,SalesTJ[ProductID],0)),"Not found")</f>
        <v>20505.87</v>
      </c>
    </row>
    <row r="385" spans="1:12">
      <c r="A385" s="8">
        <v>927</v>
      </c>
      <c r="B385" s="9">
        <v>42087</v>
      </c>
      <c r="C385" t="str">
        <f>IFERROR(INDEX(ProductTJ[Product Name],MATCH(A385,ProductTJ[ProductID],0)),"Not found")</f>
        <v>Natura UE-36</v>
      </c>
      <c r="D385" t="str">
        <f>IFERROR(INDEX(ProductTJ[Category],MATCH(A385,ProductTJ[ProductID],0)),"Not found")</f>
        <v>Urban</v>
      </c>
      <c r="E385">
        <f>IFERROR(INDEX(ProductTJ[ManufacturerID],MATCH(A385,ProductTJ[ProductID],0)),"Not found")</f>
        <v>8</v>
      </c>
      <c r="F385" t="str">
        <f>IFERROR(INDEX(ProductTJ[Segment],MATCH(A385,ProductTJ[ProductID],0)),"Not found")</f>
        <v>Extreme</v>
      </c>
      <c r="G385" t="str">
        <f>IFERROR(INDEX(SalesTJ[Country],MATCH(A385,SalesTJ[ProductID],0)),"Not found")</f>
        <v>Canada</v>
      </c>
      <c r="H385" t="str">
        <f>IFERROR(INDEX(Location[State],MATCH(I385,Location[Zip],0)),"Not found")</f>
        <v>Ontario</v>
      </c>
      <c r="I385" t="str">
        <f>IFERROR(INDEX(SalesTJ[Zip],MATCH(A385,SalesTJ[ProductID],0)),"Not found")</f>
        <v>M6G</v>
      </c>
      <c r="J385" t="str">
        <f>IFERROR(INDEX(Manufacturer[Manufacturer Name],MATCH(E385,Manufacturer[ManufacturerID],0)),"Not found")</f>
        <v>Natura</v>
      </c>
      <c r="K385">
        <f>IFERROR(INDEX(SalesTJ[Units],MATCH(A385,SalesTJ[ProductID],0)),"Not found")</f>
        <v>1</v>
      </c>
      <c r="L385">
        <f>IFERROR(INDEX(SalesTJ[Revenue],MATCH(A385,SalesTJ[ProductID],0)),"Not found")</f>
        <v>6173.37</v>
      </c>
    </row>
    <row r="386" spans="1:12">
      <c r="A386" s="6">
        <v>1180</v>
      </c>
      <c r="B386" s="7">
        <v>42087</v>
      </c>
      <c r="C386" t="str">
        <f>IFERROR(INDEX(ProductTJ[Product Name],MATCH(A386,ProductTJ[ProductID],0)),"Not found")</f>
        <v>Pirum UE-16</v>
      </c>
      <c r="D386" t="str">
        <f>IFERROR(INDEX(ProductTJ[Category],MATCH(A386,ProductTJ[ProductID],0)),"Not found")</f>
        <v>Urban</v>
      </c>
      <c r="E386">
        <f>IFERROR(INDEX(ProductTJ[ManufacturerID],MATCH(A386,ProductTJ[ProductID],0)),"Not found")</f>
        <v>10</v>
      </c>
      <c r="F386" t="str">
        <f>IFERROR(INDEX(ProductTJ[Segment],MATCH(A386,ProductTJ[ProductID],0)),"Not found")</f>
        <v>Extreme</v>
      </c>
      <c r="G386" t="str">
        <f>IFERROR(INDEX(SalesTJ[Country],MATCH(A386,SalesTJ[ProductID],0)),"Not found")</f>
        <v>Canada</v>
      </c>
      <c r="H386" t="str">
        <f>IFERROR(INDEX(Location[State],MATCH(I386,Location[Zip],0)),"Not found")</f>
        <v>Ontario</v>
      </c>
      <c r="I386" t="str">
        <f>IFERROR(INDEX(SalesTJ[Zip],MATCH(A386,SalesTJ[ProductID],0)),"Not found")</f>
        <v>L5G</v>
      </c>
      <c r="J386" t="str">
        <f>IFERROR(INDEX(Manufacturer[Manufacturer Name],MATCH(E386,Manufacturer[ManufacturerID],0)),"Not found")</f>
        <v>Pirum</v>
      </c>
      <c r="K386">
        <f>IFERROR(INDEX(SalesTJ[Units],MATCH(A386,SalesTJ[ProductID],0)),"Not found")</f>
        <v>1</v>
      </c>
      <c r="L386">
        <f>IFERROR(INDEX(SalesTJ[Revenue],MATCH(A386,SalesTJ[ProductID],0)),"Not found")</f>
        <v>6173.37</v>
      </c>
    </row>
    <row r="387" spans="1:12">
      <c r="A387" s="8">
        <v>2336</v>
      </c>
      <c r="B387" s="9">
        <v>42087</v>
      </c>
      <c r="C387" t="str">
        <f>IFERROR(INDEX(ProductTJ[Product Name],MATCH(A387,ProductTJ[ProductID],0)),"Not found")</f>
        <v>Aliqui UE-10</v>
      </c>
      <c r="D387" t="str">
        <f>IFERROR(INDEX(ProductTJ[Category],MATCH(A387,ProductTJ[ProductID],0)),"Not found")</f>
        <v>Urban</v>
      </c>
      <c r="E387">
        <f>IFERROR(INDEX(ProductTJ[ManufacturerID],MATCH(A387,ProductTJ[ProductID],0)),"Not found")</f>
        <v>2</v>
      </c>
      <c r="F387" t="str">
        <f>IFERROR(INDEX(ProductTJ[Segment],MATCH(A387,ProductTJ[ProductID],0)),"Not found")</f>
        <v>Extreme</v>
      </c>
      <c r="G387" t="str">
        <f>IFERROR(INDEX(SalesTJ[Country],MATCH(A387,SalesTJ[ProductID],0)),"Not found")</f>
        <v>Canada</v>
      </c>
      <c r="H387" t="str">
        <f>IFERROR(INDEX(Location[State],MATCH(I387,Location[Zip],0)),"Not found")</f>
        <v>Ontario</v>
      </c>
      <c r="I387" t="str">
        <f>IFERROR(INDEX(SalesTJ[Zip],MATCH(A387,SalesTJ[ProductID],0)),"Not found")</f>
        <v>K1R</v>
      </c>
      <c r="J387" t="str">
        <f>IFERROR(INDEX(Manufacturer[Manufacturer Name],MATCH(E387,Manufacturer[ManufacturerID],0)),"Not found")</f>
        <v>Aliqui</v>
      </c>
      <c r="K387">
        <f>IFERROR(INDEX(SalesTJ[Units],MATCH(A387,SalesTJ[ProductID],0)),"Not found")</f>
        <v>1</v>
      </c>
      <c r="L387">
        <f>IFERROR(INDEX(SalesTJ[Revenue],MATCH(A387,SalesTJ[ProductID],0)),"Not found")</f>
        <v>9128.7</v>
      </c>
    </row>
    <row r="388" spans="1:12">
      <c r="A388" s="6">
        <v>506</v>
      </c>
      <c r="B388" s="7">
        <v>42087</v>
      </c>
      <c r="C388" t="str">
        <f>IFERROR(INDEX(ProductTJ[Product Name],MATCH(A388,ProductTJ[ProductID],0)),"Not found")</f>
        <v>Maximus UM-11</v>
      </c>
      <c r="D388" t="str">
        <f>IFERROR(INDEX(ProductTJ[Category],MATCH(A388,ProductTJ[ProductID],0)),"Not found")</f>
        <v>Urban</v>
      </c>
      <c r="E388">
        <f>IFERROR(INDEX(ProductTJ[ManufacturerID],MATCH(A388,ProductTJ[ProductID],0)),"Not found")</f>
        <v>7</v>
      </c>
      <c r="F388" t="str">
        <f>IFERROR(INDEX(ProductTJ[Segment],MATCH(A388,ProductTJ[ProductID],0)),"Not found")</f>
        <v>Moderation</v>
      </c>
      <c r="G388" t="str">
        <f>IFERROR(INDEX(SalesTJ[Country],MATCH(A388,SalesTJ[ProductID],0)),"Not found")</f>
        <v>Canada</v>
      </c>
      <c r="H388" t="str">
        <f>IFERROR(INDEX(Location[State],MATCH(I388,Location[Zip],0)),"Not found")</f>
        <v>Ontario</v>
      </c>
      <c r="I388" t="str">
        <f>IFERROR(INDEX(SalesTJ[Zip],MATCH(A388,SalesTJ[ProductID],0)),"Not found")</f>
        <v>L5P</v>
      </c>
      <c r="J388" t="str">
        <f>IFERROR(INDEX(Manufacturer[Manufacturer Name],MATCH(E388,Manufacturer[ManufacturerID],0)),"Not found")</f>
        <v>VanArsdel</v>
      </c>
      <c r="K388">
        <f>IFERROR(INDEX(SalesTJ[Units],MATCH(A388,SalesTJ[ProductID],0)),"Not found")</f>
        <v>1</v>
      </c>
      <c r="L388">
        <f>IFERROR(INDEX(SalesTJ[Revenue],MATCH(A388,SalesTJ[ProductID],0)),"Not found")</f>
        <v>15560.37</v>
      </c>
    </row>
    <row r="389" spans="1:12">
      <c r="A389" s="8">
        <v>359</v>
      </c>
      <c r="B389" s="9">
        <v>42047</v>
      </c>
      <c r="C389" t="str">
        <f>IFERROR(INDEX(ProductTJ[Product Name],MATCH(A389,ProductTJ[ProductID],0)),"Not found")</f>
        <v>Fama UE-80</v>
      </c>
      <c r="D389" t="str">
        <f>IFERROR(INDEX(ProductTJ[Category],MATCH(A389,ProductTJ[ProductID],0)),"Not found")</f>
        <v>Urban</v>
      </c>
      <c r="E389">
        <f>IFERROR(INDEX(ProductTJ[ManufacturerID],MATCH(A389,ProductTJ[ProductID],0)),"Not found")</f>
        <v>5</v>
      </c>
      <c r="F389" t="str">
        <f>IFERROR(INDEX(ProductTJ[Segment],MATCH(A389,ProductTJ[ProductID],0)),"Not found")</f>
        <v>Extreme</v>
      </c>
      <c r="G389" t="str">
        <f>IFERROR(INDEX(SalesTJ[Country],MATCH(A389,SalesTJ[ProductID],0)),"Not found")</f>
        <v>Canada</v>
      </c>
      <c r="H389" t="str">
        <f>IFERROR(INDEX(Location[State],MATCH(I389,Location[Zip],0)),"Not found")</f>
        <v>Alberta</v>
      </c>
      <c r="I389" t="str">
        <f>IFERROR(INDEX(SalesTJ[Zip],MATCH(A389,SalesTJ[ProductID],0)),"Not found")</f>
        <v>T3C</v>
      </c>
      <c r="J389" t="str">
        <f>IFERROR(INDEX(Manufacturer[Manufacturer Name],MATCH(E389,Manufacturer[ManufacturerID],0)),"Not found")</f>
        <v>Fama</v>
      </c>
      <c r="K389">
        <f>IFERROR(INDEX(SalesTJ[Units],MATCH(A389,SalesTJ[ProductID],0)),"Not found")</f>
        <v>1</v>
      </c>
      <c r="L389">
        <f>IFERROR(INDEX(SalesTJ[Revenue],MATCH(A389,SalesTJ[ProductID],0)),"Not found")</f>
        <v>13730.85</v>
      </c>
    </row>
    <row r="390" spans="1:12">
      <c r="A390" s="6">
        <v>506</v>
      </c>
      <c r="B390" s="7">
        <v>42176</v>
      </c>
      <c r="C390" t="str">
        <f>IFERROR(INDEX(ProductTJ[Product Name],MATCH(A390,ProductTJ[ProductID],0)),"Not found")</f>
        <v>Maximus UM-11</v>
      </c>
      <c r="D390" t="str">
        <f>IFERROR(INDEX(ProductTJ[Category],MATCH(A390,ProductTJ[ProductID],0)),"Not found")</f>
        <v>Urban</v>
      </c>
      <c r="E390">
        <f>IFERROR(INDEX(ProductTJ[ManufacturerID],MATCH(A390,ProductTJ[ProductID],0)),"Not found")</f>
        <v>7</v>
      </c>
      <c r="F390" t="str">
        <f>IFERROR(INDEX(ProductTJ[Segment],MATCH(A390,ProductTJ[ProductID],0)),"Not found")</f>
        <v>Moderation</v>
      </c>
      <c r="G390" t="str">
        <f>IFERROR(INDEX(SalesTJ[Country],MATCH(A390,SalesTJ[ProductID],0)),"Not found")</f>
        <v>Canada</v>
      </c>
      <c r="H390" t="str">
        <f>IFERROR(INDEX(Location[State],MATCH(I390,Location[Zip],0)),"Not found")</f>
        <v>Ontario</v>
      </c>
      <c r="I390" t="str">
        <f>IFERROR(INDEX(SalesTJ[Zip],MATCH(A390,SalesTJ[ProductID],0)),"Not found")</f>
        <v>L5P</v>
      </c>
      <c r="J390" t="str">
        <f>IFERROR(INDEX(Manufacturer[Manufacturer Name],MATCH(E390,Manufacturer[ManufacturerID],0)),"Not found")</f>
        <v>VanArsdel</v>
      </c>
      <c r="K390">
        <f>IFERROR(INDEX(SalesTJ[Units],MATCH(A390,SalesTJ[ProductID],0)),"Not found")</f>
        <v>1</v>
      </c>
      <c r="L390">
        <f>IFERROR(INDEX(SalesTJ[Revenue],MATCH(A390,SalesTJ[ProductID],0)),"Not found")</f>
        <v>15560.37</v>
      </c>
    </row>
    <row r="391" spans="1:12">
      <c r="A391" s="8">
        <v>506</v>
      </c>
      <c r="B391" s="9">
        <v>42176</v>
      </c>
      <c r="C391" t="str">
        <f>IFERROR(INDEX(ProductTJ[Product Name],MATCH(A391,ProductTJ[ProductID],0)),"Not found")</f>
        <v>Maximus UM-11</v>
      </c>
      <c r="D391" t="str">
        <f>IFERROR(INDEX(ProductTJ[Category],MATCH(A391,ProductTJ[ProductID],0)),"Not found")</f>
        <v>Urban</v>
      </c>
      <c r="E391">
        <f>IFERROR(INDEX(ProductTJ[ManufacturerID],MATCH(A391,ProductTJ[ProductID],0)),"Not found")</f>
        <v>7</v>
      </c>
      <c r="F391" t="str">
        <f>IFERROR(INDEX(ProductTJ[Segment],MATCH(A391,ProductTJ[ProductID],0)),"Not found")</f>
        <v>Moderation</v>
      </c>
      <c r="G391" t="str">
        <f>IFERROR(INDEX(SalesTJ[Country],MATCH(A391,SalesTJ[ProductID],0)),"Not found")</f>
        <v>Canada</v>
      </c>
      <c r="H391" t="str">
        <f>IFERROR(INDEX(Location[State],MATCH(I391,Location[Zip],0)),"Not found")</f>
        <v>Ontario</v>
      </c>
      <c r="I391" t="str">
        <f>IFERROR(INDEX(SalesTJ[Zip],MATCH(A391,SalesTJ[ProductID],0)),"Not found")</f>
        <v>L5P</v>
      </c>
      <c r="J391" t="str">
        <f>IFERROR(INDEX(Manufacturer[Manufacturer Name],MATCH(E391,Manufacturer[ManufacturerID],0)),"Not found")</f>
        <v>VanArsdel</v>
      </c>
      <c r="K391">
        <f>IFERROR(INDEX(SalesTJ[Units],MATCH(A391,SalesTJ[ProductID],0)),"Not found")</f>
        <v>1</v>
      </c>
      <c r="L391">
        <f>IFERROR(INDEX(SalesTJ[Revenue],MATCH(A391,SalesTJ[ProductID],0)),"Not found")</f>
        <v>15560.37</v>
      </c>
    </row>
    <row r="392" spans="1:12">
      <c r="A392" s="6">
        <v>1049</v>
      </c>
      <c r="B392" s="7">
        <v>42176</v>
      </c>
      <c r="C392" t="str">
        <f>IFERROR(INDEX(ProductTJ[Product Name],MATCH(A392,ProductTJ[ProductID],0)),"Not found")</f>
        <v>Pirum MA-07</v>
      </c>
      <c r="D392" t="str">
        <f>IFERROR(INDEX(ProductTJ[Category],MATCH(A392,ProductTJ[ProductID],0)),"Not found")</f>
        <v>Mix</v>
      </c>
      <c r="E392">
        <f>IFERROR(INDEX(ProductTJ[ManufacturerID],MATCH(A392,ProductTJ[ProductID],0)),"Not found")</f>
        <v>10</v>
      </c>
      <c r="F392" t="str">
        <f>IFERROR(INDEX(ProductTJ[Segment],MATCH(A392,ProductTJ[ProductID],0)),"Not found")</f>
        <v>All Season</v>
      </c>
      <c r="G392" t="str">
        <f>IFERROR(INDEX(SalesTJ[Country],MATCH(A392,SalesTJ[ProductID],0)),"Not found")</f>
        <v>Canada</v>
      </c>
      <c r="H392" t="str">
        <f>IFERROR(INDEX(Location[State],MATCH(I392,Location[Zip],0)),"Not found")</f>
        <v>Manitoba</v>
      </c>
      <c r="I392" t="str">
        <f>IFERROR(INDEX(SalesTJ[Zip],MATCH(A392,SalesTJ[ProductID],0)),"Not found")</f>
        <v>R3G</v>
      </c>
      <c r="J392" t="str">
        <f>IFERROR(INDEX(Manufacturer[Manufacturer Name],MATCH(E392,Manufacturer[ManufacturerID],0)),"Not found")</f>
        <v>Pirum</v>
      </c>
      <c r="K392">
        <f>IFERROR(INDEX(SalesTJ[Units],MATCH(A392,SalesTJ[ProductID],0)),"Not found")</f>
        <v>1</v>
      </c>
      <c r="L392">
        <f>IFERROR(INDEX(SalesTJ[Revenue],MATCH(A392,SalesTJ[ProductID],0)),"Not found")</f>
        <v>3086.37</v>
      </c>
    </row>
    <row r="393" spans="1:12">
      <c r="A393" s="8">
        <v>2086</v>
      </c>
      <c r="B393" s="9">
        <v>42122</v>
      </c>
      <c r="C393" t="str">
        <f>IFERROR(INDEX(ProductTJ[Product Name],MATCH(A393,ProductTJ[ProductID],0)),"Not found")</f>
        <v>Currus UC-21</v>
      </c>
      <c r="D393" t="str">
        <f>IFERROR(INDEX(ProductTJ[Category],MATCH(A393,ProductTJ[ProductID],0)),"Not found")</f>
        <v>Urban</v>
      </c>
      <c r="E393">
        <f>IFERROR(INDEX(ProductTJ[ManufacturerID],MATCH(A393,ProductTJ[ProductID],0)),"Not found")</f>
        <v>4</v>
      </c>
      <c r="F393" t="str">
        <f>IFERROR(INDEX(ProductTJ[Segment],MATCH(A393,ProductTJ[ProductID],0)),"Not found")</f>
        <v>Convenience</v>
      </c>
      <c r="G393" t="str">
        <f>IFERROR(INDEX(SalesTJ[Country],MATCH(A393,SalesTJ[ProductID],0)),"Not found")</f>
        <v>Canada</v>
      </c>
      <c r="H393" t="str">
        <f>IFERROR(INDEX(Location[State],MATCH(I393,Location[Zip],0)),"Not found")</f>
        <v>British Columbia</v>
      </c>
      <c r="I393" t="str">
        <f>IFERROR(INDEX(SalesTJ[Zip],MATCH(A393,SalesTJ[ProductID],0)),"Not found")</f>
        <v>V6A</v>
      </c>
      <c r="J393" t="str">
        <f>IFERROR(INDEX(Manufacturer[Manufacturer Name],MATCH(E393,Manufacturer[ManufacturerID],0)),"Not found")</f>
        <v>Currus</v>
      </c>
      <c r="K393">
        <f>IFERROR(INDEX(SalesTJ[Units],MATCH(A393,SalesTJ[ProductID],0)),"Not found")</f>
        <v>1</v>
      </c>
      <c r="L393">
        <f>IFERROR(INDEX(SalesTJ[Revenue],MATCH(A393,SalesTJ[ProductID],0)),"Not found")</f>
        <v>2897.37</v>
      </c>
    </row>
    <row r="394" spans="1:12">
      <c r="A394" s="6">
        <v>826</v>
      </c>
      <c r="B394" s="7">
        <v>42122</v>
      </c>
      <c r="C394" t="str">
        <f>IFERROR(INDEX(ProductTJ[Product Name],MATCH(A394,ProductTJ[ProductID],0)),"Not found")</f>
        <v>Natura UM-10</v>
      </c>
      <c r="D394" t="str">
        <f>IFERROR(INDEX(ProductTJ[Category],MATCH(A394,ProductTJ[ProductID],0)),"Not found")</f>
        <v>Urban</v>
      </c>
      <c r="E394">
        <f>IFERROR(INDEX(ProductTJ[ManufacturerID],MATCH(A394,ProductTJ[ProductID],0)),"Not found")</f>
        <v>8</v>
      </c>
      <c r="F394" t="str">
        <f>IFERROR(INDEX(ProductTJ[Segment],MATCH(A394,ProductTJ[ProductID],0)),"Not found")</f>
        <v>Moderation</v>
      </c>
      <c r="G394" t="str">
        <f>IFERROR(INDEX(SalesTJ[Country],MATCH(A394,SalesTJ[ProductID],0)),"Not found")</f>
        <v>Canada</v>
      </c>
      <c r="H394" t="str">
        <f>IFERROR(INDEX(Location[State],MATCH(I394,Location[Zip],0)),"Not found")</f>
        <v>Manitoba</v>
      </c>
      <c r="I394" t="str">
        <f>IFERROR(INDEX(SalesTJ[Zip],MATCH(A394,SalesTJ[ProductID],0)),"Not found")</f>
        <v>R3T</v>
      </c>
      <c r="J394" t="str">
        <f>IFERROR(INDEX(Manufacturer[Manufacturer Name],MATCH(E394,Manufacturer[ManufacturerID],0)),"Not found")</f>
        <v>Natura</v>
      </c>
      <c r="K394">
        <f>IFERROR(INDEX(SalesTJ[Units],MATCH(A394,SalesTJ[ProductID],0)),"Not found")</f>
        <v>1</v>
      </c>
      <c r="L394">
        <f>IFERROR(INDEX(SalesTJ[Revenue],MATCH(A394,SalesTJ[ProductID],0)),"Not found")</f>
        <v>14426.37</v>
      </c>
    </row>
    <row r="395" spans="1:12">
      <c r="A395" s="8">
        <v>1171</v>
      </c>
      <c r="B395" s="9">
        <v>42122</v>
      </c>
      <c r="C395" t="str">
        <f>IFERROR(INDEX(ProductTJ[Product Name],MATCH(A395,ProductTJ[ProductID],0)),"Not found")</f>
        <v>Pirum UE-07</v>
      </c>
      <c r="D395" t="str">
        <f>IFERROR(INDEX(ProductTJ[Category],MATCH(A395,ProductTJ[ProductID],0)),"Not found")</f>
        <v>Urban</v>
      </c>
      <c r="E395">
        <f>IFERROR(INDEX(ProductTJ[ManufacturerID],MATCH(A395,ProductTJ[ProductID],0)),"Not found")</f>
        <v>10</v>
      </c>
      <c r="F395" t="str">
        <f>IFERROR(INDEX(ProductTJ[Segment],MATCH(A395,ProductTJ[ProductID],0)),"Not found")</f>
        <v>Extreme</v>
      </c>
      <c r="G395" t="str">
        <f>IFERROR(INDEX(SalesTJ[Country],MATCH(A395,SalesTJ[ProductID],0)),"Not found")</f>
        <v>Canada</v>
      </c>
      <c r="H395" t="str">
        <f>IFERROR(INDEX(Location[State],MATCH(I395,Location[Zip],0)),"Not found")</f>
        <v>Ontario</v>
      </c>
      <c r="I395" t="str">
        <f>IFERROR(INDEX(SalesTJ[Zip],MATCH(A395,SalesTJ[ProductID],0)),"Not found")</f>
        <v>M4Y</v>
      </c>
      <c r="J395" t="str">
        <f>IFERROR(INDEX(Manufacturer[Manufacturer Name],MATCH(E395,Manufacturer[ManufacturerID],0)),"Not found")</f>
        <v>Pirum</v>
      </c>
      <c r="K395">
        <f>IFERROR(INDEX(SalesTJ[Units],MATCH(A395,SalesTJ[ProductID],0)),"Not found")</f>
        <v>1</v>
      </c>
      <c r="L395">
        <f>IFERROR(INDEX(SalesTJ[Revenue],MATCH(A395,SalesTJ[ProductID],0)),"Not found")</f>
        <v>4283.37</v>
      </c>
    </row>
    <row r="396" spans="1:12">
      <c r="A396" s="6">
        <v>1180</v>
      </c>
      <c r="B396" s="7">
        <v>42122</v>
      </c>
      <c r="C396" t="str">
        <f>IFERROR(INDEX(ProductTJ[Product Name],MATCH(A396,ProductTJ[ProductID],0)),"Not found")</f>
        <v>Pirum UE-16</v>
      </c>
      <c r="D396" t="str">
        <f>IFERROR(INDEX(ProductTJ[Category],MATCH(A396,ProductTJ[ProductID],0)),"Not found")</f>
        <v>Urban</v>
      </c>
      <c r="E396">
        <f>IFERROR(INDEX(ProductTJ[ManufacturerID],MATCH(A396,ProductTJ[ProductID],0)),"Not found")</f>
        <v>10</v>
      </c>
      <c r="F396" t="str">
        <f>IFERROR(INDEX(ProductTJ[Segment],MATCH(A396,ProductTJ[ProductID],0)),"Not found")</f>
        <v>Extreme</v>
      </c>
      <c r="G396" t="str">
        <f>IFERROR(INDEX(SalesTJ[Country],MATCH(A396,SalesTJ[ProductID],0)),"Not found")</f>
        <v>Canada</v>
      </c>
      <c r="H396" t="str">
        <f>IFERROR(INDEX(Location[State],MATCH(I396,Location[Zip],0)),"Not found")</f>
        <v>Ontario</v>
      </c>
      <c r="I396" t="str">
        <f>IFERROR(INDEX(SalesTJ[Zip],MATCH(A396,SalesTJ[ProductID],0)),"Not found")</f>
        <v>L5G</v>
      </c>
      <c r="J396" t="str">
        <f>IFERROR(INDEX(Manufacturer[Manufacturer Name],MATCH(E396,Manufacturer[ManufacturerID],0)),"Not found")</f>
        <v>Pirum</v>
      </c>
      <c r="K396">
        <f>IFERROR(INDEX(SalesTJ[Units],MATCH(A396,SalesTJ[ProductID],0)),"Not found")</f>
        <v>1</v>
      </c>
      <c r="L396">
        <f>IFERROR(INDEX(SalesTJ[Revenue],MATCH(A396,SalesTJ[ProductID],0)),"Not found")</f>
        <v>6173.37</v>
      </c>
    </row>
    <row r="397" spans="1:12">
      <c r="A397" s="8">
        <v>2186</v>
      </c>
      <c r="B397" s="9">
        <v>42122</v>
      </c>
      <c r="C397" t="str">
        <f>IFERROR(INDEX(ProductTJ[Product Name],MATCH(A397,ProductTJ[ProductID],0)),"Not found")</f>
        <v>Victoria UC-16</v>
      </c>
      <c r="D397" t="str">
        <f>IFERROR(INDEX(ProductTJ[Category],MATCH(A397,ProductTJ[ProductID],0)),"Not found")</f>
        <v>Urban</v>
      </c>
      <c r="E397">
        <f>IFERROR(INDEX(ProductTJ[ManufacturerID],MATCH(A397,ProductTJ[ProductID],0)),"Not found")</f>
        <v>14</v>
      </c>
      <c r="F397" t="str">
        <f>IFERROR(INDEX(ProductTJ[Segment],MATCH(A397,ProductTJ[ProductID],0)),"Not found")</f>
        <v>Convenience</v>
      </c>
      <c r="G397" t="str">
        <f>IFERROR(INDEX(SalesTJ[Country],MATCH(A397,SalesTJ[ProductID],0)),"Not found")</f>
        <v>Canada</v>
      </c>
      <c r="H397" t="str">
        <f>IFERROR(INDEX(Location[State],MATCH(I397,Location[Zip],0)),"Not found")</f>
        <v>Ontario</v>
      </c>
      <c r="I397" t="str">
        <f>IFERROR(INDEX(SalesTJ[Zip],MATCH(A397,SalesTJ[ProductID],0)),"Not found")</f>
        <v>M5L</v>
      </c>
      <c r="J397" t="str">
        <f>IFERROR(INDEX(Manufacturer[Manufacturer Name],MATCH(E397,Manufacturer[ManufacturerID],0)),"Not found")</f>
        <v>Victoria</v>
      </c>
      <c r="K397">
        <f>IFERROR(INDEX(SalesTJ[Units],MATCH(A397,SalesTJ[ProductID],0)),"Not found")</f>
        <v>1</v>
      </c>
      <c r="L397">
        <f>IFERROR(INDEX(SalesTJ[Revenue],MATCH(A397,SalesTJ[ProductID],0)),"Not found")</f>
        <v>5606.37</v>
      </c>
    </row>
    <row r="398" spans="1:12">
      <c r="A398" s="6">
        <v>927</v>
      </c>
      <c r="B398" s="7">
        <v>42122</v>
      </c>
      <c r="C398" t="str">
        <f>IFERROR(INDEX(ProductTJ[Product Name],MATCH(A398,ProductTJ[ProductID],0)),"Not found")</f>
        <v>Natura UE-36</v>
      </c>
      <c r="D398" t="str">
        <f>IFERROR(INDEX(ProductTJ[Category],MATCH(A398,ProductTJ[ProductID],0)),"Not found")</f>
        <v>Urban</v>
      </c>
      <c r="E398">
        <f>IFERROR(INDEX(ProductTJ[ManufacturerID],MATCH(A398,ProductTJ[ProductID],0)),"Not found")</f>
        <v>8</v>
      </c>
      <c r="F398" t="str">
        <f>IFERROR(INDEX(ProductTJ[Segment],MATCH(A398,ProductTJ[ProductID],0)),"Not found")</f>
        <v>Extreme</v>
      </c>
      <c r="G398" t="str">
        <f>IFERROR(INDEX(SalesTJ[Country],MATCH(A398,SalesTJ[ProductID],0)),"Not found")</f>
        <v>Canada</v>
      </c>
      <c r="H398" t="str">
        <f>IFERROR(INDEX(Location[State],MATCH(I398,Location[Zip],0)),"Not found")</f>
        <v>Ontario</v>
      </c>
      <c r="I398" t="str">
        <f>IFERROR(INDEX(SalesTJ[Zip],MATCH(A398,SalesTJ[ProductID],0)),"Not found")</f>
        <v>M6G</v>
      </c>
      <c r="J398" t="str">
        <f>IFERROR(INDEX(Manufacturer[Manufacturer Name],MATCH(E398,Manufacturer[ManufacturerID],0)),"Not found")</f>
        <v>Natura</v>
      </c>
      <c r="K398">
        <f>IFERROR(INDEX(SalesTJ[Units],MATCH(A398,SalesTJ[ProductID],0)),"Not found")</f>
        <v>1</v>
      </c>
      <c r="L398">
        <f>IFERROR(INDEX(SalesTJ[Revenue],MATCH(A398,SalesTJ[ProductID],0)),"Not found")</f>
        <v>6173.37</v>
      </c>
    </row>
    <row r="399" spans="1:12">
      <c r="A399" s="8">
        <v>977</v>
      </c>
      <c r="B399" s="9">
        <v>42122</v>
      </c>
      <c r="C399" t="str">
        <f>IFERROR(INDEX(ProductTJ[Product Name],MATCH(A399,ProductTJ[ProductID],0)),"Not found")</f>
        <v>Natura UC-40</v>
      </c>
      <c r="D399" t="str">
        <f>IFERROR(INDEX(ProductTJ[Category],MATCH(A399,ProductTJ[ProductID],0)),"Not found")</f>
        <v>Urban</v>
      </c>
      <c r="E399">
        <f>IFERROR(INDEX(ProductTJ[ManufacturerID],MATCH(A399,ProductTJ[ProductID],0)),"Not found")</f>
        <v>8</v>
      </c>
      <c r="F399" t="str">
        <f>IFERROR(INDEX(ProductTJ[Segment],MATCH(A399,ProductTJ[ProductID],0)),"Not found")</f>
        <v>Convenience</v>
      </c>
      <c r="G399" t="str">
        <f>IFERROR(INDEX(SalesTJ[Country],MATCH(A399,SalesTJ[ProductID],0)),"Not found")</f>
        <v>Canada</v>
      </c>
      <c r="H399" t="str">
        <f>IFERROR(INDEX(Location[State],MATCH(I399,Location[Zip],0)),"Not found")</f>
        <v>Ontario</v>
      </c>
      <c r="I399" t="str">
        <f>IFERROR(INDEX(SalesTJ[Zip],MATCH(A399,SalesTJ[ProductID],0)),"Not found")</f>
        <v>K1H</v>
      </c>
      <c r="J399" t="str">
        <f>IFERROR(INDEX(Manufacturer[Manufacturer Name],MATCH(E399,Manufacturer[ManufacturerID],0)),"Not found")</f>
        <v>Natura</v>
      </c>
      <c r="K399">
        <f>IFERROR(INDEX(SalesTJ[Units],MATCH(A399,SalesTJ[ProductID],0)),"Not found")</f>
        <v>1</v>
      </c>
      <c r="L399">
        <f>IFERROR(INDEX(SalesTJ[Revenue],MATCH(A399,SalesTJ[ProductID],0)),"Not found")</f>
        <v>6299.37</v>
      </c>
    </row>
    <row r="400" spans="1:12">
      <c r="A400" s="6">
        <v>2365</v>
      </c>
      <c r="B400" s="7">
        <v>42178</v>
      </c>
      <c r="C400" t="str">
        <f>IFERROR(INDEX(ProductTJ[Product Name],MATCH(A400,ProductTJ[ProductID],0)),"Not found")</f>
        <v>Aliqui UC-13</v>
      </c>
      <c r="D400" t="str">
        <f>IFERROR(INDEX(ProductTJ[Category],MATCH(A400,ProductTJ[ProductID],0)),"Not found")</f>
        <v>Urban</v>
      </c>
      <c r="E400">
        <f>IFERROR(INDEX(ProductTJ[ManufacturerID],MATCH(A400,ProductTJ[ProductID],0)),"Not found")</f>
        <v>2</v>
      </c>
      <c r="F400" t="str">
        <f>IFERROR(INDEX(ProductTJ[Segment],MATCH(A400,ProductTJ[ProductID],0)),"Not found")</f>
        <v>Convenience</v>
      </c>
      <c r="G400" t="str">
        <f>IFERROR(INDEX(SalesTJ[Country],MATCH(A400,SalesTJ[ProductID],0)),"Not found")</f>
        <v>Canada</v>
      </c>
      <c r="H400" t="str">
        <f>IFERROR(INDEX(Location[State],MATCH(I400,Location[Zip],0)),"Not found")</f>
        <v>Manitoba</v>
      </c>
      <c r="I400" t="str">
        <f>IFERROR(INDEX(SalesTJ[Zip],MATCH(A400,SalesTJ[ProductID],0)),"Not found")</f>
        <v>R3G</v>
      </c>
      <c r="J400" t="str">
        <f>IFERROR(INDEX(Manufacturer[Manufacturer Name],MATCH(E400,Manufacturer[ManufacturerID],0)),"Not found")</f>
        <v>Aliqui</v>
      </c>
      <c r="K400">
        <f>IFERROR(INDEX(SalesTJ[Units],MATCH(A400,SalesTJ[ProductID],0)),"Not found")</f>
        <v>1</v>
      </c>
      <c r="L400">
        <f>IFERROR(INDEX(SalesTJ[Revenue],MATCH(A400,SalesTJ[ProductID],0)),"Not found")</f>
        <v>6356.7</v>
      </c>
    </row>
    <row r="401" spans="1:12">
      <c r="A401" s="8">
        <v>487</v>
      </c>
      <c r="B401" s="9">
        <v>42178</v>
      </c>
      <c r="C401" t="str">
        <f>IFERROR(INDEX(ProductTJ[Product Name],MATCH(A401,ProductTJ[ProductID],0)),"Not found")</f>
        <v>Maximus UM-92</v>
      </c>
      <c r="D401" t="str">
        <f>IFERROR(INDEX(ProductTJ[Category],MATCH(A401,ProductTJ[ProductID],0)),"Not found")</f>
        <v>Urban</v>
      </c>
      <c r="E401">
        <f>IFERROR(INDEX(ProductTJ[ManufacturerID],MATCH(A401,ProductTJ[ProductID],0)),"Not found")</f>
        <v>7</v>
      </c>
      <c r="F401" t="str">
        <f>IFERROR(INDEX(ProductTJ[Segment],MATCH(A401,ProductTJ[ProductID],0)),"Not found")</f>
        <v>Moderation</v>
      </c>
      <c r="G401" t="str">
        <f>IFERROR(INDEX(SalesTJ[Country],MATCH(A401,SalesTJ[ProductID],0)),"Not found")</f>
        <v>Canada</v>
      </c>
      <c r="H401" t="str">
        <f>IFERROR(INDEX(Location[State],MATCH(I401,Location[Zip],0)),"Not found")</f>
        <v>Ontario</v>
      </c>
      <c r="I401" t="str">
        <f>IFERROR(INDEX(SalesTJ[Zip],MATCH(A401,SalesTJ[ProductID],0)),"Not found")</f>
        <v>L4X</v>
      </c>
      <c r="J401" t="str">
        <f>IFERROR(INDEX(Manufacturer[Manufacturer Name],MATCH(E401,Manufacturer[ManufacturerID],0)),"Not found")</f>
        <v>VanArsdel</v>
      </c>
      <c r="K401">
        <f>IFERROR(INDEX(SalesTJ[Units],MATCH(A401,SalesTJ[ProductID],0)),"Not found")</f>
        <v>1</v>
      </c>
      <c r="L401">
        <f>IFERROR(INDEX(SalesTJ[Revenue],MATCH(A401,SalesTJ[ProductID],0)),"Not found")</f>
        <v>13229.37</v>
      </c>
    </row>
    <row r="402" spans="1:12">
      <c r="A402" s="6">
        <v>440</v>
      </c>
      <c r="B402" s="7">
        <v>42099</v>
      </c>
      <c r="C402" t="str">
        <f>IFERROR(INDEX(ProductTJ[Product Name],MATCH(A402,ProductTJ[ProductID],0)),"Not found")</f>
        <v>Maximus UM-45</v>
      </c>
      <c r="D402" t="str">
        <f>IFERROR(INDEX(ProductTJ[Category],MATCH(A402,ProductTJ[ProductID],0)),"Not found")</f>
        <v>Urban</v>
      </c>
      <c r="E402">
        <f>IFERROR(INDEX(ProductTJ[ManufacturerID],MATCH(A402,ProductTJ[ProductID],0)),"Not found")</f>
        <v>7</v>
      </c>
      <c r="F402" t="str">
        <f>IFERROR(INDEX(ProductTJ[Segment],MATCH(A402,ProductTJ[ProductID],0)),"Not found")</f>
        <v>Moderation</v>
      </c>
      <c r="G402" t="str">
        <f>IFERROR(INDEX(SalesTJ[Country],MATCH(A402,SalesTJ[ProductID],0)),"Not found")</f>
        <v>Canada</v>
      </c>
      <c r="H402" t="str">
        <f>IFERROR(INDEX(Location[State],MATCH(I402,Location[Zip],0)),"Not found")</f>
        <v>Ontario</v>
      </c>
      <c r="I402" t="str">
        <f>IFERROR(INDEX(SalesTJ[Zip],MATCH(A402,SalesTJ[ProductID],0)),"Not found")</f>
        <v>L5G</v>
      </c>
      <c r="J402" t="str">
        <f>IFERROR(INDEX(Manufacturer[Manufacturer Name],MATCH(E402,Manufacturer[ManufacturerID],0)),"Not found")</f>
        <v>VanArsdel</v>
      </c>
      <c r="K402">
        <f>IFERROR(INDEX(SalesTJ[Units],MATCH(A402,SalesTJ[ProductID],0)),"Not found")</f>
        <v>1</v>
      </c>
      <c r="L402">
        <f>IFERROR(INDEX(SalesTJ[Revenue],MATCH(A402,SalesTJ[ProductID],0)),"Not found")</f>
        <v>19529.37</v>
      </c>
    </row>
    <row r="403" spans="1:12">
      <c r="A403" s="8">
        <v>438</v>
      </c>
      <c r="B403" s="9">
        <v>42099</v>
      </c>
      <c r="C403" t="str">
        <f>IFERROR(INDEX(ProductTJ[Product Name],MATCH(A403,ProductTJ[ProductID],0)),"Not found")</f>
        <v>Maximus UM-43</v>
      </c>
      <c r="D403" t="str">
        <f>IFERROR(INDEX(ProductTJ[Category],MATCH(A403,ProductTJ[ProductID],0)),"Not found")</f>
        <v>Urban</v>
      </c>
      <c r="E403">
        <f>IFERROR(INDEX(ProductTJ[ManufacturerID],MATCH(A403,ProductTJ[ProductID],0)),"Not found")</f>
        <v>7</v>
      </c>
      <c r="F403" t="str">
        <f>IFERROR(INDEX(ProductTJ[Segment],MATCH(A403,ProductTJ[ProductID],0)),"Not found")</f>
        <v>Moderation</v>
      </c>
      <c r="G403" t="str">
        <f>IFERROR(INDEX(SalesTJ[Country],MATCH(A403,SalesTJ[ProductID],0)),"Not found")</f>
        <v>Canada</v>
      </c>
      <c r="H403" t="str">
        <f>IFERROR(INDEX(Location[State],MATCH(I403,Location[Zip],0)),"Not found")</f>
        <v>Manitoba</v>
      </c>
      <c r="I403" t="str">
        <f>IFERROR(INDEX(SalesTJ[Zip],MATCH(A403,SalesTJ[ProductID],0)),"Not found")</f>
        <v>R3K</v>
      </c>
      <c r="J403" t="str">
        <f>IFERROR(INDEX(Manufacturer[Manufacturer Name],MATCH(E403,Manufacturer[ManufacturerID],0)),"Not found")</f>
        <v>VanArsdel</v>
      </c>
      <c r="K403">
        <f>IFERROR(INDEX(SalesTJ[Units],MATCH(A403,SalesTJ[ProductID],0)),"Not found")</f>
        <v>1</v>
      </c>
      <c r="L403">
        <f>IFERROR(INDEX(SalesTJ[Revenue],MATCH(A403,SalesTJ[ProductID],0)),"Not found")</f>
        <v>11969.37</v>
      </c>
    </row>
    <row r="404" spans="1:12">
      <c r="A404" s="6">
        <v>556</v>
      </c>
      <c r="B404" s="7">
        <v>42100</v>
      </c>
      <c r="C404" t="str">
        <f>IFERROR(INDEX(ProductTJ[Product Name],MATCH(A404,ProductTJ[ProductID],0)),"Not found")</f>
        <v>Maximus UC-21</v>
      </c>
      <c r="D404" t="str">
        <f>IFERROR(INDEX(ProductTJ[Category],MATCH(A404,ProductTJ[ProductID],0)),"Not found")</f>
        <v>Urban</v>
      </c>
      <c r="E404">
        <f>IFERROR(INDEX(ProductTJ[ManufacturerID],MATCH(A404,ProductTJ[ProductID],0)),"Not found")</f>
        <v>7</v>
      </c>
      <c r="F404" t="str">
        <f>IFERROR(INDEX(ProductTJ[Segment],MATCH(A404,ProductTJ[ProductID],0)),"Not found")</f>
        <v>Convenience</v>
      </c>
      <c r="G404" t="str">
        <f>IFERROR(INDEX(SalesTJ[Country],MATCH(A404,SalesTJ[ProductID],0)),"Not found")</f>
        <v>Canada</v>
      </c>
      <c r="H404" t="str">
        <f>IFERROR(INDEX(Location[State],MATCH(I404,Location[Zip],0)),"Not found")</f>
        <v>Ontario</v>
      </c>
      <c r="I404" t="str">
        <f>IFERROR(INDEX(SalesTJ[Zip],MATCH(A404,SalesTJ[ProductID],0)),"Not found")</f>
        <v>M6H</v>
      </c>
      <c r="J404" t="str">
        <f>IFERROR(INDEX(Manufacturer[Manufacturer Name],MATCH(E404,Manufacturer[ManufacturerID],0)),"Not found")</f>
        <v>VanArsdel</v>
      </c>
      <c r="K404">
        <f>IFERROR(INDEX(SalesTJ[Units],MATCH(A404,SalesTJ[ProductID],0)),"Not found")</f>
        <v>1</v>
      </c>
      <c r="L404">
        <f>IFERROR(INDEX(SalesTJ[Revenue],MATCH(A404,SalesTJ[ProductID],0)),"Not found")</f>
        <v>10268.37</v>
      </c>
    </row>
    <row r="405" spans="1:12">
      <c r="A405" s="8">
        <v>762</v>
      </c>
      <c r="B405" s="9">
        <v>42100</v>
      </c>
      <c r="C405" t="str">
        <f>IFERROR(INDEX(ProductTJ[Product Name],MATCH(A405,ProductTJ[ProductID],0)),"Not found")</f>
        <v>Natura RP-50</v>
      </c>
      <c r="D405" t="str">
        <f>IFERROR(INDEX(ProductTJ[Category],MATCH(A405,ProductTJ[ProductID],0)),"Not found")</f>
        <v>Rural</v>
      </c>
      <c r="E405">
        <f>IFERROR(INDEX(ProductTJ[ManufacturerID],MATCH(A405,ProductTJ[ProductID],0)),"Not found")</f>
        <v>8</v>
      </c>
      <c r="F405" t="str">
        <f>IFERROR(INDEX(ProductTJ[Segment],MATCH(A405,ProductTJ[ProductID],0)),"Not found")</f>
        <v>Productivity</v>
      </c>
      <c r="G405" t="str">
        <f>IFERROR(INDEX(SalesTJ[Country],MATCH(A405,SalesTJ[ProductID],0)),"Not found")</f>
        <v>Canada</v>
      </c>
      <c r="H405" t="str">
        <f>IFERROR(INDEX(Location[State],MATCH(I405,Location[Zip],0)),"Not found")</f>
        <v>Manitoba</v>
      </c>
      <c r="I405" t="str">
        <f>IFERROR(INDEX(SalesTJ[Zip],MATCH(A405,SalesTJ[ProductID],0)),"Not found")</f>
        <v>R3H</v>
      </c>
      <c r="J405" t="str">
        <f>IFERROR(INDEX(Manufacturer[Manufacturer Name],MATCH(E405,Manufacturer[ManufacturerID],0)),"Not found")</f>
        <v>Natura</v>
      </c>
      <c r="K405">
        <f>IFERROR(INDEX(SalesTJ[Units],MATCH(A405,SalesTJ[ProductID],0)),"Not found")</f>
        <v>1</v>
      </c>
      <c r="L405">
        <f>IFERROR(INDEX(SalesTJ[Revenue],MATCH(A405,SalesTJ[ProductID],0)),"Not found")</f>
        <v>2330.37</v>
      </c>
    </row>
    <row r="406" spans="1:12">
      <c r="A406" s="6">
        <v>945</v>
      </c>
      <c r="B406" s="7">
        <v>42100</v>
      </c>
      <c r="C406" t="str">
        <f>IFERROR(INDEX(ProductTJ[Product Name],MATCH(A406,ProductTJ[ProductID],0)),"Not found")</f>
        <v>Natura UC-08</v>
      </c>
      <c r="D406" t="str">
        <f>IFERROR(INDEX(ProductTJ[Category],MATCH(A406,ProductTJ[ProductID],0)),"Not found")</f>
        <v>Urban</v>
      </c>
      <c r="E406">
        <f>IFERROR(INDEX(ProductTJ[ManufacturerID],MATCH(A406,ProductTJ[ProductID],0)),"Not found")</f>
        <v>8</v>
      </c>
      <c r="F406" t="str">
        <f>IFERROR(INDEX(ProductTJ[Segment],MATCH(A406,ProductTJ[ProductID],0)),"Not found")</f>
        <v>Convenience</v>
      </c>
      <c r="G406" t="str">
        <f>IFERROR(INDEX(SalesTJ[Country],MATCH(A406,SalesTJ[ProductID],0)),"Not found")</f>
        <v>Canada</v>
      </c>
      <c r="H406" t="str">
        <f>IFERROR(INDEX(Location[State],MATCH(I406,Location[Zip],0)),"Not found")</f>
        <v>Manitoba</v>
      </c>
      <c r="I406" t="str">
        <f>IFERROR(INDEX(SalesTJ[Zip],MATCH(A406,SalesTJ[ProductID],0)),"Not found")</f>
        <v>R3B</v>
      </c>
      <c r="J406" t="str">
        <f>IFERROR(INDEX(Manufacturer[Manufacturer Name],MATCH(E406,Manufacturer[ManufacturerID],0)),"Not found")</f>
        <v>Natura</v>
      </c>
      <c r="K406">
        <f>IFERROR(INDEX(SalesTJ[Units],MATCH(A406,SalesTJ[ProductID],0)),"Not found")</f>
        <v>1</v>
      </c>
      <c r="L406">
        <f>IFERROR(INDEX(SalesTJ[Revenue],MATCH(A406,SalesTJ[ProductID],0)),"Not found")</f>
        <v>8189.37</v>
      </c>
    </row>
    <row r="407" spans="1:12">
      <c r="A407" s="8">
        <v>1120</v>
      </c>
      <c r="B407" s="9">
        <v>42100</v>
      </c>
      <c r="C407" t="str">
        <f>IFERROR(INDEX(ProductTJ[Product Name],MATCH(A407,ProductTJ[ProductID],0)),"Not found")</f>
        <v>Pirum RS-08</v>
      </c>
      <c r="D407" t="str">
        <f>IFERROR(INDEX(ProductTJ[Category],MATCH(A407,ProductTJ[ProductID],0)),"Not found")</f>
        <v>Rural</v>
      </c>
      <c r="E407">
        <f>IFERROR(INDEX(ProductTJ[ManufacturerID],MATCH(A407,ProductTJ[ProductID],0)),"Not found")</f>
        <v>10</v>
      </c>
      <c r="F407" t="str">
        <f>IFERROR(INDEX(ProductTJ[Segment],MATCH(A407,ProductTJ[ProductID],0)),"Not found")</f>
        <v>Select</v>
      </c>
      <c r="G407" t="str">
        <f>IFERROR(INDEX(SalesTJ[Country],MATCH(A407,SalesTJ[ProductID],0)),"Not found")</f>
        <v>Canada</v>
      </c>
      <c r="H407" t="str">
        <f>IFERROR(INDEX(Location[State],MATCH(I407,Location[Zip],0)),"Not found")</f>
        <v>Ontario</v>
      </c>
      <c r="I407" t="str">
        <f>IFERROR(INDEX(SalesTJ[Zip],MATCH(A407,SalesTJ[ProductID],0)),"Not found")</f>
        <v>L5P</v>
      </c>
      <c r="J407" t="str">
        <f>IFERROR(INDEX(Manufacturer[Manufacturer Name],MATCH(E407,Manufacturer[ManufacturerID],0)),"Not found")</f>
        <v>Pirum</v>
      </c>
      <c r="K407">
        <f>IFERROR(INDEX(SalesTJ[Units],MATCH(A407,SalesTJ[ProductID],0)),"Not found")</f>
        <v>1</v>
      </c>
      <c r="L407">
        <f>IFERROR(INDEX(SalesTJ[Revenue],MATCH(A407,SalesTJ[ProductID],0)),"Not found")</f>
        <v>2109.87</v>
      </c>
    </row>
    <row r="408" spans="1:12">
      <c r="A408" s="6">
        <v>17</v>
      </c>
      <c r="B408" s="7">
        <v>42094</v>
      </c>
      <c r="C408" t="str">
        <f>IFERROR(INDEX(ProductTJ[Product Name],MATCH(A408,ProductTJ[ProductID],0)),"Not found")</f>
        <v>Abbas MA-17</v>
      </c>
      <c r="D408" t="str">
        <f>IFERROR(INDEX(ProductTJ[Category],MATCH(A408,ProductTJ[ProductID],0)),"Not found")</f>
        <v>Mix</v>
      </c>
      <c r="E408">
        <f>IFERROR(INDEX(ProductTJ[ManufacturerID],MATCH(A408,ProductTJ[ProductID],0)),"Not found")</f>
        <v>1</v>
      </c>
      <c r="F408" t="str">
        <f>IFERROR(INDEX(ProductTJ[Segment],MATCH(A408,ProductTJ[ProductID],0)),"Not found")</f>
        <v>All Season</v>
      </c>
      <c r="G408" t="str">
        <f>IFERROR(INDEX(SalesTJ[Country],MATCH(A408,SalesTJ[ProductID],0)),"Not found")</f>
        <v>Canada</v>
      </c>
      <c r="H408" t="str">
        <f>IFERROR(INDEX(Location[State],MATCH(I408,Location[Zip],0)),"Not found")</f>
        <v>Alberta</v>
      </c>
      <c r="I408" t="str">
        <f>IFERROR(INDEX(SalesTJ[Zip],MATCH(A408,SalesTJ[ProductID],0)),"Not found")</f>
        <v>T3C</v>
      </c>
      <c r="J408" t="str">
        <f>IFERROR(INDEX(Manufacturer[Manufacturer Name],MATCH(E408,Manufacturer[ManufacturerID],0)),"Not found")</f>
        <v>Abbas</v>
      </c>
      <c r="K408">
        <f>IFERROR(INDEX(SalesTJ[Units],MATCH(A408,SalesTJ[ProductID],0)),"Not found")</f>
        <v>1</v>
      </c>
      <c r="L408">
        <f>IFERROR(INDEX(SalesTJ[Revenue],MATCH(A408,SalesTJ[ProductID],0)),"Not found")</f>
        <v>4977</v>
      </c>
    </row>
    <row r="409" spans="1:12">
      <c r="A409" s="8">
        <v>1009</v>
      </c>
      <c r="B409" s="9">
        <v>42079</v>
      </c>
      <c r="C409" t="str">
        <f>IFERROR(INDEX(ProductTJ[Product Name],MATCH(A409,ProductTJ[ProductID],0)),"Not found")</f>
        <v>Natura YY-10</v>
      </c>
      <c r="D409" t="str">
        <f>IFERROR(INDEX(ProductTJ[Category],MATCH(A409,ProductTJ[ProductID],0)),"Not found")</f>
        <v>Youth</v>
      </c>
      <c r="E409">
        <f>IFERROR(INDEX(ProductTJ[ManufacturerID],MATCH(A409,ProductTJ[ProductID],0)),"Not found")</f>
        <v>8</v>
      </c>
      <c r="F409" t="str">
        <f>IFERROR(INDEX(ProductTJ[Segment],MATCH(A409,ProductTJ[ProductID],0)),"Not found")</f>
        <v>Youth</v>
      </c>
      <c r="G409" t="str">
        <f>IFERROR(INDEX(SalesTJ[Country],MATCH(A409,SalesTJ[ProductID],0)),"Not found")</f>
        <v>Canada</v>
      </c>
      <c r="H409" t="str">
        <f>IFERROR(INDEX(Location[State],MATCH(I409,Location[Zip],0)),"Not found")</f>
        <v>British Columbia</v>
      </c>
      <c r="I409" t="str">
        <f>IFERROR(INDEX(SalesTJ[Zip],MATCH(A409,SalesTJ[ProductID],0)),"Not found")</f>
        <v>V7W</v>
      </c>
      <c r="J409" t="str">
        <f>IFERROR(INDEX(Manufacturer[Manufacturer Name],MATCH(E409,Manufacturer[ManufacturerID],0)),"Not found")</f>
        <v>Natura</v>
      </c>
      <c r="K409">
        <f>IFERROR(INDEX(SalesTJ[Units],MATCH(A409,SalesTJ[ProductID],0)),"Not found")</f>
        <v>1</v>
      </c>
      <c r="L409">
        <f>IFERROR(INDEX(SalesTJ[Revenue],MATCH(A409,SalesTJ[ProductID],0)),"Not found")</f>
        <v>1353.87</v>
      </c>
    </row>
    <row r="410" spans="1:12">
      <c r="A410" s="6">
        <v>1212</v>
      </c>
      <c r="B410" s="7">
        <v>42079</v>
      </c>
      <c r="C410" t="str">
        <f>IFERROR(INDEX(ProductTJ[Product Name],MATCH(A410,ProductTJ[ProductID],0)),"Not found")</f>
        <v>Pirum UC-14</v>
      </c>
      <c r="D410" t="str">
        <f>IFERROR(INDEX(ProductTJ[Category],MATCH(A410,ProductTJ[ProductID],0)),"Not found")</f>
        <v>Urban</v>
      </c>
      <c r="E410">
        <f>IFERROR(INDEX(ProductTJ[ManufacturerID],MATCH(A410,ProductTJ[ProductID],0)),"Not found")</f>
        <v>10</v>
      </c>
      <c r="F410" t="str">
        <f>IFERROR(INDEX(ProductTJ[Segment],MATCH(A410,ProductTJ[ProductID],0)),"Not found")</f>
        <v>Convenience</v>
      </c>
      <c r="G410" t="str">
        <f>IFERROR(INDEX(SalesTJ[Country],MATCH(A410,SalesTJ[ProductID],0)),"Not found")</f>
        <v>Canada</v>
      </c>
      <c r="H410" t="str">
        <f>IFERROR(INDEX(Location[State],MATCH(I410,Location[Zip],0)),"Not found")</f>
        <v>Ontario</v>
      </c>
      <c r="I410" t="str">
        <f>IFERROR(INDEX(SalesTJ[Zip],MATCH(A410,SalesTJ[ProductID],0)),"Not found")</f>
        <v>L5N</v>
      </c>
      <c r="J410" t="str">
        <f>IFERROR(INDEX(Manufacturer[Manufacturer Name],MATCH(E410,Manufacturer[ManufacturerID],0)),"Not found")</f>
        <v>Pirum</v>
      </c>
      <c r="K410">
        <f>IFERROR(INDEX(SalesTJ[Units],MATCH(A410,SalesTJ[ProductID],0)),"Not found")</f>
        <v>1</v>
      </c>
      <c r="L410">
        <f>IFERROR(INDEX(SalesTJ[Revenue],MATCH(A410,SalesTJ[ProductID],0)),"Not found")</f>
        <v>4850.37</v>
      </c>
    </row>
    <row r="411" spans="1:12">
      <c r="A411" s="8">
        <v>690</v>
      </c>
      <c r="B411" s="9">
        <v>42079</v>
      </c>
      <c r="C411" t="str">
        <f>IFERROR(INDEX(ProductTJ[Product Name],MATCH(A411,ProductTJ[ProductID],0)),"Not found")</f>
        <v>Maximus UC-55</v>
      </c>
      <c r="D411" t="str">
        <f>IFERROR(INDEX(ProductTJ[Category],MATCH(A411,ProductTJ[ProductID],0)),"Not found")</f>
        <v>Urban</v>
      </c>
      <c r="E411">
        <f>IFERROR(INDEX(ProductTJ[ManufacturerID],MATCH(A411,ProductTJ[ProductID],0)),"Not found")</f>
        <v>7</v>
      </c>
      <c r="F411" t="str">
        <f>IFERROR(INDEX(ProductTJ[Segment],MATCH(A411,ProductTJ[ProductID],0)),"Not found")</f>
        <v>Convenience</v>
      </c>
      <c r="G411" t="str">
        <f>IFERROR(INDEX(SalesTJ[Country],MATCH(A411,SalesTJ[ProductID],0)),"Not found")</f>
        <v>Canada</v>
      </c>
      <c r="H411" t="str">
        <f>IFERROR(INDEX(Location[State],MATCH(I411,Location[Zip],0)),"Not found")</f>
        <v>Ontario</v>
      </c>
      <c r="I411" t="str">
        <f>IFERROR(INDEX(SalesTJ[Zip],MATCH(A411,SalesTJ[ProductID],0)),"Not found")</f>
        <v>M4E</v>
      </c>
      <c r="J411" t="str">
        <f>IFERROR(INDEX(Manufacturer[Manufacturer Name],MATCH(E411,Manufacturer[ManufacturerID],0)),"Not found")</f>
        <v>VanArsdel</v>
      </c>
      <c r="K411">
        <f>IFERROR(INDEX(SalesTJ[Units],MATCH(A411,SalesTJ[ProductID],0)),"Not found")</f>
        <v>1</v>
      </c>
      <c r="L411">
        <f>IFERROR(INDEX(SalesTJ[Revenue],MATCH(A411,SalesTJ[ProductID],0)),"Not found")</f>
        <v>4409.37</v>
      </c>
    </row>
    <row r="412" spans="1:12">
      <c r="A412" s="6">
        <v>407</v>
      </c>
      <c r="B412" s="7">
        <v>42080</v>
      </c>
      <c r="C412" t="str">
        <f>IFERROR(INDEX(ProductTJ[Product Name],MATCH(A412,ProductTJ[ProductID],0)),"Not found")</f>
        <v>Maximus UM-12</v>
      </c>
      <c r="D412" t="str">
        <f>IFERROR(INDEX(ProductTJ[Category],MATCH(A412,ProductTJ[ProductID],0)),"Not found")</f>
        <v>Urban</v>
      </c>
      <c r="E412">
        <f>IFERROR(INDEX(ProductTJ[ManufacturerID],MATCH(A412,ProductTJ[ProductID],0)),"Not found")</f>
        <v>7</v>
      </c>
      <c r="F412" t="str">
        <f>IFERROR(INDEX(ProductTJ[Segment],MATCH(A412,ProductTJ[ProductID],0)),"Not found")</f>
        <v>Moderation</v>
      </c>
      <c r="G412" t="str">
        <f>IFERROR(INDEX(SalesTJ[Country],MATCH(A412,SalesTJ[ProductID],0)),"Not found")</f>
        <v>Canada</v>
      </c>
      <c r="H412" t="str">
        <f>IFERROR(INDEX(Location[State],MATCH(I412,Location[Zip],0)),"Not found")</f>
        <v>Ontario</v>
      </c>
      <c r="I412" t="str">
        <f>IFERROR(INDEX(SalesTJ[Zip],MATCH(A412,SalesTJ[ProductID],0)),"Not found")</f>
        <v>M6G</v>
      </c>
      <c r="J412" t="str">
        <f>IFERROR(INDEX(Manufacturer[Manufacturer Name],MATCH(E412,Manufacturer[ManufacturerID],0)),"Not found")</f>
        <v>VanArsdel</v>
      </c>
      <c r="K412">
        <f>IFERROR(INDEX(SalesTJ[Units],MATCH(A412,SalesTJ[ProductID],0)),"Not found")</f>
        <v>1</v>
      </c>
      <c r="L412">
        <f>IFERROR(INDEX(SalesTJ[Revenue],MATCH(A412,SalesTJ[ProductID],0)),"Not found")</f>
        <v>20505.87</v>
      </c>
    </row>
    <row r="413" spans="1:12">
      <c r="A413" s="8">
        <v>457</v>
      </c>
      <c r="B413" s="9">
        <v>42038</v>
      </c>
      <c r="C413" t="str">
        <f>IFERROR(INDEX(ProductTJ[Product Name],MATCH(A413,ProductTJ[ProductID],0)),"Not found")</f>
        <v>Maximus UM-62</v>
      </c>
      <c r="D413" t="str">
        <f>IFERROR(INDEX(ProductTJ[Category],MATCH(A413,ProductTJ[ProductID],0)),"Not found")</f>
        <v>Urban</v>
      </c>
      <c r="E413">
        <f>IFERROR(INDEX(ProductTJ[ManufacturerID],MATCH(A413,ProductTJ[ProductID],0)),"Not found")</f>
        <v>7</v>
      </c>
      <c r="F413" t="str">
        <f>IFERROR(INDEX(ProductTJ[Segment],MATCH(A413,ProductTJ[ProductID],0)),"Not found")</f>
        <v>Moderation</v>
      </c>
      <c r="G413" t="str">
        <f>IFERROR(INDEX(SalesTJ[Country],MATCH(A413,SalesTJ[ProductID],0)),"Not found")</f>
        <v>Canada</v>
      </c>
      <c r="H413" t="str">
        <f>IFERROR(INDEX(Location[State],MATCH(I413,Location[Zip],0)),"Not found")</f>
        <v>Ontario</v>
      </c>
      <c r="I413" t="str">
        <f>IFERROR(INDEX(SalesTJ[Zip],MATCH(A413,SalesTJ[ProductID],0)),"Not found")</f>
        <v>M5X</v>
      </c>
      <c r="J413" t="str">
        <f>IFERROR(INDEX(Manufacturer[Manufacturer Name],MATCH(E413,Manufacturer[ManufacturerID],0)),"Not found")</f>
        <v>VanArsdel</v>
      </c>
      <c r="K413">
        <f>IFERROR(INDEX(SalesTJ[Units],MATCH(A413,SalesTJ[ProductID],0)),"Not found")</f>
        <v>1</v>
      </c>
      <c r="L413">
        <f>IFERROR(INDEX(SalesTJ[Revenue],MATCH(A413,SalesTJ[ProductID],0)),"Not found")</f>
        <v>11969.37</v>
      </c>
    </row>
    <row r="414" spans="1:12">
      <c r="A414" s="6">
        <v>2207</v>
      </c>
      <c r="B414" s="7">
        <v>42038</v>
      </c>
      <c r="C414" t="str">
        <f>IFERROR(INDEX(ProductTJ[Product Name],MATCH(A414,ProductTJ[ProductID],0)),"Not found")</f>
        <v>Aliqui RP-04</v>
      </c>
      <c r="D414" t="str">
        <f>IFERROR(INDEX(ProductTJ[Category],MATCH(A414,ProductTJ[ProductID],0)),"Not found")</f>
        <v>Rural</v>
      </c>
      <c r="E414">
        <f>IFERROR(INDEX(ProductTJ[ManufacturerID],MATCH(A414,ProductTJ[ProductID],0)),"Not found")</f>
        <v>2</v>
      </c>
      <c r="F414" t="str">
        <f>IFERROR(INDEX(ProductTJ[Segment],MATCH(A414,ProductTJ[ProductID],0)),"Not found")</f>
        <v>Productivity</v>
      </c>
      <c r="G414" t="str">
        <f>IFERROR(INDEX(SalesTJ[Country],MATCH(A414,SalesTJ[ProductID],0)),"Not found")</f>
        <v>Canada</v>
      </c>
      <c r="H414" t="str">
        <f>IFERROR(INDEX(Location[State],MATCH(I414,Location[Zip],0)),"Not found")</f>
        <v>British Columbia</v>
      </c>
      <c r="I414" t="str">
        <f>IFERROR(INDEX(SalesTJ[Zip],MATCH(A414,SalesTJ[ProductID],0)),"Not found")</f>
        <v>V6H</v>
      </c>
      <c r="J414" t="str">
        <f>IFERROR(INDEX(Manufacturer[Manufacturer Name],MATCH(E414,Manufacturer[ManufacturerID],0)),"Not found")</f>
        <v>Aliqui</v>
      </c>
      <c r="K414">
        <f>IFERROR(INDEX(SalesTJ[Units],MATCH(A414,SalesTJ[ProductID],0)),"Not found")</f>
        <v>1</v>
      </c>
      <c r="L414">
        <f>IFERROR(INDEX(SalesTJ[Revenue],MATCH(A414,SalesTJ[ProductID],0)),"Not found")</f>
        <v>1227.87</v>
      </c>
    </row>
    <row r="415" spans="1:12">
      <c r="A415" s="8">
        <v>659</v>
      </c>
      <c r="B415" s="9">
        <v>42038</v>
      </c>
      <c r="C415" t="str">
        <f>IFERROR(INDEX(ProductTJ[Product Name],MATCH(A415,ProductTJ[ProductID],0)),"Not found")</f>
        <v>Maximus UC-24</v>
      </c>
      <c r="D415" t="str">
        <f>IFERROR(INDEX(ProductTJ[Category],MATCH(A415,ProductTJ[ProductID],0)),"Not found")</f>
        <v>Urban</v>
      </c>
      <c r="E415">
        <f>IFERROR(INDEX(ProductTJ[ManufacturerID],MATCH(A415,ProductTJ[ProductID],0)),"Not found")</f>
        <v>7</v>
      </c>
      <c r="F415" t="str">
        <f>IFERROR(INDEX(ProductTJ[Segment],MATCH(A415,ProductTJ[ProductID],0)),"Not found")</f>
        <v>Convenience</v>
      </c>
      <c r="G415" t="str">
        <f>IFERROR(INDEX(SalesTJ[Country],MATCH(A415,SalesTJ[ProductID],0)),"Not found")</f>
        <v>Canada</v>
      </c>
      <c r="H415" t="str">
        <f>IFERROR(INDEX(Location[State],MATCH(I415,Location[Zip],0)),"Not found")</f>
        <v>Alberta</v>
      </c>
      <c r="I415" t="str">
        <f>IFERROR(INDEX(SalesTJ[Zip],MATCH(A415,SalesTJ[ProductID],0)),"Not found")</f>
        <v>T5K</v>
      </c>
      <c r="J415" t="str">
        <f>IFERROR(INDEX(Manufacturer[Manufacturer Name],MATCH(E415,Manufacturer[ManufacturerID],0)),"Not found")</f>
        <v>VanArsdel</v>
      </c>
      <c r="K415">
        <f>IFERROR(INDEX(SalesTJ[Units],MATCH(A415,SalesTJ[ProductID],0)),"Not found")</f>
        <v>1</v>
      </c>
      <c r="L415">
        <f>IFERROR(INDEX(SalesTJ[Revenue],MATCH(A415,SalesTJ[ProductID],0)),"Not found")</f>
        <v>17639.37</v>
      </c>
    </row>
    <row r="416" spans="1:12">
      <c r="A416" s="6">
        <v>2207</v>
      </c>
      <c r="B416" s="7">
        <v>42038</v>
      </c>
      <c r="C416" t="str">
        <f>IFERROR(INDEX(ProductTJ[Product Name],MATCH(A416,ProductTJ[ProductID],0)),"Not found")</f>
        <v>Aliqui RP-04</v>
      </c>
      <c r="D416" t="str">
        <f>IFERROR(INDEX(ProductTJ[Category],MATCH(A416,ProductTJ[ProductID],0)),"Not found")</f>
        <v>Rural</v>
      </c>
      <c r="E416">
        <f>IFERROR(INDEX(ProductTJ[ManufacturerID],MATCH(A416,ProductTJ[ProductID],0)),"Not found")</f>
        <v>2</v>
      </c>
      <c r="F416" t="str">
        <f>IFERROR(INDEX(ProductTJ[Segment],MATCH(A416,ProductTJ[ProductID],0)),"Not found")</f>
        <v>Productivity</v>
      </c>
      <c r="G416" t="str">
        <f>IFERROR(INDEX(SalesTJ[Country],MATCH(A416,SalesTJ[ProductID],0)),"Not found")</f>
        <v>Canada</v>
      </c>
      <c r="H416" t="str">
        <f>IFERROR(INDEX(Location[State],MATCH(I416,Location[Zip],0)),"Not found")</f>
        <v>British Columbia</v>
      </c>
      <c r="I416" t="str">
        <f>IFERROR(INDEX(SalesTJ[Zip],MATCH(A416,SalesTJ[ProductID],0)),"Not found")</f>
        <v>V6H</v>
      </c>
      <c r="J416" t="str">
        <f>IFERROR(INDEX(Manufacturer[Manufacturer Name],MATCH(E416,Manufacturer[ManufacturerID],0)),"Not found")</f>
        <v>Aliqui</v>
      </c>
      <c r="K416">
        <f>IFERROR(INDEX(SalesTJ[Units],MATCH(A416,SalesTJ[ProductID],0)),"Not found")</f>
        <v>1</v>
      </c>
      <c r="L416">
        <f>IFERROR(INDEX(SalesTJ[Revenue],MATCH(A416,SalesTJ[ProductID],0)),"Not found")</f>
        <v>1227.87</v>
      </c>
    </row>
    <row r="417" spans="1:12">
      <c r="A417" s="8">
        <v>2206</v>
      </c>
      <c r="B417" s="9">
        <v>42038</v>
      </c>
      <c r="C417" t="str">
        <f>IFERROR(INDEX(ProductTJ[Product Name],MATCH(A417,ProductTJ[ProductID],0)),"Not found")</f>
        <v>Aliqui RP-03</v>
      </c>
      <c r="D417" t="str">
        <f>IFERROR(INDEX(ProductTJ[Category],MATCH(A417,ProductTJ[ProductID],0)),"Not found")</f>
        <v>Rural</v>
      </c>
      <c r="E417">
        <f>IFERROR(INDEX(ProductTJ[ManufacturerID],MATCH(A417,ProductTJ[ProductID],0)),"Not found")</f>
        <v>2</v>
      </c>
      <c r="F417" t="str">
        <f>IFERROR(INDEX(ProductTJ[Segment],MATCH(A417,ProductTJ[ProductID],0)),"Not found")</f>
        <v>Productivity</v>
      </c>
      <c r="G417" t="str">
        <f>IFERROR(INDEX(SalesTJ[Country],MATCH(A417,SalesTJ[ProductID],0)),"Not found")</f>
        <v>Canada</v>
      </c>
      <c r="H417" t="str">
        <f>IFERROR(INDEX(Location[State],MATCH(I417,Location[Zip],0)),"Not found")</f>
        <v>Manitoba</v>
      </c>
      <c r="I417" t="str">
        <f>IFERROR(INDEX(SalesTJ[Zip],MATCH(A417,SalesTJ[ProductID],0)),"Not found")</f>
        <v>R3V</v>
      </c>
      <c r="J417" t="str">
        <f>IFERROR(INDEX(Manufacturer[Manufacturer Name],MATCH(E417,Manufacturer[ManufacturerID],0)),"Not found")</f>
        <v>Aliqui</v>
      </c>
      <c r="K417">
        <f>IFERROR(INDEX(SalesTJ[Units],MATCH(A417,SalesTJ[ProductID],0)),"Not found")</f>
        <v>1</v>
      </c>
      <c r="L417">
        <f>IFERROR(INDEX(SalesTJ[Revenue],MATCH(A417,SalesTJ[ProductID],0)),"Not found")</f>
        <v>1227.87</v>
      </c>
    </row>
    <row r="418" spans="1:12">
      <c r="A418" s="6">
        <v>2206</v>
      </c>
      <c r="B418" s="7">
        <v>42038</v>
      </c>
      <c r="C418" t="str">
        <f>IFERROR(INDEX(ProductTJ[Product Name],MATCH(A418,ProductTJ[ProductID],0)),"Not found")</f>
        <v>Aliqui RP-03</v>
      </c>
      <c r="D418" t="str">
        <f>IFERROR(INDEX(ProductTJ[Category],MATCH(A418,ProductTJ[ProductID],0)),"Not found")</f>
        <v>Rural</v>
      </c>
      <c r="E418">
        <f>IFERROR(INDEX(ProductTJ[ManufacturerID],MATCH(A418,ProductTJ[ProductID],0)),"Not found")</f>
        <v>2</v>
      </c>
      <c r="F418" t="str">
        <f>IFERROR(INDEX(ProductTJ[Segment],MATCH(A418,ProductTJ[ProductID],0)),"Not found")</f>
        <v>Productivity</v>
      </c>
      <c r="G418" t="str">
        <f>IFERROR(INDEX(SalesTJ[Country],MATCH(A418,SalesTJ[ProductID],0)),"Not found")</f>
        <v>Canada</v>
      </c>
      <c r="H418" t="str">
        <f>IFERROR(INDEX(Location[State],MATCH(I418,Location[Zip],0)),"Not found")</f>
        <v>Manitoba</v>
      </c>
      <c r="I418" t="str">
        <f>IFERROR(INDEX(SalesTJ[Zip],MATCH(A418,SalesTJ[ProductID],0)),"Not found")</f>
        <v>R3V</v>
      </c>
      <c r="J418" t="str">
        <f>IFERROR(INDEX(Manufacturer[Manufacturer Name],MATCH(E418,Manufacturer[ManufacturerID],0)),"Not found")</f>
        <v>Aliqui</v>
      </c>
      <c r="K418">
        <f>IFERROR(INDEX(SalesTJ[Units],MATCH(A418,SalesTJ[ProductID],0)),"Not found")</f>
        <v>1</v>
      </c>
      <c r="L418">
        <f>IFERROR(INDEX(SalesTJ[Revenue],MATCH(A418,SalesTJ[ProductID],0)),"Not found")</f>
        <v>1227.87</v>
      </c>
    </row>
    <row r="419" spans="1:12">
      <c r="A419" s="8">
        <v>1086</v>
      </c>
      <c r="B419" s="9">
        <v>42039</v>
      </c>
      <c r="C419" t="str">
        <f>IFERROR(INDEX(ProductTJ[Product Name],MATCH(A419,ProductTJ[ProductID],0)),"Not found")</f>
        <v>Pirum RP-32</v>
      </c>
      <c r="D419" t="str">
        <f>IFERROR(INDEX(ProductTJ[Category],MATCH(A419,ProductTJ[ProductID],0)),"Not found")</f>
        <v>Rural</v>
      </c>
      <c r="E419">
        <f>IFERROR(INDEX(ProductTJ[ManufacturerID],MATCH(A419,ProductTJ[ProductID],0)),"Not found")</f>
        <v>10</v>
      </c>
      <c r="F419" t="str">
        <f>IFERROR(INDEX(ProductTJ[Segment],MATCH(A419,ProductTJ[ProductID],0)),"Not found")</f>
        <v>Productivity</v>
      </c>
      <c r="G419" t="str">
        <f>IFERROR(INDEX(SalesTJ[Country],MATCH(A419,SalesTJ[ProductID],0)),"Not found")</f>
        <v>Canada</v>
      </c>
      <c r="H419" t="str">
        <f>IFERROR(INDEX(Location[State],MATCH(I419,Location[Zip],0)),"Not found")</f>
        <v>Manitoba</v>
      </c>
      <c r="I419" t="str">
        <f>IFERROR(INDEX(SalesTJ[Zip],MATCH(A419,SalesTJ[ProductID],0)),"Not found")</f>
        <v>R3G</v>
      </c>
      <c r="J419" t="str">
        <f>IFERROR(INDEX(Manufacturer[Manufacturer Name],MATCH(E419,Manufacturer[ManufacturerID],0)),"Not found")</f>
        <v>Pirum</v>
      </c>
      <c r="K419">
        <f>IFERROR(INDEX(SalesTJ[Units],MATCH(A419,SalesTJ[ProductID],0)),"Not found")</f>
        <v>1</v>
      </c>
      <c r="L419">
        <f>IFERROR(INDEX(SalesTJ[Revenue],MATCH(A419,SalesTJ[ProductID],0)),"Not found")</f>
        <v>1164.87</v>
      </c>
    </row>
    <row r="420" spans="1:12">
      <c r="A420" s="6">
        <v>1118</v>
      </c>
      <c r="B420" s="7">
        <v>42039</v>
      </c>
      <c r="C420" t="str">
        <f>IFERROR(INDEX(ProductTJ[Product Name],MATCH(A420,ProductTJ[ProductID],0)),"Not found")</f>
        <v>Pirum RS-06</v>
      </c>
      <c r="D420" t="str">
        <f>IFERROR(INDEX(ProductTJ[Category],MATCH(A420,ProductTJ[ProductID],0)),"Not found")</f>
        <v>Rural</v>
      </c>
      <c r="E420">
        <f>IFERROR(INDEX(ProductTJ[ManufacturerID],MATCH(A420,ProductTJ[ProductID],0)),"Not found")</f>
        <v>10</v>
      </c>
      <c r="F420" t="str">
        <f>IFERROR(INDEX(ProductTJ[Segment],MATCH(A420,ProductTJ[ProductID],0)),"Not found")</f>
        <v>Select</v>
      </c>
      <c r="G420" t="str">
        <f>IFERROR(INDEX(SalesTJ[Country],MATCH(A420,SalesTJ[ProductID],0)),"Not found")</f>
        <v>Canada</v>
      </c>
      <c r="H420" t="str">
        <f>IFERROR(INDEX(Location[State],MATCH(I420,Location[Zip],0)),"Not found")</f>
        <v>Alberta</v>
      </c>
      <c r="I420" t="str">
        <f>IFERROR(INDEX(SalesTJ[Zip],MATCH(A420,SalesTJ[ProductID],0)),"Not found")</f>
        <v>T5L</v>
      </c>
      <c r="J420" t="str">
        <f>IFERROR(INDEX(Manufacturer[Manufacturer Name],MATCH(E420,Manufacturer[ManufacturerID],0)),"Not found")</f>
        <v>Pirum</v>
      </c>
      <c r="K420">
        <f>IFERROR(INDEX(SalesTJ[Units],MATCH(A420,SalesTJ[ProductID],0)),"Not found")</f>
        <v>1</v>
      </c>
      <c r="L420">
        <f>IFERROR(INDEX(SalesTJ[Revenue],MATCH(A420,SalesTJ[ProductID],0)),"Not found")</f>
        <v>4409.37</v>
      </c>
    </row>
    <row r="421" spans="1:12">
      <c r="A421" s="8">
        <v>2215</v>
      </c>
      <c r="B421" s="9">
        <v>42039</v>
      </c>
      <c r="C421" t="str">
        <f>IFERROR(INDEX(ProductTJ[Product Name],MATCH(A421,ProductTJ[ProductID],0)),"Not found")</f>
        <v>Aliqui RP-12</v>
      </c>
      <c r="D421" t="str">
        <f>IFERROR(INDEX(ProductTJ[Category],MATCH(A421,ProductTJ[ProductID],0)),"Not found")</f>
        <v>Rural</v>
      </c>
      <c r="E421">
        <f>IFERROR(INDEX(ProductTJ[ManufacturerID],MATCH(A421,ProductTJ[ProductID],0)),"Not found")</f>
        <v>2</v>
      </c>
      <c r="F421" t="str">
        <f>IFERROR(INDEX(ProductTJ[Segment],MATCH(A421,ProductTJ[ProductID],0)),"Not found")</f>
        <v>Productivity</v>
      </c>
      <c r="G421" t="str">
        <f>IFERROR(INDEX(SalesTJ[Country],MATCH(A421,SalesTJ[ProductID],0)),"Not found")</f>
        <v>Canada</v>
      </c>
      <c r="H421" t="str">
        <f>IFERROR(INDEX(Location[State],MATCH(I421,Location[Zip],0)),"Not found")</f>
        <v>Manitoba</v>
      </c>
      <c r="I421" t="str">
        <f>IFERROR(INDEX(SalesTJ[Zip],MATCH(A421,SalesTJ[ProductID],0)),"Not found")</f>
        <v>R3B</v>
      </c>
      <c r="J421" t="str">
        <f>IFERROR(INDEX(Manufacturer[Manufacturer Name],MATCH(E421,Manufacturer[ManufacturerID],0)),"Not found")</f>
        <v>Aliqui</v>
      </c>
      <c r="K421">
        <f>IFERROR(INDEX(SalesTJ[Units],MATCH(A421,SalesTJ[ProductID],0)),"Not found")</f>
        <v>1</v>
      </c>
      <c r="L421">
        <f>IFERROR(INDEX(SalesTJ[Revenue],MATCH(A421,SalesTJ[ProductID],0)),"Not found")</f>
        <v>4724.37</v>
      </c>
    </row>
    <row r="422" spans="1:12">
      <c r="A422" s="6">
        <v>1129</v>
      </c>
      <c r="B422" s="7">
        <v>42039</v>
      </c>
      <c r="C422" t="str">
        <f>IFERROR(INDEX(ProductTJ[Product Name],MATCH(A422,ProductTJ[ProductID],0)),"Not found")</f>
        <v>Pirum UM-06</v>
      </c>
      <c r="D422" t="str">
        <f>IFERROR(INDEX(ProductTJ[Category],MATCH(A422,ProductTJ[ProductID],0)),"Not found")</f>
        <v>Urban</v>
      </c>
      <c r="E422">
        <f>IFERROR(INDEX(ProductTJ[ManufacturerID],MATCH(A422,ProductTJ[ProductID],0)),"Not found")</f>
        <v>10</v>
      </c>
      <c r="F422" t="str">
        <f>IFERROR(INDEX(ProductTJ[Segment],MATCH(A422,ProductTJ[ProductID],0)),"Not found")</f>
        <v>Moderation</v>
      </c>
      <c r="G422" t="str">
        <f>IFERROR(INDEX(SalesTJ[Country],MATCH(A422,SalesTJ[ProductID],0)),"Not found")</f>
        <v>Canada</v>
      </c>
      <c r="H422" t="str">
        <f>IFERROR(INDEX(Location[State],MATCH(I422,Location[Zip],0)),"Not found")</f>
        <v>Ontario</v>
      </c>
      <c r="I422" t="str">
        <f>IFERROR(INDEX(SalesTJ[Zip],MATCH(A422,SalesTJ[ProductID],0)),"Not found")</f>
        <v>L5P</v>
      </c>
      <c r="J422" t="str">
        <f>IFERROR(INDEX(Manufacturer[Manufacturer Name],MATCH(E422,Manufacturer[ManufacturerID],0)),"Not found")</f>
        <v>Pirum</v>
      </c>
      <c r="K422">
        <f>IFERROR(INDEX(SalesTJ[Units],MATCH(A422,SalesTJ[ProductID],0)),"Not found")</f>
        <v>1</v>
      </c>
      <c r="L422">
        <f>IFERROR(INDEX(SalesTJ[Revenue],MATCH(A422,SalesTJ[ProductID],0)),"Not found")</f>
        <v>5543.37</v>
      </c>
    </row>
    <row r="423" spans="1:12">
      <c r="A423" s="8">
        <v>615</v>
      </c>
      <c r="B423" s="9">
        <v>42039</v>
      </c>
      <c r="C423" t="str">
        <f>IFERROR(INDEX(ProductTJ[Product Name],MATCH(A423,ProductTJ[ProductID],0)),"Not found")</f>
        <v>Maximus UC-80</v>
      </c>
      <c r="D423" t="str">
        <f>IFERROR(INDEX(ProductTJ[Category],MATCH(A423,ProductTJ[ProductID],0)),"Not found")</f>
        <v>Urban</v>
      </c>
      <c r="E423">
        <f>IFERROR(INDEX(ProductTJ[ManufacturerID],MATCH(A423,ProductTJ[ProductID],0)),"Not found")</f>
        <v>7</v>
      </c>
      <c r="F423" t="str">
        <f>IFERROR(INDEX(ProductTJ[Segment],MATCH(A423,ProductTJ[ProductID],0)),"Not found")</f>
        <v>Convenience</v>
      </c>
      <c r="G423" t="str">
        <f>IFERROR(INDEX(SalesTJ[Country],MATCH(A423,SalesTJ[ProductID],0)),"Not found")</f>
        <v>Canada</v>
      </c>
      <c r="H423" t="str">
        <f>IFERROR(INDEX(Location[State],MATCH(I423,Location[Zip],0)),"Not found")</f>
        <v>Ontario</v>
      </c>
      <c r="I423" t="str">
        <f>IFERROR(INDEX(SalesTJ[Zip],MATCH(A423,SalesTJ[ProductID],0)),"Not found")</f>
        <v>M4V</v>
      </c>
      <c r="J423" t="str">
        <f>IFERROR(INDEX(Manufacturer[Manufacturer Name],MATCH(E423,Manufacturer[ManufacturerID],0)),"Not found")</f>
        <v>VanArsdel</v>
      </c>
      <c r="K423">
        <f>IFERROR(INDEX(SalesTJ[Units],MATCH(A423,SalesTJ[ProductID],0)),"Not found")</f>
        <v>1</v>
      </c>
      <c r="L423">
        <f>IFERROR(INDEX(SalesTJ[Revenue],MATCH(A423,SalesTJ[ProductID],0)),"Not found")</f>
        <v>8189.37</v>
      </c>
    </row>
    <row r="424" spans="1:12">
      <c r="A424" s="6">
        <v>945</v>
      </c>
      <c r="B424" s="7">
        <v>42039</v>
      </c>
      <c r="C424" t="str">
        <f>IFERROR(INDEX(ProductTJ[Product Name],MATCH(A424,ProductTJ[ProductID],0)),"Not found")</f>
        <v>Natura UC-08</v>
      </c>
      <c r="D424" t="str">
        <f>IFERROR(INDEX(ProductTJ[Category],MATCH(A424,ProductTJ[ProductID],0)),"Not found")</f>
        <v>Urban</v>
      </c>
      <c r="E424">
        <f>IFERROR(INDEX(ProductTJ[ManufacturerID],MATCH(A424,ProductTJ[ProductID],0)),"Not found")</f>
        <v>8</v>
      </c>
      <c r="F424" t="str">
        <f>IFERROR(INDEX(ProductTJ[Segment],MATCH(A424,ProductTJ[ProductID],0)),"Not found")</f>
        <v>Convenience</v>
      </c>
      <c r="G424" t="str">
        <f>IFERROR(INDEX(SalesTJ[Country],MATCH(A424,SalesTJ[ProductID],0)),"Not found")</f>
        <v>Canada</v>
      </c>
      <c r="H424" t="str">
        <f>IFERROR(INDEX(Location[State],MATCH(I424,Location[Zip],0)),"Not found")</f>
        <v>Manitoba</v>
      </c>
      <c r="I424" t="str">
        <f>IFERROR(INDEX(SalesTJ[Zip],MATCH(A424,SalesTJ[ProductID],0)),"Not found")</f>
        <v>R3B</v>
      </c>
      <c r="J424" t="str">
        <f>IFERROR(INDEX(Manufacturer[Manufacturer Name],MATCH(E424,Manufacturer[ManufacturerID],0)),"Not found")</f>
        <v>Natura</v>
      </c>
      <c r="K424">
        <f>IFERROR(INDEX(SalesTJ[Units],MATCH(A424,SalesTJ[ProductID],0)),"Not found")</f>
        <v>1</v>
      </c>
      <c r="L424">
        <f>IFERROR(INDEX(SalesTJ[Revenue],MATCH(A424,SalesTJ[ProductID],0)),"Not found")</f>
        <v>8189.37</v>
      </c>
    </row>
    <row r="425" spans="1:12">
      <c r="A425" s="8">
        <v>1085</v>
      </c>
      <c r="B425" s="9">
        <v>42039</v>
      </c>
      <c r="C425" t="str">
        <f>IFERROR(INDEX(ProductTJ[Product Name],MATCH(A425,ProductTJ[ProductID],0)),"Not found")</f>
        <v>Pirum RP-31</v>
      </c>
      <c r="D425" t="str">
        <f>IFERROR(INDEX(ProductTJ[Category],MATCH(A425,ProductTJ[ProductID],0)),"Not found")</f>
        <v>Rural</v>
      </c>
      <c r="E425">
        <f>IFERROR(INDEX(ProductTJ[ManufacturerID],MATCH(A425,ProductTJ[ProductID],0)),"Not found")</f>
        <v>10</v>
      </c>
      <c r="F425" t="str">
        <f>IFERROR(INDEX(ProductTJ[Segment],MATCH(A425,ProductTJ[ProductID],0)),"Not found")</f>
        <v>Productivity</v>
      </c>
      <c r="G425" t="str">
        <f>IFERROR(INDEX(SalesTJ[Country],MATCH(A425,SalesTJ[ProductID],0)),"Not found")</f>
        <v>Canada</v>
      </c>
      <c r="H425" t="str">
        <f>IFERROR(INDEX(Location[State],MATCH(I425,Location[Zip],0)),"Not found")</f>
        <v>Manitoba</v>
      </c>
      <c r="I425" t="str">
        <f>IFERROR(INDEX(SalesTJ[Zip],MATCH(A425,SalesTJ[ProductID],0)),"Not found")</f>
        <v>R3G</v>
      </c>
      <c r="J425" t="str">
        <f>IFERROR(INDEX(Manufacturer[Manufacturer Name],MATCH(E425,Manufacturer[ManufacturerID],0)),"Not found")</f>
        <v>Pirum</v>
      </c>
      <c r="K425">
        <f>IFERROR(INDEX(SalesTJ[Units],MATCH(A425,SalesTJ[ProductID],0)),"Not found")</f>
        <v>1</v>
      </c>
      <c r="L425">
        <f>IFERROR(INDEX(SalesTJ[Revenue],MATCH(A425,SalesTJ[ProductID],0)),"Not found")</f>
        <v>1164.87</v>
      </c>
    </row>
    <row r="426" spans="1:12">
      <c r="A426" s="6">
        <v>2214</v>
      </c>
      <c r="B426" s="7">
        <v>42039</v>
      </c>
      <c r="C426" t="str">
        <f>IFERROR(INDEX(ProductTJ[Product Name],MATCH(A426,ProductTJ[ProductID],0)),"Not found")</f>
        <v>Aliqui RP-11</v>
      </c>
      <c r="D426" t="str">
        <f>IFERROR(INDEX(ProductTJ[Category],MATCH(A426,ProductTJ[ProductID],0)),"Not found")</f>
        <v>Rural</v>
      </c>
      <c r="E426">
        <f>IFERROR(INDEX(ProductTJ[ManufacturerID],MATCH(A426,ProductTJ[ProductID],0)),"Not found")</f>
        <v>2</v>
      </c>
      <c r="F426" t="str">
        <f>IFERROR(INDEX(ProductTJ[Segment],MATCH(A426,ProductTJ[ProductID],0)),"Not found")</f>
        <v>Productivity</v>
      </c>
      <c r="G426" t="str">
        <f>IFERROR(INDEX(SalesTJ[Country],MATCH(A426,SalesTJ[ProductID],0)),"Not found")</f>
        <v>Canada</v>
      </c>
      <c r="H426" t="str">
        <f>IFERROR(INDEX(Location[State],MATCH(I426,Location[Zip],0)),"Not found")</f>
        <v>Ontario</v>
      </c>
      <c r="I426" t="str">
        <f>IFERROR(INDEX(SalesTJ[Zip],MATCH(A426,SalesTJ[ProductID],0)),"Not found")</f>
        <v>L5N</v>
      </c>
      <c r="J426" t="str">
        <f>IFERROR(INDEX(Manufacturer[Manufacturer Name],MATCH(E426,Manufacturer[ManufacturerID],0)),"Not found")</f>
        <v>Aliqui</v>
      </c>
      <c r="K426">
        <f>IFERROR(INDEX(SalesTJ[Units],MATCH(A426,SalesTJ[ProductID],0)),"Not found")</f>
        <v>1</v>
      </c>
      <c r="L426">
        <f>IFERROR(INDEX(SalesTJ[Revenue],MATCH(A426,SalesTJ[ProductID],0)),"Not found")</f>
        <v>4535.37</v>
      </c>
    </row>
    <row r="427" spans="1:12">
      <c r="A427" s="8">
        <v>1180</v>
      </c>
      <c r="B427" s="9">
        <v>42099</v>
      </c>
      <c r="C427" t="str">
        <f>IFERROR(INDEX(ProductTJ[Product Name],MATCH(A427,ProductTJ[ProductID],0)),"Not found")</f>
        <v>Pirum UE-16</v>
      </c>
      <c r="D427" t="str">
        <f>IFERROR(INDEX(ProductTJ[Category],MATCH(A427,ProductTJ[ProductID],0)),"Not found")</f>
        <v>Urban</v>
      </c>
      <c r="E427">
        <f>IFERROR(INDEX(ProductTJ[ManufacturerID],MATCH(A427,ProductTJ[ProductID],0)),"Not found")</f>
        <v>10</v>
      </c>
      <c r="F427" t="str">
        <f>IFERROR(INDEX(ProductTJ[Segment],MATCH(A427,ProductTJ[ProductID],0)),"Not found")</f>
        <v>Extreme</v>
      </c>
      <c r="G427" t="str">
        <f>IFERROR(INDEX(SalesTJ[Country],MATCH(A427,SalesTJ[ProductID],0)),"Not found")</f>
        <v>Canada</v>
      </c>
      <c r="H427" t="str">
        <f>IFERROR(INDEX(Location[State],MATCH(I427,Location[Zip],0)),"Not found")</f>
        <v>Ontario</v>
      </c>
      <c r="I427" t="str">
        <f>IFERROR(INDEX(SalesTJ[Zip],MATCH(A427,SalesTJ[ProductID],0)),"Not found")</f>
        <v>L5G</v>
      </c>
      <c r="J427" t="str">
        <f>IFERROR(INDEX(Manufacturer[Manufacturer Name],MATCH(E427,Manufacturer[ManufacturerID],0)),"Not found")</f>
        <v>Pirum</v>
      </c>
      <c r="K427">
        <f>IFERROR(INDEX(SalesTJ[Units],MATCH(A427,SalesTJ[ProductID],0)),"Not found")</f>
        <v>1</v>
      </c>
      <c r="L427">
        <f>IFERROR(INDEX(SalesTJ[Revenue],MATCH(A427,SalesTJ[ProductID],0)),"Not found")</f>
        <v>6173.37</v>
      </c>
    </row>
    <row r="428" spans="1:12">
      <c r="A428" s="6">
        <v>1175</v>
      </c>
      <c r="B428" s="7">
        <v>42099</v>
      </c>
      <c r="C428" t="str">
        <f>IFERROR(INDEX(ProductTJ[Product Name],MATCH(A428,ProductTJ[ProductID],0)),"Not found")</f>
        <v>Pirum UE-11</v>
      </c>
      <c r="D428" t="str">
        <f>IFERROR(INDEX(ProductTJ[Category],MATCH(A428,ProductTJ[ProductID],0)),"Not found")</f>
        <v>Urban</v>
      </c>
      <c r="E428">
        <f>IFERROR(INDEX(ProductTJ[ManufacturerID],MATCH(A428,ProductTJ[ProductID],0)),"Not found")</f>
        <v>10</v>
      </c>
      <c r="F428" t="str">
        <f>IFERROR(INDEX(ProductTJ[Segment],MATCH(A428,ProductTJ[ProductID],0)),"Not found")</f>
        <v>Extreme</v>
      </c>
      <c r="G428" t="str">
        <f>IFERROR(INDEX(SalesTJ[Country],MATCH(A428,SalesTJ[ProductID],0)),"Not found")</f>
        <v>Canada</v>
      </c>
      <c r="H428" t="str">
        <f>IFERROR(INDEX(Location[State],MATCH(I428,Location[Zip],0)),"Not found")</f>
        <v>Ontario</v>
      </c>
      <c r="I428" t="str">
        <f>IFERROR(INDEX(SalesTJ[Zip],MATCH(A428,SalesTJ[ProductID],0)),"Not found")</f>
        <v>K1Y</v>
      </c>
      <c r="J428" t="str">
        <f>IFERROR(INDEX(Manufacturer[Manufacturer Name],MATCH(E428,Manufacturer[ManufacturerID],0)),"Not found")</f>
        <v>Pirum</v>
      </c>
      <c r="K428">
        <f>IFERROR(INDEX(SalesTJ[Units],MATCH(A428,SalesTJ[ProductID],0)),"Not found")</f>
        <v>1</v>
      </c>
      <c r="L428">
        <f>IFERROR(INDEX(SalesTJ[Revenue],MATCH(A428,SalesTJ[ProductID],0)),"Not found")</f>
        <v>7622.37</v>
      </c>
    </row>
    <row r="429" spans="1:12">
      <c r="A429" s="8">
        <v>1171</v>
      </c>
      <c r="B429" s="9">
        <v>42078</v>
      </c>
      <c r="C429" t="str">
        <f>IFERROR(INDEX(ProductTJ[Product Name],MATCH(A429,ProductTJ[ProductID],0)),"Not found")</f>
        <v>Pirum UE-07</v>
      </c>
      <c r="D429" t="str">
        <f>IFERROR(INDEX(ProductTJ[Category],MATCH(A429,ProductTJ[ProductID],0)),"Not found")</f>
        <v>Urban</v>
      </c>
      <c r="E429">
        <f>IFERROR(INDEX(ProductTJ[ManufacturerID],MATCH(A429,ProductTJ[ProductID],0)),"Not found")</f>
        <v>10</v>
      </c>
      <c r="F429" t="str">
        <f>IFERROR(INDEX(ProductTJ[Segment],MATCH(A429,ProductTJ[ProductID],0)),"Not found")</f>
        <v>Extreme</v>
      </c>
      <c r="G429" t="str">
        <f>IFERROR(INDEX(SalesTJ[Country],MATCH(A429,SalesTJ[ProductID],0)),"Not found")</f>
        <v>Canada</v>
      </c>
      <c r="H429" t="str">
        <f>IFERROR(INDEX(Location[State],MATCH(I429,Location[Zip],0)),"Not found")</f>
        <v>Ontario</v>
      </c>
      <c r="I429" t="str">
        <f>IFERROR(INDEX(SalesTJ[Zip],MATCH(A429,SalesTJ[ProductID],0)),"Not found")</f>
        <v>M4Y</v>
      </c>
      <c r="J429" t="str">
        <f>IFERROR(INDEX(Manufacturer[Manufacturer Name],MATCH(E429,Manufacturer[ManufacturerID],0)),"Not found")</f>
        <v>Pirum</v>
      </c>
      <c r="K429">
        <f>IFERROR(INDEX(SalesTJ[Units],MATCH(A429,SalesTJ[ProductID],0)),"Not found")</f>
        <v>1</v>
      </c>
      <c r="L429">
        <f>IFERROR(INDEX(SalesTJ[Revenue],MATCH(A429,SalesTJ[ProductID],0)),"Not found")</f>
        <v>4283.37</v>
      </c>
    </row>
    <row r="430" spans="1:12">
      <c r="A430" s="6">
        <v>1228</v>
      </c>
      <c r="B430" s="7">
        <v>42079</v>
      </c>
      <c r="C430" t="str">
        <f>IFERROR(INDEX(ProductTJ[Product Name],MATCH(A430,ProductTJ[ProductID],0)),"Not found")</f>
        <v>Pirum UC-30</v>
      </c>
      <c r="D430" t="str">
        <f>IFERROR(INDEX(ProductTJ[Category],MATCH(A430,ProductTJ[ProductID],0)),"Not found")</f>
        <v>Urban</v>
      </c>
      <c r="E430">
        <f>IFERROR(INDEX(ProductTJ[ManufacturerID],MATCH(A430,ProductTJ[ProductID],0)),"Not found")</f>
        <v>10</v>
      </c>
      <c r="F430" t="str">
        <f>IFERROR(INDEX(ProductTJ[Segment],MATCH(A430,ProductTJ[ProductID],0)),"Not found")</f>
        <v>Convenience</v>
      </c>
      <c r="G430" t="str">
        <f>IFERROR(INDEX(SalesTJ[Country],MATCH(A430,SalesTJ[ProductID],0)),"Not found")</f>
        <v>Canada</v>
      </c>
      <c r="H430" t="str">
        <f>IFERROR(INDEX(Location[State],MATCH(I430,Location[Zip],0)),"Not found")</f>
        <v>British Columbia</v>
      </c>
      <c r="I430" t="str">
        <f>IFERROR(INDEX(SalesTJ[Zip],MATCH(A430,SalesTJ[ProductID],0)),"Not found")</f>
        <v>V5V</v>
      </c>
      <c r="J430" t="str">
        <f>IFERROR(INDEX(Manufacturer[Manufacturer Name],MATCH(E430,Manufacturer[ManufacturerID],0)),"Not found")</f>
        <v>Pirum</v>
      </c>
      <c r="K430">
        <f>IFERROR(INDEX(SalesTJ[Units],MATCH(A430,SalesTJ[ProductID],0)),"Not found")</f>
        <v>1</v>
      </c>
      <c r="L430">
        <f>IFERROR(INDEX(SalesTJ[Revenue],MATCH(A430,SalesTJ[ProductID],0)),"Not found")</f>
        <v>1763.37</v>
      </c>
    </row>
    <row r="431" spans="1:12">
      <c r="A431" s="8">
        <v>2380</v>
      </c>
      <c r="B431" s="9">
        <v>42079</v>
      </c>
      <c r="C431" t="str">
        <f>IFERROR(INDEX(ProductTJ[Product Name],MATCH(A431,ProductTJ[ProductID],0)),"Not found")</f>
        <v>Aliqui UC-28</v>
      </c>
      <c r="D431" t="str">
        <f>IFERROR(INDEX(ProductTJ[Category],MATCH(A431,ProductTJ[ProductID],0)),"Not found")</f>
        <v>Urban</v>
      </c>
      <c r="E431">
        <f>IFERROR(INDEX(ProductTJ[ManufacturerID],MATCH(A431,ProductTJ[ProductID],0)),"Not found")</f>
        <v>2</v>
      </c>
      <c r="F431" t="str">
        <f>IFERROR(INDEX(ProductTJ[Segment],MATCH(A431,ProductTJ[ProductID],0)),"Not found")</f>
        <v>Convenience</v>
      </c>
      <c r="G431" t="str">
        <f>IFERROR(INDEX(SalesTJ[Country],MATCH(A431,SalesTJ[ProductID],0)),"Not found")</f>
        <v>Canada</v>
      </c>
      <c r="H431" t="str">
        <f>IFERROR(INDEX(Location[State],MATCH(I431,Location[Zip],0)),"Not found")</f>
        <v>British Columbia</v>
      </c>
      <c r="I431" t="str">
        <f>IFERROR(INDEX(SalesTJ[Zip],MATCH(A431,SalesTJ[ProductID],0)),"Not found")</f>
        <v>V5M</v>
      </c>
      <c r="J431" t="str">
        <f>IFERROR(INDEX(Manufacturer[Manufacturer Name],MATCH(E431,Manufacturer[ManufacturerID],0)),"Not found")</f>
        <v>Aliqui</v>
      </c>
      <c r="K431">
        <f>IFERROR(INDEX(SalesTJ[Units],MATCH(A431,SalesTJ[ProductID],0)),"Not found")</f>
        <v>1</v>
      </c>
      <c r="L431">
        <f>IFERROR(INDEX(SalesTJ[Revenue],MATCH(A431,SalesTJ[ProductID],0)),"Not found")</f>
        <v>3968.37</v>
      </c>
    </row>
    <row r="432" spans="1:12">
      <c r="A432" s="6">
        <v>8</v>
      </c>
      <c r="B432" s="7">
        <v>42079</v>
      </c>
      <c r="C432" t="str">
        <f>IFERROR(INDEX(ProductTJ[Product Name],MATCH(A432,ProductTJ[ProductID],0)),"Not found")</f>
        <v>Abbas MA-08</v>
      </c>
      <c r="D432" t="str">
        <f>IFERROR(INDEX(ProductTJ[Category],MATCH(A432,ProductTJ[ProductID],0)),"Not found")</f>
        <v>Mix</v>
      </c>
      <c r="E432">
        <f>IFERROR(INDEX(ProductTJ[ManufacturerID],MATCH(A432,ProductTJ[ProductID],0)),"Not found")</f>
        <v>1</v>
      </c>
      <c r="F432" t="str">
        <f>IFERROR(INDEX(ProductTJ[Segment],MATCH(A432,ProductTJ[ProductID],0)),"Not found")</f>
        <v>All Season</v>
      </c>
      <c r="G432" t="str">
        <f>IFERROR(INDEX(SalesTJ[Country],MATCH(A432,SalesTJ[ProductID],0)),"Not found")</f>
        <v>Canada</v>
      </c>
      <c r="H432" t="str">
        <f>IFERROR(INDEX(Location[State],MATCH(I432,Location[Zip],0)),"Not found")</f>
        <v>British Columbia</v>
      </c>
      <c r="I432" t="str">
        <f>IFERROR(INDEX(SalesTJ[Zip],MATCH(A432,SalesTJ[ProductID],0)),"Not found")</f>
        <v>V6H</v>
      </c>
      <c r="J432" t="str">
        <f>IFERROR(INDEX(Manufacturer[Manufacturer Name],MATCH(E432,Manufacturer[ManufacturerID],0)),"Not found")</f>
        <v>Abbas</v>
      </c>
      <c r="K432">
        <f>IFERROR(INDEX(SalesTJ[Units],MATCH(A432,SalesTJ[ProductID],0)),"Not found")</f>
        <v>2</v>
      </c>
      <c r="L432">
        <f>IFERROR(INDEX(SalesTJ[Revenue],MATCH(A432,SalesTJ[ProductID],0)),"Not found")</f>
        <v>11333.7</v>
      </c>
    </row>
    <row r="433" spans="1:12">
      <c r="A433" s="8">
        <v>981</v>
      </c>
      <c r="B433" s="9">
        <v>42086</v>
      </c>
      <c r="C433" t="str">
        <f>IFERROR(INDEX(ProductTJ[Product Name],MATCH(A433,ProductTJ[ProductID],0)),"Not found")</f>
        <v>Natura UC-44</v>
      </c>
      <c r="D433" t="str">
        <f>IFERROR(INDEX(ProductTJ[Category],MATCH(A433,ProductTJ[ProductID],0)),"Not found")</f>
        <v>Urban</v>
      </c>
      <c r="E433">
        <f>IFERROR(INDEX(ProductTJ[ManufacturerID],MATCH(A433,ProductTJ[ProductID],0)),"Not found")</f>
        <v>8</v>
      </c>
      <c r="F433" t="str">
        <f>IFERROR(INDEX(ProductTJ[Segment],MATCH(A433,ProductTJ[ProductID],0)),"Not found")</f>
        <v>Convenience</v>
      </c>
      <c r="G433" t="str">
        <f>IFERROR(INDEX(SalesTJ[Country],MATCH(A433,SalesTJ[ProductID],0)),"Not found")</f>
        <v>Canada</v>
      </c>
      <c r="H433" t="str">
        <f>IFERROR(INDEX(Location[State],MATCH(I433,Location[Zip],0)),"Not found")</f>
        <v>Alberta</v>
      </c>
      <c r="I433" t="str">
        <f>IFERROR(INDEX(SalesTJ[Zip],MATCH(A433,SalesTJ[ProductID],0)),"Not found")</f>
        <v>T6G</v>
      </c>
      <c r="J433" t="str">
        <f>IFERROR(INDEX(Manufacturer[Manufacturer Name],MATCH(E433,Manufacturer[ManufacturerID],0)),"Not found")</f>
        <v>Natura</v>
      </c>
      <c r="K433">
        <f>IFERROR(INDEX(SalesTJ[Units],MATCH(A433,SalesTJ[ProductID],0)),"Not found")</f>
        <v>1</v>
      </c>
      <c r="L433">
        <f>IFERROR(INDEX(SalesTJ[Revenue],MATCH(A433,SalesTJ[ProductID],0)),"Not found")</f>
        <v>2141.37</v>
      </c>
    </row>
    <row r="434" spans="1:12">
      <c r="A434" s="6">
        <v>520</v>
      </c>
      <c r="B434" s="7">
        <v>42087</v>
      </c>
      <c r="C434" t="str">
        <f>IFERROR(INDEX(ProductTJ[Product Name],MATCH(A434,ProductTJ[ProductID],0)),"Not found")</f>
        <v>Maximus UE-08</v>
      </c>
      <c r="D434" t="str">
        <f>IFERROR(INDEX(ProductTJ[Category],MATCH(A434,ProductTJ[ProductID],0)),"Not found")</f>
        <v>Urban</v>
      </c>
      <c r="E434">
        <f>IFERROR(INDEX(ProductTJ[ManufacturerID],MATCH(A434,ProductTJ[ProductID],0)),"Not found")</f>
        <v>7</v>
      </c>
      <c r="F434" t="str">
        <f>IFERROR(INDEX(ProductTJ[Segment],MATCH(A434,ProductTJ[ProductID],0)),"Not found")</f>
        <v>Extreme</v>
      </c>
      <c r="G434" t="str">
        <f>IFERROR(INDEX(SalesTJ[Country],MATCH(A434,SalesTJ[ProductID],0)),"Not found")</f>
        <v>Canada</v>
      </c>
      <c r="H434" t="str">
        <f>IFERROR(INDEX(Location[State],MATCH(I434,Location[Zip],0)),"Not found")</f>
        <v>Alberta</v>
      </c>
      <c r="I434" t="str">
        <f>IFERROR(INDEX(SalesTJ[Zip],MATCH(A434,SalesTJ[ProductID],0)),"Not found")</f>
        <v>T6G</v>
      </c>
      <c r="J434" t="str">
        <f>IFERROR(INDEX(Manufacturer[Manufacturer Name],MATCH(E434,Manufacturer[ManufacturerID],0)),"Not found")</f>
        <v>VanArsdel</v>
      </c>
      <c r="K434">
        <f>IFERROR(INDEX(SalesTJ[Units],MATCH(A434,SalesTJ[ProductID],0)),"Not found")</f>
        <v>1</v>
      </c>
      <c r="L434">
        <f>IFERROR(INDEX(SalesTJ[Revenue],MATCH(A434,SalesTJ[ProductID],0)),"Not found")</f>
        <v>7367.85</v>
      </c>
    </row>
    <row r="435" spans="1:12">
      <c r="A435" s="8">
        <v>1171</v>
      </c>
      <c r="B435" s="9">
        <v>42087</v>
      </c>
      <c r="C435" t="str">
        <f>IFERROR(INDEX(ProductTJ[Product Name],MATCH(A435,ProductTJ[ProductID],0)),"Not found")</f>
        <v>Pirum UE-07</v>
      </c>
      <c r="D435" t="str">
        <f>IFERROR(INDEX(ProductTJ[Category],MATCH(A435,ProductTJ[ProductID],0)),"Not found")</f>
        <v>Urban</v>
      </c>
      <c r="E435">
        <f>IFERROR(INDEX(ProductTJ[ManufacturerID],MATCH(A435,ProductTJ[ProductID],0)),"Not found")</f>
        <v>10</v>
      </c>
      <c r="F435" t="str">
        <f>IFERROR(INDEX(ProductTJ[Segment],MATCH(A435,ProductTJ[ProductID],0)),"Not found")</f>
        <v>Extreme</v>
      </c>
      <c r="G435" t="str">
        <f>IFERROR(INDEX(SalesTJ[Country],MATCH(A435,SalesTJ[ProductID],0)),"Not found")</f>
        <v>Canada</v>
      </c>
      <c r="H435" t="str">
        <f>IFERROR(INDEX(Location[State],MATCH(I435,Location[Zip],0)),"Not found")</f>
        <v>Ontario</v>
      </c>
      <c r="I435" t="str">
        <f>IFERROR(INDEX(SalesTJ[Zip],MATCH(A435,SalesTJ[ProductID],0)),"Not found")</f>
        <v>M4Y</v>
      </c>
      <c r="J435" t="str">
        <f>IFERROR(INDEX(Manufacturer[Manufacturer Name],MATCH(E435,Manufacturer[ManufacturerID],0)),"Not found")</f>
        <v>Pirum</v>
      </c>
      <c r="K435">
        <f>IFERROR(INDEX(SalesTJ[Units],MATCH(A435,SalesTJ[ProductID],0)),"Not found")</f>
        <v>1</v>
      </c>
      <c r="L435">
        <f>IFERROR(INDEX(SalesTJ[Revenue],MATCH(A435,SalesTJ[ProductID],0)),"Not found")</f>
        <v>4283.37</v>
      </c>
    </row>
    <row r="436" spans="1:12">
      <c r="A436" s="6">
        <v>2225</v>
      </c>
      <c r="B436" s="7">
        <v>42100</v>
      </c>
      <c r="C436" t="str">
        <f>IFERROR(INDEX(ProductTJ[Product Name],MATCH(A436,ProductTJ[ProductID],0)),"Not found")</f>
        <v>Aliqui RP-22</v>
      </c>
      <c r="D436" t="str">
        <f>IFERROR(INDEX(ProductTJ[Category],MATCH(A436,ProductTJ[ProductID],0)),"Not found")</f>
        <v>Rural</v>
      </c>
      <c r="E436">
        <f>IFERROR(INDEX(ProductTJ[ManufacturerID],MATCH(A436,ProductTJ[ProductID],0)),"Not found")</f>
        <v>2</v>
      </c>
      <c r="F436" t="str">
        <f>IFERROR(INDEX(ProductTJ[Segment],MATCH(A436,ProductTJ[ProductID],0)),"Not found")</f>
        <v>Productivity</v>
      </c>
      <c r="G436" t="str">
        <f>IFERROR(INDEX(SalesTJ[Country],MATCH(A436,SalesTJ[ProductID],0)),"Not found")</f>
        <v>Canada</v>
      </c>
      <c r="H436" t="str">
        <f>IFERROR(INDEX(Location[State],MATCH(I436,Location[Zip],0)),"Not found")</f>
        <v>Ontario</v>
      </c>
      <c r="I436" t="str">
        <f>IFERROR(INDEX(SalesTJ[Zip],MATCH(A436,SalesTJ[ProductID],0)),"Not found")</f>
        <v>L5N</v>
      </c>
      <c r="J436" t="str">
        <f>IFERROR(INDEX(Manufacturer[Manufacturer Name],MATCH(E436,Manufacturer[ManufacturerID],0)),"Not found")</f>
        <v>Aliqui</v>
      </c>
      <c r="K436">
        <f>IFERROR(INDEX(SalesTJ[Units],MATCH(A436,SalesTJ[ProductID],0)),"Not found")</f>
        <v>1</v>
      </c>
      <c r="L436">
        <f>IFERROR(INDEX(SalesTJ[Revenue],MATCH(A436,SalesTJ[ProductID],0)),"Not found")</f>
        <v>723.87</v>
      </c>
    </row>
    <row r="437" spans="1:12">
      <c r="A437" s="8">
        <v>761</v>
      </c>
      <c r="B437" s="9">
        <v>42100</v>
      </c>
      <c r="C437" t="str">
        <f>IFERROR(INDEX(ProductTJ[Product Name],MATCH(A437,ProductTJ[ProductID],0)),"Not found")</f>
        <v>Natura RP-49</v>
      </c>
      <c r="D437" t="str">
        <f>IFERROR(INDEX(ProductTJ[Category],MATCH(A437,ProductTJ[ProductID],0)),"Not found")</f>
        <v>Rural</v>
      </c>
      <c r="E437">
        <f>IFERROR(INDEX(ProductTJ[ManufacturerID],MATCH(A437,ProductTJ[ProductID],0)),"Not found")</f>
        <v>8</v>
      </c>
      <c r="F437" t="str">
        <f>IFERROR(INDEX(ProductTJ[Segment],MATCH(A437,ProductTJ[ProductID],0)),"Not found")</f>
        <v>Productivity</v>
      </c>
      <c r="G437" t="str">
        <f>IFERROR(INDEX(SalesTJ[Country],MATCH(A437,SalesTJ[ProductID],0)),"Not found")</f>
        <v>Canada</v>
      </c>
      <c r="H437" t="str">
        <f>IFERROR(INDEX(Location[State],MATCH(I437,Location[Zip],0)),"Not found")</f>
        <v>Manitoba</v>
      </c>
      <c r="I437" t="str">
        <f>IFERROR(INDEX(SalesTJ[Zip],MATCH(A437,SalesTJ[ProductID],0)),"Not found")</f>
        <v>R3H</v>
      </c>
      <c r="J437" t="str">
        <f>IFERROR(INDEX(Manufacturer[Manufacturer Name],MATCH(E437,Manufacturer[ManufacturerID],0)),"Not found")</f>
        <v>Natura</v>
      </c>
      <c r="K437">
        <f>IFERROR(INDEX(SalesTJ[Units],MATCH(A437,SalesTJ[ProductID],0)),"Not found")</f>
        <v>1</v>
      </c>
      <c r="L437">
        <f>IFERROR(INDEX(SalesTJ[Revenue],MATCH(A437,SalesTJ[ProductID],0)),"Not found")</f>
        <v>2330.37</v>
      </c>
    </row>
    <row r="438" spans="1:12">
      <c r="A438" s="6">
        <v>1129</v>
      </c>
      <c r="B438" s="7">
        <v>42124</v>
      </c>
      <c r="C438" t="str">
        <f>IFERROR(INDEX(ProductTJ[Product Name],MATCH(A438,ProductTJ[ProductID],0)),"Not found")</f>
        <v>Pirum UM-06</v>
      </c>
      <c r="D438" t="str">
        <f>IFERROR(INDEX(ProductTJ[Category],MATCH(A438,ProductTJ[ProductID],0)),"Not found")</f>
        <v>Urban</v>
      </c>
      <c r="E438">
        <f>IFERROR(INDEX(ProductTJ[ManufacturerID],MATCH(A438,ProductTJ[ProductID],0)),"Not found")</f>
        <v>10</v>
      </c>
      <c r="F438" t="str">
        <f>IFERROR(INDEX(ProductTJ[Segment],MATCH(A438,ProductTJ[ProductID],0)),"Not found")</f>
        <v>Moderation</v>
      </c>
      <c r="G438" t="str">
        <f>IFERROR(INDEX(SalesTJ[Country],MATCH(A438,SalesTJ[ProductID],0)),"Not found")</f>
        <v>Canada</v>
      </c>
      <c r="H438" t="str">
        <f>IFERROR(INDEX(Location[State],MATCH(I438,Location[Zip],0)),"Not found")</f>
        <v>Ontario</v>
      </c>
      <c r="I438" t="str">
        <f>IFERROR(INDEX(SalesTJ[Zip],MATCH(A438,SalesTJ[ProductID],0)),"Not found")</f>
        <v>L5P</v>
      </c>
      <c r="J438" t="str">
        <f>IFERROR(INDEX(Manufacturer[Manufacturer Name],MATCH(E438,Manufacturer[ManufacturerID],0)),"Not found")</f>
        <v>Pirum</v>
      </c>
      <c r="K438">
        <f>IFERROR(INDEX(SalesTJ[Units],MATCH(A438,SalesTJ[ProductID],0)),"Not found")</f>
        <v>1</v>
      </c>
      <c r="L438">
        <f>IFERROR(INDEX(SalesTJ[Revenue],MATCH(A438,SalesTJ[ProductID],0)),"Not found")</f>
        <v>5543.37</v>
      </c>
    </row>
    <row r="439" spans="1:12">
      <c r="A439" s="8">
        <v>978</v>
      </c>
      <c r="B439" s="9">
        <v>42124</v>
      </c>
      <c r="C439" t="str">
        <f>IFERROR(INDEX(ProductTJ[Product Name],MATCH(A439,ProductTJ[ProductID],0)),"Not found")</f>
        <v>Natura UC-41</v>
      </c>
      <c r="D439" t="str">
        <f>IFERROR(INDEX(ProductTJ[Category],MATCH(A439,ProductTJ[ProductID],0)),"Not found")</f>
        <v>Urban</v>
      </c>
      <c r="E439">
        <f>IFERROR(INDEX(ProductTJ[ManufacturerID],MATCH(A439,ProductTJ[ProductID],0)),"Not found")</f>
        <v>8</v>
      </c>
      <c r="F439" t="str">
        <f>IFERROR(INDEX(ProductTJ[Segment],MATCH(A439,ProductTJ[ProductID],0)),"Not found")</f>
        <v>Convenience</v>
      </c>
      <c r="G439" t="str">
        <f>IFERROR(INDEX(SalesTJ[Country],MATCH(A439,SalesTJ[ProductID],0)),"Not found")</f>
        <v>Canada</v>
      </c>
      <c r="H439" t="str">
        <f>IFERROR(INDEX(Location[State],MATCH(I439,Location[Zip],0)),"Not found")</f>
        <v>Manitoba</v>
      </c>
      <c r="I439" t="str">
        <f>IFERROR(INDEX(SalesTJ[Zip],MATCH(A439,SalesTJ[ProductID],0)),"Not found")</f>
        <v>R3W</v>
      </c>
      <c r="J439" t="str">
        <f>IFERROR(INDEX(Manufacturer[Manufacturer Name],MATCH(E439,Manufacturer[ManufacturerID],0)),"Not found")</f>
        <v>Natura</v>
      </c>
      <c r="K439">
        <f>IFERROR(INDEX(SalesTJ[Units],MATCH(A439,SalesTJ[ProductID],0)),"Not found")</f>
        <v>1</v>
      </c>
      <c r="L439">
        <f>IFERROR(INDEX(SalesTJ[Revenue],MATCH(A439,SalesTJ[ProductID],0)),"Not found")</f>
        <v>9638.37</v>
      </c>
    </row>
    <row r="440" spans="1:12">
      <c r="A440" s="6">
        <v>1068</v>
      </c>
      <c r="B440" s="7">
        <v>42124</v>
      </c>
      <c r="C440" t="str">
        <f>IFERROR(INDEX(ProductTJ[Product Name],MATCH(A440,ProductTJ[ProductID],0)),"Not found")</f>
        <v>Pirum RP-14</v>
      </c>
      <c r="D440" t="str">
        <f>IFERROR(INDEX(ProductTJ[Category],MATCH(A440,ProductTJ[ProductID],0)),"Not found")</f>
        <v>Rural</v>
      </c>
      <c r="E440">
        <f>IFERROR(INDEX(ProductTJ[ManufacturerID],MATCH(A440,ProductTJ[ProductID],0)),"Not found")</f>
        <v>10</v>
      </c>
      <c r="F440" t="str">
        <f>IFERROR(INDEX(ProductTJ[Segment],MATCH(A440,ProductTJ[ProductID],0)),"Not found")</f>
        <v>Productivity</v>
      </c>
      <c r="G440" t="str">
        <f>IFERROR(INDEX(SalesTJ[Country],MATCH(A440,SalesTJ[ProductID],0)),"Not found")</f>
        <v>Canada</v>
      </c>
      <c r="H440" t="str">
        <f>IFERROR(INDEX(Location[State],MATCH(I440,Location[Zip],0)),"Not found")</f>
        <v>Manitoba</v>
      </c>
      <c r="I440" t="str">
        <f>IFERROR(INDEX(SalesTJ[Zip],MATCH(A440,SalesTJ[ProductID],0)),"Not found")</f>
        <v>R2G</v>
      </c>
      <c r="J440" t="str">
        <f>IFERROR(INDEX(Manufacturer[Manufacturer Name],MATCH(E440,Manufacturer[ManufacturerID],0)),"Not found")</f>
        <v>Pirum</v>
      </c>
      <c r="K440">
        <f>IFERROR(INDEX(SalesTJ[Units],MATCH(A440,SalesTJ[ProductID],0)),"Not found")</f>
        <v>1</v>
      </c>
      <c r="L440">
        <f>IFERROR(INDEX(SalesTJ[Revenue],MATCH(A440,SalesTJ[ProductID],0)),"Not found")</f>
        <v>4881.87</v>
      </c>
    </row>
    <row r="441" spans="1:12">
      <c r="A441" s="8">
        <v>2055</v>
      </c>
      <c r="B441" s="9">
        <v>42124</v>
      </c>
      <c r="C441" t="str">
        <f>IFERROR(INDEX(ProductTJ[Product Name],MATCH(A441,ProductTJ[ProductID],0)),"Not found")</f>
        <v>Currus UE-15</v>
      </c>
      <c r="D441" t="str">
        <f>IFERROR(INDEX(ProductTJ[Category],MATCH(A441,ProductTJ[ProductID],0)),"Not found")</f>
        <v>Urban</v>
      </c>
      <c r="E441">
        <f>IFERROR(INDEX(ProductTJ[ManufacturerID],MATCH(A441,ProductTJ[ProductID],0)),"Not found")</f>
        <v>4</v>
      </c>
      <c r="F441" t="str">
        <f>IFERROR(INDEX(ProductTJ[Segment],MATCH(A441,ProductTJ[ProductID],0)),"Not found")</f>
        <v>Extreme</v>
      </c>
      <c r="G441" t="str">
        <f>IFERROR(INDEX(SalesTJ[Country],MATCH(A441,SalesTJ[ProductID],0)),"Not found")</f>
        <v>Canada</v>
      </c>
      <c r="H441" t="str">
        <f>IFERROR(INDEX(Location[State],MATCH(I441,Location[Zip],0)),"Not found")</f>
        <v>Manitoba</v>
      </c>
      <c r="I441" t="str">
        <f>IFERROR(INDEX(SalesTJ[Zip],MATCH(A441,SalesTJ[ProductID],0)),"Not found")</f>
        <v>R3V</v>
      </c>
      <c r="J441" t="str">
        <f>IFERROR(INDEX(Manufacturer[Manufacturer Name],MATCH(E441,Manufacturer[ManufacturerID],0)),"Not found")</f>
        <v>Currus</v>
      </c>
      <c r="K441">
        <f>IFERROR(INDEX(SalesTJ[Units],MATCH(A441,SalesTJ[ProductID],0)),"Not found")</f>
        <v>1</v>
      </c>
      <c r="L441">
        <f>IFERROR(INDEX(SalesTJ[Revenue],MATCH(A441,SalesTJ[ProductID],0)),"Not found")</f>
        <v>7874.37</v>
      </c>
    </row>
    <row r="442" spans="1:12">
      <c r="A442" s="6">
        <v>17</v>
      </c>
      <c r="B442" s="7">
        <v>42035</v>
      </c>
      <c r="C442" t="str">
        <f>IFERROR(INDEX(ProductTJ[Product Name],MATCH(A442,ProductTJ[ProductID],0)),"Not found")</f>
        <v>Abbas MA-17</v>
      </c>
      <c r="D442" t="str">
        <f>IFERROR(INDEX(ProductTJ[Category],MATCH(A442,ProductTJ[ProductID],0)),"Not found")</f>
        <v>Mix</v>
      </c>
      <c r="E442">
        <f>IFERROR(INDEX(ProductTJ[ManufacturerID],MATCH(A442,ProductTJ[ProductID],0)),"Not found")</f>
        <v>1</v>
      </c>
      <c r="F442" t="str">
        <f>IFERROR(INDEX(ProductTJ[Segment],MATCH(A442,ProductTJ[ProductID],0)),"Not found")</f>
        <v>All Season</v>
      </c>
      <c r="G442" t="str">
        <f>IFERROR(INDEX(SalesTJ[Country],MATCH(A442,SalesTJ[ProductID],0)),"Not found")</f>
        <v>Canada</v>
      </c>
      <c r="H442" t="str">
        <f>IFERROR(INDEX(Location[State],MATCH(I442,Location[Zip],0)),"Not found")</f>
        <v>Alberta</v>
      </c>
      <c r="I442" t="str">
        <f>IFERROR(INDEX(SalesTJ[Zip],MATCH(A442,SalesTJ[ProductID],0)),"Not found")</f>
        <v>T3C</v>
      </c>
      <c r="J442" t="str">
        <f>IFERROR(INDEX(Manufacturer[Manufacturer Name],MATCH(E442,Manufacturer[ManufacturerID],0)),"Not found")</f>
        <v>Abbas</v>
      </c>
      <c r="K442">
        <f>IFERROR(INDEX(SalesTJ[Units],MATCH(A442,SalesTJ[ProductID],0)),"Not found")</f>
        <v>1</v>
      </c>
      <c r="L442">
        <f>IFERROR(INDEX(SalesTJ[Revenue],MATCH(A442,SalesTJ[ProductID],0)),"Not found")</f>
        <v>4977</v>
      </c>
    </row>
    <row r="443" spans="1:12">
      <c r="A443" s="8">
        <v>1879</v>
      </c>
      <c r="B443" s="9">
        <v>42035</v>
      </c>
      <c r="C443" t="str">
        <f>IFERROR(INDEX(ProductTJ[Product Name],MATCH(A443,ProductTJ[ProductID],0)),"Not found")</f>
        <v>Leo UM-17</v>
      </c>
      <c r="D443" t="str">
        <f>IFERROR(INDEX(ProductTJ[Category],MATCH(A443,ProductTJ[ProductID],0)),"Not found")</f>
        <v>Urban</v>
      </c>
      <c r="E443">
        <f>IFERROR(INDEX(ProductTJ[ManufacturerID],MATCH(A443,ProductTJ[ProductID],0)),"Not found")</f>
        <v>6</v>
      </c>
      <c r="F443" t="str">
        <f>IFERROR(INDEX(ProductTJ[Segment],MATCH(A443,ProductTJ[ProductID],0)),"Not found")</f>
        <v>Moderation</v>
      </c>
      <c r="G443" t="str">
        <f>IFERROR(INDEX(SalesTJ[Country],MATCH(A443,SalesTJ[ProductID],0)),"Not found")</f>
        <v>Canada</v>
      </c>
      <c r="H443" t="str">
        <f>IFERROR(INDEX(Location[State],MATCH(I443,Location[Zip],0)),"Not found")</f>
        <v>Ontario</v>
      </c>
      <c r="I443" t="str">
        <f>IFERROR(INDEX(SalesTJ[Zip],MATCH(A443,SalesTJ[ProductID],0)),"Not found")</f>
        <v>M6H</v>
      </c>
      <c r="J443" t="str">
        <f>IFERROR(INDEX(Manufacturer[Manufacturer Name],MATCH(E443,Manufacturer[ManufacturerID],0)),"Not found")</f>
        <v>Leo</v>
      </c>
      <c r="K443">
        <f>IFERROR(INDEX(SalesTJ[Units],MATCH(A443,SalesTJ[ProductID],0)),"Not found")</f>
        <v>1</v>
      </c>
      <c r="L443">
        <f>IFERROR(INDEX(SalesTJ[Revenue],MATCH(A443,SalesTJ[ProductID],0)),"Not found")</f>
        <v>11339.37</v>
      </c>
    </row>
    <row r="444" spans="1:12">
      <c r="A444" s="6">
        <v>407</v>
      </c>
      <c r="B444" s="7">
        <v>42036</v>
      </c>
      <c r="C444" t="str">
        <f>IFERROR(INDEX(ProductTJ[Product Name],MATCH(A444,ProductTJ[ProductID],0)),"Not found")</f>
        <v>Maximus UM-12</v>
      </c>
      <c r="D444" t="str">
        <f>IFERROR(INDEX(ProductTJ[Category],MATCH(A444,ProductTJ[ProductID],0)),"Not found")</f>
        <v>Urban</v>
      </c>
      <c r="E444">
        <f>IFERROR(INDEX(ProductTJ[ManufacturerID],MATCH(A444,ProductTJ[ProductID],0)),"Not found")</f>
        <v>7</v>
      </c>
      <c r="F444" t="str">
        <f>IFERROR(INDEX(ProductTJ[Segment],MATCH(A444,ProductTJ[ProductID],0)),"Not found")</f>
        <v>Moderation</v>
      </c>
      <c r="G444" t="str">
        <f>IFERROR(INDEX(SalesTJ[Country],MATCH(A444,SalesTJ[ProductID],0)),"Not found")</f>
        <v>Canada</v>
      </c>
      <c r="H444" t="str">
        <f>IFERROR(INDEX(Location[State],MATCH(I444,Location[Zip],0)),"Not found")</f>
        <v>Ontario</v>
      </c>
      <c r="I444" t="str">
        <f>IFERROR(INDEX(SalesTJ[Zip],MATCH(A444,SalesTJ[ProductID],0)),"Not found")</f>
        <v>M6G</v>
      </c>
      <c r="J444" t="str">
        <f>IFERROR(INDEX(Manufacturer[Manufacturer Name],MATCH(E444,Manufacturer[ManufacturerID],0)),"Not found")</f>
        <v>VanArsdel</v>
      </c>
      <c r="K444">
        <f>IFERROR(INDEX(SalesTJ[Units],MATCH(A444,SalesTJ[ProductID],0)),"Not found")</f>
        <v>1</v>
      </c>
      <c r="L444">
        <f>IFERROR(INDEX(SalesTJ[Revenue],MATCH(A444,SalesTJ[ProductID],0)),"Not found")</f>
        <v>20505.87</v>
      </c>
    </row>
    <row r="445" spans="1:12">
      <c r="A445" s="8">
        <v>1129</v>
      </c>
      <c r="B445" s="9">
        <v>42036</v>
      </c>
      <c r="C445" t="str">
        <f>IFERROR(INDEX(ProductTJ[Product Name],MATCH(A445,ProductTJ[ProductID],0)),"Not found")</f>
        <v>Pirum UM-06</v>
      </c>
      <c r="D445" t="str">
        <f>IFERROR(INDEX(ProductTJ[Category],MATCH(A445,ProductTJ[ProductID],0)),"Not found")</f>
        <v>Urban</v>
      </c>
      <c r="E445">
        <f>IFERROR(INDEX(ProductTJ[ManufacturerID],MATCH(A445,ProductTJ[ProductID],0)),"Not found")</f>
        <v>10</v>
      </c>
      <c r="F445" t="str">
        <f>IFERROR(INDEX(ProductTJ[Segment],MATCH(A445,ProductTJ[ProductID],0)),"Not found")</f>
        <v>Moderation</v>
      </c>
      <c r="G445" t="str">
        <f>IFERROR(INDEX(SalesTJ[Country],MATCH(A445,SalesTJ[ProductID],0)),"Not found")</f>
        <v>Canada</v>
      </c>
      <c r="H445" t="str">
        <f>IFERROR(INDEX(Location[State],MATCH(I445,Location[Zip],0)),"Not found")</f>
        <v>Ontario</v>
      </c>
      <c r="I445" t="str">
        <f>IFERROR(INDEX(SalesTJ[Zip],MATCH(A445,SalesTJ[ProductID],0)),"Not found")</f>
        <v>L5P</v>
      </c>
      <c r="J445" t="str">
        <f>IFERROR(INDEX(Manufacturer[Manufacturer Name],MATCH(E445,Manufacturer[ManufacturerID],0)),"Not found")</f>
        <v>Pirum</v>
      </c>
      <c r="K445">
        <f>IFERROR(INDEX(SalesTJ[Units],MATCH(A445,SalesTJ[ProductID],0)),"Not found")</f>
        <v>1</v>
      </c>
      <c r="L445">
        <f>IFERROR(INDEX(SalesTJ[Revenue],MATCH(A445,SalesTJ[ProductID],0)),"Not found")</f>
        <v>5543.37</v>
      </c>
    </row>
    <row r="446" spans="1:12">
      <c r="A446" s="6">
        <v>1182</v>
      </c>
      <c r="B446" s="7">
        <v>42036</v>
      </c>
      <c r="C446" t="str">
        <f>IFERROR(INDEX(ProductTJ[Product Name],MATCH(A446,ProductTJ[ProductID],0)),"Not found")</f>
        <v>Pirum UE-18</v>
      </c>
      <c r="D446" t="str">
        <f>IFERROR(INDEX(ProductTJ[Category],MATCH(A446,ProductTJ[ProductID],0)),"Not found")</f>
        <v>Urban</v>
      </c>
      <c r="E446">
        <f>IFERROR(INDEX(ProductTJ[ManufacturerID],MATCH(A446,ProductTJ[ProductID],0)),"Not found")</f>
        <v>10</v>
      </c>
      <c r="F446" t="str">
        <f>IFERROR(INDEX(ProductTJ[Segment],MATCH(A446,ProductTJ[ProductID],0)),"Not found")</f>
        <v>Extreme</v>
      </c>
      <c r="G446" t="str">
        <f>IFERROR(INDEX(SalesTJ[Country],MATCH(A446,SalesTJ[ProductID],0)),"Not found")</f>
        <v>Canada</v>
      </c>
      <c r="H446" t="str">
        <f>IFERROR(INDEX(Location[State],MATCH(I446,Location[Zip],0)),"Not found")</f>
        <v>Alberta</v>
      </c>
      <c r="I446" t="str">
        <f>IFERROR(INDEX(SalesTJ[Zip],MATCH(A446,SalesTJ[ProductID],0)),"Not found")</f>
        <v>T6G</v>
      </c>
      <c r="J446" t="str">
        <f>IFERROR(INDEX(Manufacturer[Manufacturer Name],MATCH(E446,Manufacturer[ManufacturerID],0)),"Not found")</f>
        <v>Pirum</v>
      </c>
      <c r="K446">
        <f>IFERROR(INDEX(SalesTJ[Units],MATCH(A446,SalesTJ[ProductID],0)),"Not found")</f>
        <v>1</v>
      </c>
      <c r="L446">
        <f>IFERROR(INDEX(SalesTJ[Revenue],MATCH(A446,SalesTJ[ProductID],0)),"Not found")</f>
        <v>2708.37</v>
      </c>
    </row>
    <row r="447" spans="1:12">
      <c r="A447" s="8">
        <v>1391</v>
      </c>
      <c r="B447" s="9">
        <v>42051</v>
      </c>
      <c r="C447" t="str">
        <f>IFERROR(INDEX(ProductTJ[Product Name],MATCH(A447,ProductTJ[ProductID],0)),"Not found")</f>
        <v>Quibus RP-83</v>
      </c>
      <c r="D447" t="str">
        <f>IFERROR(INDEX(ProductTJ[Category],MATCH(A447,ProductTJ[ProductID],0)),"Not found")</f>
        <v>Rural</v>
      </c>
      <c r="E447">
        <f>IFERROR(INDEX(ProductTJ[ManufacturerID],MATCH(A447,ProductTJ[ProductID],0)),"Not found")</f>
        <v>12</v>
      </c>
      <c r="F447" t="str">
        <f>IFERROR(INDEX(ProductTJ[Segment],MATCH(A447,ProductTJ[ProductID],0)),"Not found")</f>
        <v>Productivity</v>
      </c>
      <c r="G447" t="str">
        <f>IFERROR(INDEX(SalesTJ[Country],MATCH(A447,SalesTJ[ProductID],0)),"Not found")</f>
        <v>Canada</v>
      </c>
      <c r="H447" t="str">
        <f>IFERROR(INDEX(Location[State],MATCH(I447,Location[Zip],0)),"Not found")</f>
        <v>Alberta</v>
      </c>
      <c r="I447" t="str">
        <f>IFERROR(INDEX(SalesTJ[Zip],MATCH(A447,SalesTJ[ProductID],0)),"Not found")</f>
        <v>T2X</v>
      </c>
      <c r="J447" t="str">
        <f>IFERROR(INDEX(Manufacturer[Manufacturer Name],MATCH(E447,Manufacturer[ManufacturerID],0)),"Not found")</f>
        <v>Quibus</v>
      </c>
      <c r="K447">
        <f>IFERROR(INDEX(SalesTJ[Units],MATCH(A447,SalesTJ[ProductID],0)),"Not found")</f>
        <v>1</v>
      </c>
      <c r="L447">
        <f>IFERROR(INDEX(SalesTJ[Revenue],MATCH(A447,SalesTJ[ProductID],0)),"Not found")</f>
        <v>2266.74</v>
      </c>
    </row>
    <row r="448" spans="1:12">
      <c r="A448" s="6">
        <v>781</v>
      </c>
      <c r="B448" s="7">
        <v>42051</v>
      </c>
      <c r="C448" t="str">
        <f>IFERROR(INDEX(ProductTJ[Product Name],MATCH(A448,ProductTJ[ProductID],0)),"Not found")</f>
        <v>Natura RP-69</v>
      </c>
      <c r="D448" t="str">
        <f>IFERROR(INDEX(ProductTJ[Category],MATCH(A448,ProductTJ[ProductID],0)),"Not found")</f>
        <v>Rural</v>
      </c>
      <c r="E448">
        <f>IFERROR(INDEX(ProductTJ[ManufacturerID],MATCH(A448,ProductTJ[ProductID],0)),"Not found")</f>
        <v>8</v>
      </c>
      <c r="F448" t="str">
        <f>IFERROR(INDEX(ProductTJ[Segment],MATCH(A448,ProductTJ[ProductID],0)),"Not found")</f>
        <v>Productivity</v>
      </c>
      <c r="G448" t="str">
        <f>IFERROR(INDEX(SalesTJ[Country],MATCH(A448,SalesTJ[ProductID],0)),"Not found")</f>
        <v>Canada</v>
      </c>
      <c r="H448" t="str">
        <f>IFERROR(INDEX(Location[State],MATCH(I448,Location[Zip],0)),"Not found")</f>
        <v>Alberta</v>
      </c>
      <c r="I448" t="str">
        <f>IFERROR(INDEX(SalesTJ[Zip],MATCH(A448,SalesTJ[ProductID],0)),"Not found")</f>
        <v>T5C</v>
      </c>
      <c r="J448" t="str">
        <f>IFERROR(INDEX(Manufacturer[Manufacturer Name],MATCH(E448,Manufacturer[ManufacturerID],0)),"Not found")</f>
        <v>Natura</v>
      </c>
      <c r="K448">
        <f>IFERROR(INDEX(SalesTJ[Units],MATCH(A448,SalesTJ[ProductID],0)),"Not found")</f>
        <v>1</v>
      </c>
      <c r="L448">
        <f>IFERROR(INDEX(SalesTJ[Revenue],MATCH(A448,SalesTJ[ProductID],0)),"Not found")</f>
        <v>1322.37</v>
      </c>
    </row>
    <row r="449" spans="1:12">
      <c r="A449" s="8">
        <v>782</v>
      </c>
      <c r="B449" s="9">
        <v>42051</v>
      </c>
      <c r="C449" t="str">
        <f>IFERROR(INDEX(ProductTJ[Product Name],MATCH(A449,ProductTJ[ProductID],0)),"Not found")</f>
        <v>Natura RP-70</v>
      </c>
      <c r="D449" t="str">
        <f>IFERROR(INDEX(ProductTJ[Category],MATCH(A449,ProductTJ[ProductID],0)),"Not found")</f>
        <v>Rural</v>
      </c>
      <c r="E449">
        <f>IFERROR(INDEX(ProductTJ[ManufacturerID],MATCH(A449,ProductTJ[ProductID],0)),"Not found")</f>
        <v>8</v>
      </c>
      <c r="F449" t="str">
        <f>IFERROR(INDEX(ProductTJ[Segment],MATCH(A449,ProductTJ[ProductID],0)),"Not found")</f>
        <v>Productivity</v>
      </c>
      <c r="G449" t="str">
        <f>IFERROR(INDEX(SalesTJ[Country],MATCH(A449,SalesTJ[ProductID],0)),"Not found")</f>
        <v>Canada</v>
      </c>
      <c r="H449" t="str">
        <f>IFERROR(INDEX(Location[State],MATCH(I449,Location[Zip],0)),"Not found")</f>
        <v>Alberta</v>
      </c>
      <c r="I449" t="str">
        <f>IFERROR(INDEX(SalesTJ[Zip],MATCH(A449,SalesTJ[ProductID],0)),"Not found")</f>
        <v>T5C</v>
      </c>
      <c r="J449" t="str">
        <f>IFERROR(INDEX(Manufacturer[Manufacturer Name],MATCH(E449,Manufacturer[ManufacturerID],0)),"Not found")</f>
        <v>Natura</v>
      </c>
      <c r="K449">
        <f>IFERROR(INDEX(SalesTJ[Units],MATCH(A449,SalesTJ[ProductID],0)),"Not found")</f>
        <v>1</v>
      </c>
      <c r="L449">
        <f>IFERROR(INDEX(SalesTJ[Revenue],MATCH(A449,SalesTJ[ProductID],0)),"Not found")</f>
        <v>1322.37</v>
      </c>
    </row>
    <row r="450" spans="1:12">
      <c r="A450" s="6">
        <v>1392</v>
      </c>
      <c r="B450" s="7">
        <v>42051</v>
      </c>
      <c r="C450" t="str">
        <f>IFERROR(INDEX(ProductTJ[Product Name],MATCH(A450,ProductTJ[ProductID],0)),"Not found")</f>
        <v>Quibus RP-84</v>
      </c>
      <c r="D450" t="str">
        <f>IFERROR(INDEX(ProductTJ[Category],MATCH(A450,ProductTJ[ProductID],0)),"Not found")</f>
        <v>Rural</v>
      </c>
      <c r="E450">
        <f>IFERROR(INDEX(ProductTJ[ManufacturerID],MATCH(A450,ProductTJ[ProductID],0)),"Not found")</f>
        <v>12</v>
      </c>
      <c r="F450" t="str">
        <f>IFERROR(INDEX(ProductTJ[Segment],MATCH(A450,ProductTJ[ProductID],0)),"Not found")</f>
        <v>Productivity</v>
      </c>
      <c r="G450" t="str">
        <f>IFERROR(INDEX(SalesTJ[Country],MATCH(A450,SalesTJ[ProductID],0)),"Not found")</f>
        <v>Canada</v>
      </c>
      <c r="H450" t="str">
        <f>IFERROR(INDEX(Location[State],MATCH(I450,Location[Zip],0)),"Not found")</f>
        <v>Alberta</v>
      </c>
      <c r="I450" t="str">
        <f>IFERROR(INDEX(SalesTJ[Zip],MATCH(A450,SalesTJ[ProductID],0)),"Not found")</f>
        <v>T6R</v>
      </c>
      <c r="J450" t="str">
        <f>IFERROR(INDEX(Manufacturer[Manufacturer Name],MATCH(E450,Manufacturer[ManufacturerID],0)),"Not found")</f>
        <v>Quibus</v>
      </c>
      <c r="K450">
        <f>IFERROR(INDEX(SalesTJ[Units],MATCH(A450,SalesTJ[ProductID],0)),"Not found")</f>
        <v>1</v>
      </c>
      <c r="L450">
        <f>IFERROR(INDEX(SalesTJ[Revenue],MATCH(A450,SalesTJ[ProductID],0)),"Not found")</f>
        <v>2077.74</v>
      </c>
    </row>
    <row r="451" spans="1:12">
      <c r="A451" s="8">
        <v>907</v>
      </c>
      <c r="B451" s="9">
        <v>42040</v>
      </c>
      <c r="C451" t="str">
        <f>IFERROR(INDEX(ProductTJ[Product Name],MATCH(A451,ProductTJ[ProductID],0)),"Not found")</f>
        <v>Natura UE-16</v>
      </c>
      <c r="D451" t="str">
        <f>IFERROR(INDEX(ProductTJ[Category],MATCH(A451,ProductTJ[ProductID],0)),"Not found")</f>
        <v>Urban</v>
      </c>
      <c r="E451">
        <f>IFERROR(INDEX(ProductTJ[ManufacturerID],MATCH(A451,ProductTJ[ProductID],0)),"Not found")</f>
        <v>8</v>
      </c>
      <c r="F451" t="str">
        <f>IFERROR(INDEX(ProductTJ[Segment],MATCH(A451,ProductTJ[ProductID],0)),"Not found")</f>
        <v>Extreme</v>
      </c>
      <c r="G451" t="str">
        <f>IFERROR(INDEX(SalesTJ[Country],MATCH(A451,SalesTJ[ProductID],0)),"Not found")</f>
        <v>Canada</v>
      </c>
      <c r="H451" t="str">
        <f>IFERROR(INDEX(Location[State],MATCH(I451,Location[Zip],0)),"Not found")</f>
        <v>Ontario</v>
      </c>
      <c r="I451" t="str">
        <f>IFERROR(INDEX(SalesTJ[Zip],MATCH(A451,SalesTJ[ProductID],0)),"Not found")</f>
        <v>M7Y</v>
      </c>
      <c r="J451" t="str">
        <f>IFERROR(INDEX(Manufacturer[Manufacturer Name],MATCH(E451,Manufacturer[ManufacturerID],0)),"Not found")</f>
        <v>Natura</v>
      </c>
      <c r="K451">
        <f>IFERROR(INDEX(SalesTJ[Units],MATCH(A451,SalesTJ[ProductID],0)),"Not found")</f>
        <v>1</v>
      </c>
      <c r="L451">
        <f>IFERROR(INDEX(SalesTJ[Revenue],MATCH(A451,SalesTJ[ProductID],0)),"Not found")</f>
        <v>7307.37</v>
      </c>
    </row>
    <row r="452" spans="1:12">
      <c r="A452" s="6">
        <v>2332</v>
      </c>
      <c r="B452" s="7">
        <v>42051</v>
      </c>
      <c r="C452" t="str">
        <f>IFERROR(INDEX(ProductTJ[Product Name],MATCH(A452,ProductTJ[ProductID],0)),"Not found")</f>
        <v>Aliqui UE-06</v>
      </c>
      <c r="D452" t="str">
        <f>IFERROR(INDEX(ProductTJ[Category],MATCH(A452,ProductTJ[ProductID],0)),"Not found")</f>
        <v>Urban</v>
      </c>
      <c r="E452">
        <f>IFERROR(INDEX(ProductTJ[ManufacturerID],MATCH(A452,ProductTJ[ProductID],0)),"Not found")</f>
        <v>2</v>
      </c>
      <c r="F452" t="str">
        <f>IFERROR(INDEX(ProductTJ[Segment],MATCH(A452,ProductTJ[ProductID],0)),"Not found")</f>
        <v>Extreme</v>
      </c>
      <c r="G452" t="str">
        <f>IFERROR(INDEX(SalesTJ[Country],MATCH(A452,SalesTJ[ProductID],0)),"Not found")</f>
        <v>Canada</v>
      </c>
      <c r="H452" t="str">
        <f>IFERROR(INDEX(Location[State],MATCH(I452,Location[Zip],0)),"Not found")</f>
        <v>Ontario</v>
      </c>
      <c r="I452" t="str">
        <f>IFERROR(INDEX(SalesTJ[Zip],MATCH(A452,SalesTJ[ProductID],0)),"Not found")</f>
        <v>M4E</v>
      </c>
      <c r="J452" t="str">
        <f>IFERROR(INDEX(Manufacturer[Manufacturer Name],MATCH(E452,Manufacturer[ManufacturerID],0)),"Not found")</f>
        <v>Aliqui</v>
      </c>
      <c r="K452">
        <f>IFERROR(INDEX(SalesTJ[Units],MATCH(A452,SalesTJ[ProductID],0)),"Not found")</f>
        <v>1</v>
      </c>
      <c r="L452">
        <f>IFERROR(INDEX(SalesTJ[Revenue],MATCH(A452,SalesTJ[ProductID],0)),"Not found")</f>
        <v>5921.37</v>
      </c>
    </row>
    <row r="453" spans="1:12">
      <c r="A453" s="8">
        <v>491</v>
      </c>
      <c r="B453" s="9">
        <v>42052</v>
      </c>
      <c r="C453" t="str">
        <f>IFERROR(INDEX(ProductTJ[Product Name],MATCH(A453,ProductTJ[ProductID],0)),"Not found")</f>
        <v>Maximus UM-96</v>
      </c>
      <c r="D453" t="str">
        <f>IFERROR(INDEX(ProductTJ[Category],MATCH(A453,ProductTJ[ProductID],0)),"Not found")</f>
        <v>Urban</v>
      </c>
      <c r="E453">
        <f>IFERROR(INDEX(ProductTJ[ManufacturerID],MATCH(A453,ProductTJ[ProductID],0)),"Not found")</f>
        <v>7</v>
      </c>
      <c r="F453" t="str">
        <f>IFERROR(INDEX(ProductTJ[Segment],MATCH(A453,ProductTJ[ProductID],0)),"Not found")</f>
        <v>Moderation</v>
      </c>
      <c r="G453" t="str">
        <f>IFERROR(INDEX(SalesTJ[Country],MATCH(A453,SalesTJ[ProductID],0)),"Not found")</f>
        <v>Canada</v>
      </c>
      <c r="H453" t="str">
        <f>IFERROR(INDEX(Location[State],MATCH(I453,Location[Zip],0)),"Not found")</f>
        <v>Ontario</v>
      </c>
      <c r="I453" t="str">
        <f>IFERROR(INDEX(SalesTJ[Zip],MATCH(A453,SalesTJ[ProductID],0)),"Not found")</f>
        <v>M5X</v>
      </c>
      <c r="J453" t="str">
        <f>IFERROR(INDEX(Manufacturer[Manufacturer Name],MATCH(E453,Manufacturer[ManufacturerID],0)),"Not found")</f>
        <v>VanArsdel</v>
      </c>
      <c r="K453">
        <f>IFERROR(INDEX(SalesTJ[Units],MATCH(A453,SalesTJ[ProductID],0)),"Not found")</f>
        <v>1</v>
      </c>
      <c r="L453">
        <f>IFERROR(INDEX(SalesTJ[Revenue],MATCH(A453,SalesTJ[ProductID],0)),"Not found")</f>
        <v>10709.37</v>
      </c>
    </row>
    <row r="454" spans="1:12">
      <c r="A454" s="6">
        <v>981</v>
      </c>
      <c r="B454" s="7">
        <v>42052</v>
      </c>
      <c r="C454" t="str">
        <f>IFERROR(INDEX(ProductTJ[Product Name],MATCH(A454,ProductTJ[ProductID],0)),"Not found")</f>
        <v>Natura UC-44</v>
      </c>
      <c r="D454" t="str">
        <f>IFERROR(INDEX(ProductTJ[Category],MATCH(A454,ProductTJ[ProductID],0)),"Not found")</f>
        <v>Urban</v>
      </c>
      <c r="E454">
        <f>IFERROR(INDEX(ProductTJ[ManufacturerID],MATCH(A454,ProductTJ[ProductID],0)),"Not found")</f>
        <v>8</v>
      </c>
      <c r="F454" t="str">
        <f>IFERROR(INDEX(ProductTJ[Segment],MATCH(A454,ProductTJ[ProductID],0)),"Not found")</f>
        <v>Convenience</v>
      </c>
      <c r="G454" t="str">
        <f>IFERROR(INDEX(SalesTJ[Country],MATCH(A454,SalesTJ[ProductID],0)),"Not found")</f>
        <v>Canada</v>
      </c>
      <c r="H454" t="str">
        <f>IFERROR(INDEX(Location[State],MATCH(I454,Location[Zip],0)),"Not found")</f>
        <v>Alberta</v>
      </c>
      <c r="I454" t="str">
        <f>IFERROR(INDEX(SalesTJ[Zip],MATCH(A454,SalesTJ[ProductID],0)),"Not found")</f>
        <v>T6G</v>
      </c>
      <c r="J454" t="str">
        <f>IFERROR(INDEX(Manufacturer[Manufacturer Name],MATCH(E454,Manufacturer[ManufacturerID],0)),"Not found")</f>
        <v>Natura</v>
      </c>
      <c r="K454">
        <f>IFERROR(INDEX(SalesTJ[Units],MATCH(A454,SalesTJ[ProductID],0)),"Not found")</f>
        <v>1</v>
      </c>
      <c r="L454">
        <f>IFERROR(INDEX(SalesTJ[Revenue],MATCH(A454,SalesTJ[ProductID],0)),"Not found")</f>
        <v>2141.37</v>
      </c>
    </row>
    <row r="455" spans="1:12">
      <c r="A455" s="8">
        <v>548</v>
      </c>
      <c r="B455" s="9">
        <v>42052</v>
      </c>
      <c r="C455" t="str">
        <f>IFERROR(INDEX(ProductTJ[Product Name],MATCH(A455,ProductTJ[ProductID],0)),"Not found")</f>
        <v>Maximus UC-13</v>
      </c>
      <c r="D455" t="str">
        <f>IFERROR(INDEX(ProductTJ[Category],MATCH(A455,ProductTJ[ProductID],0)),"Not found")</f>
        <v>Urban</v>
      </c>
      <c r="E455">
        <f>IFERROR(INDEX(ProductTJ[ManufacturerID],MATCH(A455,ProductTJ[ProductID],0)),"Not found")</f>
        <v>7</v>
      </c>
      <c r="F455" t="str">
        <f>IFERROR(INDEX(ProductTJ[Segment],MATCH(A455,ProductTJ[ProductID],0)),"Not found")</f>
        <v>Convenience</v>
      </c>
      <c r="G455" t="str">
        <f>IFERROR(INDEX(SalesTJ[Country],MATCH(A455,SalesTJ[ProductID],0)),"Not found")</f>
        <v>Canada</v>
      </c>
      <c r="H455" t="str">
        <f>IFERROR(INDEX(Location[State],MATCH(I455,Location[Zip],0)),"Not found")</f>
        <v>Ontario</v>
      </c>
      <c r="I455" t="str">
        <f>IFERROR(INDEX(SalesTJ[Zip],MATCH(A455,SalesTJ[ProductID],0)),"Not found")</f>
        <v>M5L</v>
      </c>
      <c r="J455" t="str">
        <f>IFERROR(INDEX(Manufacturer[Manufacturer Name],MATCH(E455,Manufacturer[ManufacturerID],0)),"Not found")</f>
        <v>VanArsdel</v>
      </c>
      <c r="K455">
        <f>IFERROR(INDEX(SalesTJ[Units],MATCH(A455,SalesTJ[ProductID],0)),"Not found")</f>
        <v>1</v>
      </c>
      <c r="L455">
        <f>IFERROR(INDEX(SalesTJ[Revenue],MATCH(A455,SalesTJ[ProductID],0)),"Not found")</f>
        <v>6236.37</v>
      </c>
    </row>
    <row r="456" spans="1:12">
      <c r="A456" s="6">
        <v>659</v>
      </c>
      <c r="B456" s="7">
        <v>42053</v>
      </c>
      <c r="C456" t="str">
        <f>IFERROR(INDEX(ProductTJ[Product Name],MATCH(A456,ProductTJ[ProductID],0)),"Not found")</f>
        <v>Maximus UC-24</v>
      </c>
      <c r="D456" t="str">
        <f>IFERROR(INDEX(ProductTJ[Category],MATCH(A456,ProductTJ[ProductID],0)),"Not found")</f>
        <v>Urban</v>
      </c>
      <c r="E456">
        <f>IFERROR(INDEX(ProductTJ[ManufacturerID],MATCH(A456,ProductTJ[ProductID],0)),"Not found")</f>
        <v>7</v>
      </c>
      <c r="F456" t="str">
        <f>IFERROR(INDEX(ProductTJ[Segment],MATCH(A456,ProductTJ[ProductID],0)),"Not found")</f>
        <v>Convenience</v>
      </c>
      <c r="G456" t="str">
        <f>IFERROR(INDEX(SalesTJ[Country],MATCH(A456,SalesTJ[ProductID],0)),"Not found")</f>
        <v>Canada</v>
      </c>
      <c r="H456" t="str">
        <f>IFERROR(INDEX(Location[State],MATCH(I456,Location[Zip],0)),"Not found")</f>
        <v>Alberta</v>
      </c>
      <c r="I456" t="str">
        <f>IFERROR(INDEX(SalesTJ[Zip],MATCH(A456,SalesTJ[ProductID],0)),"Not found")</f>
        <v>T5K</v>
      </c>
      <c r="J456" t="str">
        <f>IFERROR(INDEX(Manufacturer[Manufacturer Name],MATCH(E456,Manufacturer[ManufacturerID],0)),"Not found")</f>
        <v>VanArsdel</v>
      </c>
      <c r="K456">
        <f>IFERROR(INDEX(SalesTJ[Units],MATCH(A456,SalesTJ[ProductID],0)),"Not found")</f>
        <v>1</v>
      </c>
      <c r="L456">
        <f>IFERROR(INDEX(SalesTJ[Revenue],MATCH(A456,SalesTJ[ProductID],0)),"Not found")</f>
        <v>17639.37</v>
      </c>
    </row>
    <row r="457" spans="1:12">
      <c r="A457" s="8">
        <v>1703</v>
      </c>
      <c r="B457" s="9">
        <v>42053</v>
      </c>
      <c r="C457" t="str">
        <f>IFERROR(INDEX(ProductTJ[Product Name],MATCH(A457,ProductTJ[ProductID],0)),"Not found")</f>
        <v>Salvus YY-14</v>
      </c>
      <c r="D457" t="str">
        <f>IFERROR(INDEX(ProductTJ[Category],MATCH(A457,ProductTJ[ProductID],0)),"Not found")</f>
        <v>Youth</v>
      </c>
      <c r="E457">
        <f>IFERROR(INDEX(ProductTJ[ManufacturerID],MATCH(A457,ProductTJ[ProductID],0)),"Not found")</f>
        <v>13</v>
      </c>
      <c r="F457" t="str">
        <f>IFERROR(INDEX(ProductTJ[Segment],MATCH(A457,ProductTJ[ProductID],0)),"Not found")</f>
        <v>Youth</v>
      </c>
      <c r="G457" t="str">
        <f>IFERROR(INDEX(SalesTJ[Country],MATCH(A457,SalesTJ[ProductID],0)),"Not found")</f>
        <v>Canada</v>
      </c>
      <c r="H457" t="str">
        <f>IFERROR(INDEX(Location[State],MATCH(I457,Location[Zip],0)),"Not found")</f>
        <v>Ontario</v>
      </c>
      <c r="I457" t="str">
        <f>IFERROR(INDEX(SalesTJ[Zip],MATCH(A457,SalesTJ[ProductID],0)),"Not found")</f>
        <v>K1H</v>
      </c>
      <c r="J457" t="str">
        <f>IFERROR(INDEX(Manufacturer[Manufacturer Name],MATCH(E457,Manufacturer[ManufacturerID],0)),"Not found")</f>
        <v>Salvus</v>
      </c>
      <c r="K457">
        <f>IFERROR(INDEX(SalesTJ[Units],MATCH(A457,SalesTJ[ProductID],0)),"Not found")</f>
        <v>1</v>
      </c>
      <c r="L457">
        <f>IFERROR(INDEX(SalesTJ[Revenue],MATCH(A457,SalesTJ[ProductID],0)),"Not found")</f>
        <v>1290.87</v>
      </c>
    </row>
    <row r="458" spans="1:12">
      <c r="A458" s="6">
        <v>433</v>
      </c>
      <c r="B458" s="7">
        <v>42055</v>
      </c>
      <c r="C458" t="str">
        <f>IFERROR(INDEX(ProductTJ[Product Name],MATCH(A458,ProductTJ[ProductID],0)),"Not found")</f>
        <v>Maximus UM-38</v>
      </c>
      <c r="D458" t="str">
        <f>IFERROR(INDEX(ProductTJ[Category],MATCH(A458,ProductTJ[ProductID],0)),"Not found")</f>
        <v>Urban</v>
      </c>
      <c r="E458">
        <f>IFERROR(INDEX(ProductTJ[ManufacturerID],MATCH(A458,ProductTJ[ProductID],0)),"Not found")</f>
        <v>7</v>
      </c>
      <c r="F458" t="str">
        <f>IFERROR(INDEX(ProductTJ[Segment],MATCH(A458,ProductTJ[ProductID],0)),"Not found")</f>
        <v>Moderation</v>
      </c>
      <c r="G458" t="str">
        <f>IFERROR(INDEX(SalesTJ[Country],MATCH(A458,SalesTJ[ProductID],0)),"Not found")</f>
        <v>Canada</v>
      </c>
      <c r="H458" t="str">
        <f>IFERROR(INDEX(Location[State],MATCH(I458,Location[Zip],0)),"Not found")</f>
        <v>Ontario</v>
      </c>
      <c r="I458" t="str">
        <f>IFERROR(INDEX(SalesTJ[Zip],MATCH(A458,SalesTJ[ProductID],0)),"Not found")</f>
        <v>M4E</v>
      </c>
      <c r="J458" t="str">
        <f>IFERROR(INDEX(Manufacturer[Manufacturer Name],MATCH(E458,Manufacturer[ManufacturerID],0)),"Not found")</f>
        <v>VanArsdel</v>
      </c>
      <c r="K458">
        <f>IFERROR(INDEX(SalesTJ[Units],MATCH(A458,SalesTJ[ProductID],0)),"Not found")</f>
        <v>1</v>
      </c>
      <c r="L458">
        <f>IFERROR(INDEX(SalesTJ[Revenue],MATCH(A458,SalesTJ[ProductID],0)),"Not found")</f>
        <v>11969.37</v>
      </c>
    </row>
    <row r="459" spans="1:12">
      <c r="A459" s="8">
        <v>1183</v>
      </c>
      <c r="B459" s="9">
        <v>42094</v>
      </c>
      <c r="C459" t="str">
        <f>IFERROR(INDEX(ProductTJ[Product Name],MATCH(A459,ProductTJ[ProductID],0)),"Not found")</f>
        <v>Pirum UE-19</v>
      </c>
      <c r="D459" t="str">
        <f>IFERROR(INDEX(ProductTJ[Category],MATCH(A459,ProductTJ[ProductID],0)),"Not found")</f>
        <v>Urban</v>
      </c>
      <c r="E459">
        <f>IFERROR(INDEX(ProductTJ[ManufacturerID],MATCH(A459,ProductTJ[ProductID],0)),"Not found")</f>
        <v>10</v>
      </c>
      <c r="F459" t="str">
        <f>IFERROR(INDEX(ProductTJ[Segment],MATCH(A459,ProductTJ[ProductID],0)),"Not found")</f>
        <v>Extreme</v>
      </c>
      <c r="G459" t="str">
        <f>IFERROR(INDEX(SalesTJ[Country],MATCH(A459,SalesTJ[ProductID],0)),"Not found")</f>
        <v>Canada</v>
      </c>
      <c r="H459" t="str">
        <f>IFERROR(INDEX(Location[State],MATCH(I459,Location[Zip],0)),"Not found")</f>
        <v>Ontario</v>
      </c>
      <c r="I459" t="str">
        <f>IFERROR(INDEX(SalesTJ[Zip],MATCH(A459,SalesTJ[ProductID],0)),"Not found")</f>
        <v>M4E</v>
      </c>
      <c r="J459" t="str">
        <f>IFERROR(INDEX(Manufacturer[Manufacturer Name],MATCH(E459,Manufacturer[ManufacturerID],0)),"Not found")</f>
        <v>Pirum</v>
      </c>
      <c r="K459">
        <f>IFERROR(INDEX(SalesTJ[Units],MATCH(A459,SalesTJ[ProductID],0)),"Not found")</f>
        <v>1</v>
      </c>
      <c r="L459">
        <f>IFERROR(INDEX(SalesTJ[Revenue],MATCH(A459,SalesTJ[ProductID],0)),"Not found")</f>
        <v>7559.37</v>
      </c>
    </row>
    <row r="460" spans="1:12">
      <c r="A460" s="6">
        <v>407</v>
      </c>
      <c r="B460" s="7">
        <v>42179</v>
      </c>
      <c r="C460" t="str">
        <f>IFERROR(INDEX(ProductTJ[Product Name],MATCH(A460,ProductTJ[ProductID],0)),"Not found")</f>
        <v>Maximus UM-12</v>
      </c>
      <c r="D460" t="str">
        <f>IFERROR(INDEX(ProductTJ[Category],MATCH(A460,ProductTJ[ProductID],0)),"Not found")</f>
        <v>Urban</v>
      </c>
      <c r="E460">
        <f>IFERROR(INDEX(ProductTJ[ManufacturerID],MATCH(A460,ProductTJ[ProductID],0)),"Not found")</f>
        <v>7</v>
      </c>
      <c r="F460" t="str">
        <f>IFERROR(INDEX(ProductTJ[Segment],MATCH(A460,ProductTJ[ProductID],0)),"Not found")</f>
        <v>Moderation</v>
      </c>
      <c r="G460" t="str">
        <f>IFERROR(INDEX(SalesTJ[Country],MATCH(A460,SalesTJ[ProductID],0)),"Not found")</f>
        <v>Canada</v>
      </c>
      <c r="H460" t="str">
        <f>IFERROR(INDEX(Location[State],MATCH(I460,Location[Zip],0)),"Not found")</f>
        <v>Ontario</v>
      </c>
      <c r="I460" t="str">
        <f>IFERROR(INDEX(SalesTJ[Zip],MATCH(A460,SalesTJ[ProductID],0)),"Not found")</f>
        <v>M6G</v>
      </c>
      <c r="J460" t="str">
        <f>IFERROR(INDEX(Manufacturer[Manufacturer Name],MATCH(E460,Manufacturer[ManufacturerID],0)),"Not found")</f>
        <v>VanArsdel</v>
      </c>
      <c r="K460">
        <f>IFERROR(INDEX(SalesTJ[Units],MATCH(A460,SalesTJ[ProductID],0)),"Not found")</f>
        <v>1</v>
      </c>
      <c r="L460">
        <f>IFERROR(INDEX(SalesTJ[Revenue],MATCH(A460,SalesTJ[ProductID],0)),"Not found")</f>
        <v>20505.87</v>
      </c>
    </row>
    <row r="461" spans="1:12">
      <c r="A461" s="8">
        <v>506</v>
      </c>
      <c r="B461" s="9">
        <v>42148</v>
      </c>
      <c r="C461" t="str">
        <f>IFERROR(INDEX(ProductTJ[Product Name],MATCH(A461,ProductTJ[ProductID],0)),"Not found")</f>
        <v>Maximus UM-11</v>
      </c>
      <c r="D461" t="str">
        <f>IFERROR(INDEX(ProductTJ[Category],MATCH(A461,ProductTJ[ProductID],0)),"Not found")</f>
        <v>Urban</v>
      </c>
      <c r="E461">
        <f>IFERROR(INDEX(ProductTJ[ManufacturerID],MATCH(A461,ProductTJ[ProductID],0)),"Not found")</f>
        <v>7</v>
      </c>
      <c r="F461" t="str">
        <f>IFERROR(INDEX(ProductTJ[Segment],MATCH(A461,ProductTJ[ProductID],0)),"Not found")</f>
        <v>Moderation</v>
      </c>
      <c r="G461" t="str">
        <f>IFERROR(INDEX(SalesTJ[Country],MATCH(A461,SalesTJ[ProductID],0)),"Not found")</f>
        <v>Canada</v>
      </c>
      <c r="H461" t="str">
        <f>IFERROR(INDEX(Location[State],MATCH(I461,Location[Zip],0)),"Not found")</f>
        <v>Ontario</v>
      </c>
      <c r="I461" t="str">
        <f>IFERROR(INDEX(SalesTJ[Zip],MATCH(A461,SalesTJ[ProductID],0)),"Not found")</f>
        <v>L5P</v>
      </c>
      <c r="J461" t="str">
        <f>IFERROR(INDEX(Manufacturer[Manufacturer Name],MATCH(E461,Manufacturer[ManufacturerID],0)),"Not found")</f>
        <v>VanArsdel</v>
      </c>
      <c r="K461">
        <f>IFERROR(INDEX(SalesTJ[Units],MATCH(A461,SalesTJ[ProductID],0)),"Not found")</f>
        <v>1</v>
      </c>
      <c r="L461">
        <f>IFERROR(INDEX(SalesTJ[Revenue],MATCH(A461,SalesTJ[ProductID],0)),"Not found")</f>
        <v>15560.37</v>
      </c>
    </row>
    <row r="462" spans="1:12">
      <c r="A462" s="6">
        <v>615</v>
      </c>
      <c r="B462" s="7">
        <v>42148</v>
      </c>
      <c r="C462" t="str">
        <f>IFERROR(INDEX(ProductTJ[Product Name],MATCH(A462,ProductTJ[ProductID],0)),"Not found")</f>
        <v>Maximus UC-80</v>
      </c>
      <c r="D462" t="str">
        <f>IFERROR(INDEX(ProductTJ[Category],MATCH(A462,ProductTJ[ProductID],0)),"Not found")</f>
        <v>Urban</v>
      </c>
      <c r="E462">
        <f>IFERROR(INDEX(ProductTJ[ManufacturerID],MATCH(A462,ProductTJ[ProductID],0)),"Not found")</f>
        <v>7</v>
      </c>
      <c r="F462" t="str">
        <f>IFERROR(INDEX(ProductTJ[Segment],MATCH(A462,ProductTJ[ProductID],0)),"Not found")</f>
        <v>Convenience</v>
      </c>
      <c r="G462" t="str">
        <f>IFERROR(INDEX(SalesTJ[Country],MATCH(A462,SalesTJ[ProductID],0)),"Not found")</f>
        <v>Canada</v>
      </c>
      <c r="H462" t="str">
        <f>IFERROR(INDEX(Location[State],MATCH(I462,Location[Zip],0)),"Not found")</f>
        <v>Ontario</v>
      </c>
      <c r="I462" t="str">
        <f>IFERROR(INDEX(SalesTJ[Zip],MATCH(A462,SalesTJ[ProductID],0)),"Not found")</f>
        <v>M4V</v>
      </c>
      <c r="J462" t="str">
        <f>IFERROR(INDEX(Manufacturer[Manufacturer Name],MATCH(E462,Manufacturer[ManufacturerID],0)),"Not found")</f>
        <v>VanArsdel</v>
      </c>
      <c r="K462">
        <f>IFERROR(INDEX(SalesTJ[Units],MATCH(A462,SalesTJ[ProductID],0)),"Not found")</f>
        <v>1</v>
      </c>
      <c r="L462">
        <f>IFERROR(INDEX(SalesTJ[Revenue],MATCH(A462,SalesTJ[ProductID],0)),"Not found")</f>
        <v>8189.37</v>
      </c>
    </row>
    <row r="463" spans="1:12">
      <c r="A463" s="8">
        <v>1171</v>
      </c>
      <c r="B463" s="9">
        <v>42149</v>
      </c>
      <c r="C463" t="str">
        <f>IFERROR(INDEX(ProductTJ[Product Name],MATCH(A463,ProductTJ[ProductID],0)),"Not found")</f>
        <v>Pirum UE-07</v>
      </c>
      <c r="D463" t="str">
        <f>IFERROR(INDEX(ProductTJ[Category],MATCH(A463,ProductTJ[ProductID],0)),"Not found")</f>
        <v>Urban</v>
      </c>
      <c r="E463">
        <f>IFERROR(INDEX(ProductTJ[ManufacturerID],MATCH(A463,ProductTJ[ProductID],0)),"Not found")</f>
        <v>10</v>
      </c>
      <c r="F463" t="str">
        <f>IFERROR(INDEX(ProductTJ[Segment],MATCH(A463,ProductTJ[ProductID],0)),"Not found")</f>
        <v>Extreme</v>
      </c>
      <c r="G463" t="str">
        <f>IFERROR(INDEX(SalesTJ[Country],MATCH(A463,SalesTJ[ProductID],0)),"Not found")</f>
        <v>Canada</v>
      </c>
      <c r="H463" t="str">
        <f>IFERROR(INDEX(Location[State],MATCH(I463,Location[Zip],0)),"Not found")</f>
        <v>Ontario</v>
      </c>
      <c r="I463" t="str">
        <f>IFERROR(INDEX(SalesTJ[Zip],MATCH(A463,SalesTJ[ProductID],0)),"Not found")</f>
        <v>M4Y</v>
      </c>
      <c r="J463" t="str">
        <f>IFERROR(INDEX(Manufacturer[Manufacturer Name],MATCH(E463,Manufacturer[ManufacturerID],0)),"Not found")</f>
        <v>Pirum</v>
      </c>
      <c r="K463">
        <f>IFERROR(INDEX(SalesTJ[Units],MATCH(A463,SalesTJ[ProductID],0)),"Not found")</f>
        <v>1</v>
      </c>
      <c r="L463">
        <f>IFERROR(INDEX(SalesTJ[Revenue],MATCH(A463,SalesTJ[ProductID],0)),"Not found")</f>
        <v>4283.37</v>
      </c>
    </row>
    <row r="464" spans="1:12">
      <c r="A464" s="6">
        <v>1347</v>
      </c>
      <c r="B464" s="7">
        <v>42149</v>
      </c>
      <c r="C464" t="str">
        <f>IFERROR(INDEX(ProductTJ[Product Name],MATCH(A464,ProductTJ[ProductID],0)),"Not found")</f>
        <v>Quibus RP-39</v>
      </c>
      <c r="D464" t="str">
        <f>IFERROR(INDEX(ProductTJ[Category],MATCH(A464,ProductTJ[ProductID],0)),"Not found")</f>
        <v>Rural</v>
      </c>
      <c r="E464">
        <f>IFERROR(INDEX(ProductTJ[ManufacturerID],MATCH(A464,ProductTJ[ProductID],0)),"Not found")</f>
        <v>12</v>
      </c>
      <c r="F464" t="str">
        <f>IFERROR(INDEX(ProductTJ[Segment],MATCH(A464,ProductTJ[ProductID],0)),"Not found")</f>
        <v>Productivity</v>
      </c>
      <c r="G464" t="str">
        <f>IFERROR(INDEX(SalesTJ[Country],MATCH(A464,SalesTJ[ProductID],0)),"Not found")</f>
        <v>Canada</v>
      </c>
      <c r="H464" t="str">
        <f>IFERROR(INDEX(Location[State],MATCH(I464,Location[Zip],0)),"Not found")</f>
        <v>Alberta</v>
      </c>
      <c r="I464" t="str">
        <f>IFERROR(INDEX(SalesTJ[Zip],MATCH(A464,SalesTJ[ProductID],0)),"Not found")</f>
        <v>T5B</v>
      </c>
      <c r="J464" t="str">
        <f>IFERROR(INDEX(Manufacturer[Manufacturer Name],MATCH(E464,Manufacturer[ManufacturerID],0)),"Not found")</f>
        <v>Quibus</v>
      </c>
      <c r="K464">
        <f>IFERROR(INDEX(SalesTJ[Units],MATCH(A464,SalesTJ[ProductID],0)),"Not found")</f>
        <v>1</v>
      </c>
      <c r="L464">
        <f>IFERROR(INDEX(SalesTJ[Revenue],MATCH(A464,SalesTJ[ProductID],0)),"Not found")</f>
        <v>4156.74</v>
      </c>
    </row>
    <row r="465" spans="1:12">
      <c r="A465" s="8">
        <v>650</v>
      </c>
      <c r="B465" s="9">
        <v>42179</v>
      </c>
      <c r="C465" t="str">
        <f>IFERROR(INDEX(ProductTJ[Product Name],MATCH(A465,ProductTJ[ProductID],0)),"Not found")</f>
        <v>Maximus UC-15</v>
      </c>
      <c r="D465" t="str">
        <f>IFERROR(INDEX(ProductTJ[Category],MATCH(A465,ProductTJ[ProductID],0)),"Not found")</f>
        <v>Urban</v>
      </c>
      <c r="E465">
        <f>IFERROR(INDEX(ProductTJ[ManufacturerID],MATCH(A465,ProductTJ[ProductID],0)),"Not found")</f>
        <v>7</v>
      </c>
      <c r="F465" t="str">
        <f>IFERROR(INDEX(ProductTJ[Segment],MATCH(A465,ProductTJ[ProductID],0)),"Not found")</f>
        <v>Convenience</v>
      </c>
      <c r="G465" t="str">
        <f>IFERROR(INDEX(SalesTJ[Country],MATCH(A465,SalesTJ[ProductID],0)),"Not found")</f>
        <v>Canada</v>
      </c>
      <c r="H465" t="str">
        <f>IFERROR(INDEX(Location[State],MATCH(I465,Location[Zip],0)),"Not found")</f>
        <v>Alberta</v>
      </c>
      <c r="I465" t="str">
        <f>IFERROR(INDEX(SalesTJ[Zip],MATCH(A465,SalesTJ[ProductID],0)),"Not found")</f>
        <v>T6R</v>
      </c>
      <c r="J465" t="str">
        <f>IFERROR(INDEX(Manufacturer[Manufacturer Name],MATCH(E465,Manufacturer[ManufacturerID],0)),"Not found")</f>
        <v>VanArsdel</v>
      </c>
      <c r="K465">
        <f>IFERROR(INDEX(SalesTJ[Units],MATCH(A465,SalesTJ[ProductID],0)),"Not found")</f>
        <v>1</v>
      </c>
      <c r="L465">
        <f>IFERROR(INDEX(SalesTJ[Revenue],MATCH(A465,SalesTJ[ProductID],0)),"Not found")</f>
        <v>6173.37</v>
      </c>
    </row>
    <row r="466" spans="1:12">
      <c r="A466" s="6">
        <v>1211</v>
      </c>
      <c r="B466" s="7">
        <v>42179</v>
      </c>
      <c r="C466" t="str">
        <f>IFERROR(INDEX(ProductTJ[Product Name],MATCH(A466,ProductTJ[ProductID],0)),"Not found")</f>
        <v>Pirum UC-13</v>
      </c>
      <c r="D466" t="str">
        <f>IFERROR(INDEX(ProductTJ[Category],MATCH(A466,ProductTJ[ProductID],0)),"Not found")</f>
        <v>Urban</v>
      </c>
      <c r="E466">
        <f>IFERROR(INDEX(ProductTJ[ManufacturerID],MATCH(A466,ProductTJ[ProductID],0)),"Not found")</f>
        <v>10</v>
      </c>
      <c r="F466" t="str">
        <f>IFERROR(INDEX(ProductTJ[Segment],MATCH(A466,ProductTJ[ProductID],0)),"Not found")</f>
        <v>Convenience</v>
      </c>
      <c r="G466" t="str">
        <f>IFERROR(INDEX(SalesTJ[Country],MATCH(A466,SalesTJ[ProductID],0)),"Not found")</f>
        <v>Canada</v>
      </c>
      <c r="H466" t="str">
        <f>IFERROR(INDEX(Location[State],MATCH(I466,Location[Zip],0)),"Not found")</f>
        <v>Alberta</v>
      </c>
      <c r="I466" t="str">
        <f>IFERROR(INDEX(SalesTJ[Zip],MATCH(A466,SalesTJ[ProductID],0)),"Not found")</f>
        <v>T6E</v>
      </c>
      <c r="J466" t="str">
        <f>IFERROR(INDEX(Manufacturer[Manufacturer Name],MATCH(E466,Manufacturer[ManufacturerID],0)),"Not found")</f>
        <v>Pirum</v>
      </c>
      <c r="K466">
        <f>IFERROR(INDEX(SalesTJ[Units],MATCH(A466,SalesTJ[ProductID],0)),"Not found")</f>
        <v>1</v>
      </c>
      <c r="L466">
        <f>IFERROR(INDEX(SalesTJ[Revenue],MATCH(A466,SalesTJ[ProductID],0)),"Not found")</f>
        <v>8630.37</v>
      </c>
    </row>
    <row r="467" spans="1:12">
      <c r="A467" s="8">
        <v>2295</v>
      </c>
      <c r="B467" s="9">
        <v>42179</v>
      </c>
      <c r="C467" t="str">
        <f>IFERROR(INDEX(ProductTJ[Product Name],MATCH(A467,ProductTJ[ProductID],0)),"Not found")</f>
        <v>Aliqui UM-10</v>
      </c>
      <c r="D467" t="str">
        <f>IFERROR(INDEX(ProductTJ[Category],MATCH(A467,ProductTJ[ProductID],0)),"Not found")</f>
        <v>Urban</v>
      </c>
      <c r="E467">
        <f>IFERROR(INDEX(ProductTJ[ManufacturerID],MATCH(A467,ProductTJ[ProductID],0)),"Not found")</f>
        <v>2</v>
      </c>
      <c r="F467" t="str">
        <f>IFERROR(INDEX(ProductTJ[Segment],MATCH(A467,ProductTJ[ProductID],0)),"Not found")</f>
        <v>Moderation</v>
      </c>
      <c r="G467" t="str">
        <f>IFERROR(INDEX(SalesTJ[Country],MATCH(A467,SalesTJ[ProductID],0)),"Not found")</f>
        <v>Canada</v>
      </c>
      <c r="H467" t="str">
        <f>IFERROR(INDEX(Location[State],MATCH(I467,Location[Zip],0)),"Not found")</f>
        <v>Alberta</v>
      </c>
      <c r="I467" t="str">
        <f>IFERROR(INDEX(SalesTJ[Zip],MATCH(A467,SalesTJ[ProductID],0)),"Not found")</f>
        <v>T2C</v>
      </c>
      <c r="J467" t="str">
        <f>IFERROR(INDEX(Manufacturer[Manufacturer Name],MATCH(E467,Manufacturer[ManufacturerID],0)),"Not found")</f>
        <v>Aliqui</v>
      </c>
      <c r="K467">
        <f>IFERROR(INDEX(SalesTJ[Units],MATCH(A467,SalesTJ[ProductID],0)),"Not found")</f>
        <v>1</v>
      </c>
      <c r="L467">
        <f>IFERROR(INDEX(SalesTJ[Revenue],MATCH(A467,SalesTJ[ProductID],0)),"Not found")</f>
        <v>11459.7</v>
      </c>
    </row>
    <row r="468" spans="1:12">
      <c r="A468" s="6">
        <v>549</v>
      </c>
      <c r="B468" s="7">
        <v>42180</v>
      </c>
      <c r="C468" t="str">
        <f>IFERROR(INDEX(ProductTJ[Product Name],MATCH(A468,ProductTJ[ProductID],0)),"Not found")</f>
        <v>Maximus UC-14</v>
      </c>
      <c r="D468" t="str">
        <f>IFERROR(INDEX(ProductTJ[Category],MATCH(A468,ProductTJ[ProductID],0)),"Not found")</f>
        <v>Urban</v>
      </c>
      <c r="E468">
        <f>IFERROR(INDEX(ProductTJ[ManufacturerID],MATCH(A468,ProductTJ[ProductID],0)),"Not found")</f>
        <v>7</v>
      </c>
      <c r="F468" t="str">
        <f>IFERROR(INDEX(ProductTJ[Segment],MATCH(A468,ProductTJ[ProductID],0)),"Not found")</f>
        <v>Convenience</v>
      </c>
      <c r="G468" t="str">
        <f>IFERROR(INDEX(SalesTJ[Country],MATCH(A468,SalesTJ[ProductID],0)),"Not found")</f>
        <v>Canada</v>
      </c>
      <c r="H468" t="str">
        <f>IFERROR(INDEX(Location[State],MATCH(I468,Location[Zip],0)),"Not found")</f>
        <v>Ontario</v>
      </c>
      <c r="I468" t="str">
        <f>IFERROR(INDEX(SalesTJ[Zip],MATCH(A468,SalesTJ[ProductID],0)),"Not found")</f>
        <v>M6S</v>
      </c>
      <c r="J468" t="str">
        <f>IFERROR(INDEX(Manufacturer[Manufacturer Name],MATCH(E468,Manufacturer[ManufacturerID],0)),"Not found")</f>
        <v>VanArsdel</v>
      </c>
      <c r="K468">
        <f>IFERROR(INDEX(SalesTJ[Units],MATCH(A468,SalesTJ[ProductID],0)),"Not found")</f>
        <v>1</v>
      </c>
      <c r="L468">
        <f>IFERROR(INDEX(SalesTJ[Revenue],MATCH(A468,SalesTJ[ProductID],0)),"Not found")</f>
        <v>6614.37</v>
      </c>
    </row>
    <row r="469" spans="1:12">
      <c r="A469" s="8">
        <v>1220</v>
      </c>
      <c r="B469" s="9">
        <v>42180</v>
      </c>
      <c r="C469" t="str">
        <f>IFERROR(INDEX(ProductTJ[Product Name],MATCH(A469,ProductTJ[ProductID],0)),"Not found")</f>
        <v>Pirum UC-22</v>
      </c>
      <c r="D469" t="str">
        <f>IFERROR(INDEX(ProductTJ[Category],MATCH(A469,ProductTJ[ProductID],0)),"Not found")</f>
        <v>Urban</v>
      </c>
      <c r="E469">
        <f>IFERROR(INDEX(ProductTJ[ManufacturerID],MATCH(A469,ProductTJ[ProductID],0)),"Not found")</f>
        <v>10</v>
      </c>
      <c r="F469" t="str">
        <f>IFERROR(INDEX(ProductTJ[Segment],MATCH(A469,ProductTJ[ProductID],0)),"Not found")</f>
        <v>Convenience</v>
      </c>
      <c r="G469" t="str">
        <f>IFERROR(INDEX(SalesTJ[Country],MATCH(A469,SalesTJ[ProductID],0)),"Not found")</f>
        <v>Canada</v>
      </c>
      <c r="H469" t="str">
        <f>IFERROR(INDEX(Location[State],MATCH(I469,Location[Zip],0)),"Not found")</f>
        <v>Alberta</v>
      </c>
      <c r="I469" t="str">
        <f>IFERROR(INDEX(SalesTJ[Zip],MATCH(A469,SalesTJ[ProductID],0)),"Not found")</f>
        <v>T6G</v>
      </c>
      <c r="J469" t="str">
        <f>IFERROR(INDEX(Manufacturer[Manufacturer Name],MATCH(E469,Manufacturer[ManufacturerID],0)),"Not found")</f>
        <v>Pirum</v>
      </c>
      <c r="K469">
        <f>IFERROR(INDEX(SalesTJ[Units],MATCH(A469,SalesTJ[ProductID],0)),"Not found")</f>
        <v>1</v>
      </c>
      <c r="L469">
        <f>IFERROR(INDEX(SalesTJ[Revenue],MATCH(A469,SalesTJ[ProductID],0)),"Not found")</f>
        <v>7748.37</v>
      </c>
    </row>
    <row r="470" spans="1:12">
      <c r="A470" s="6">
        <v>1175</v>
      </c>
      <c r="B470" s="7">
        <v>42180</v>
      </c>
      <c r="C470" t="str">
        <f>IFERROR(INDEX(ProductTJ[Product Name],MATCH(A470,ProductTJ[ProductID],0)),"Not found")</f>
        <v>Pirum UE-11</v>
      </c>
      <c r="D470" t="str">
        <f>IFERROR(INDEX(ProductTJ[Category],MATCH(A470,ProductTJ[ProductID],0)),"Not found")</f>
        <v>Urban</v>
      </c>
      <c r="E470">
        <f>IFERROR(INDEX(ProductTJ[ManufacturerID],MATCH(A470,ProductTJ[ProductID],0)),"Not found")</f>
        <v>10</v>
      </c>
      <c r="F470" t="str">
        <f>IFERROR(INDEX(ProductTJ[Segment],MATCH(A470,ProductTJ[ProductID],0)),"Not found")</f>
        <v>Extreme</v>
      </c>
      <c r="G470" t="str">
        <f>IFERROR(INDEX(SalesTJ[Country],MATCH(A470,SalesTJ[ProductID],0)),"Not found")</f>
        <v>Canada</v>
      </c>
      <c r="H470" t="str">
        <f>IFERROR(INDEX(Location[State],MATCH(I470,Location[Zip],0)),"Not found")</f>
        <v>Ontario</v>
      </c>
      <c r="I470" t="str">
        <f>IFERROR(INDEX(SalesTJ[Zip],MATCH(A470,SalesTJ[ProductID],0)),"Not found")</f>
        <v>K1Y</v>
      </c>
      <c r="J470" t="str">
        <f>IFERROR(INDEX(Manufacturer[Manufacturer Name],MATCH(E470,Manufacturer[ManufacturerID],0)),"Not found")</f>
        <v>Pirum</v>
      </c>
      <c r="K470">
        <f>IFERROR(INDEX(SalesTJ[Units],MATCH(A470,SalesTJ[ProductID],0)),"Not found")</f>
        <v>1</v>
      </c>
      <c r="L470">
        <f>IFERROR(INDEX(SalesTJ[Revenue],MATCH(A470,SalesTJ[ProductID],0)),"Not found")</f>
        <v>7622.37</v>
      </c>
    </row>
    <row r="471" spans="1:12">
      <c r="A471" s="8">
        <v>2284</v>
      </c>
      <c r="B471" s="9">
        <v>42180</v>
      </c>
      <c r="C471" t="str">
        <f>IFERROR(INDEX(ProductTJ[Product Name],MATCH(A471,ProductTJ[ProductID],0)),"Not found")</f>
        <v>Aliqui RS-17</v>
      </c>
      <c r="D471" t="str">
        <f>IFERROR(INDEX(ProductTJ[Category],MATCH(A471,ProductTJ[ProductID],0)),"Not found")</f>
        <v>Rural</v>
      </c>
      <c r="E471">
        <f>IFERROR(INDEX(ProductTJ[ManufacturerID],MATCH(A471,ProductTJ[ProductID],0)),"Not found")</f>
        <v>2</v>
      </c>
      <c r="F471" t="str">
        <f>IFERROR(INDEX(ProductTJ[Segment],MATCH(A471,ProductTJ[ProductID],0)),"Not found")</f>
        <v>Select</v>
      </c>
      <c r="G471" t="str">
        <f>IFERROR(INDEX(SalesTJ[Country],MATCH(A471,SalesTJ[ProductID],0)),"Not found")</f>
        <v>Canada</v>
      </c>
      <c r="H471" t="str">
        <f>IFERROR(INDEX(Location[State],MATCH(I471,Location[Zip],0)),"Not found")</f>
        <v>Ontario</v>
      </c>
      <c r="I471" t="str">
        <f>IFERROR(INDEX(SalesTJ[Zip],MATCH(A471,SalesTJ[ProductID],0)),"Not found")</f>
        <v>K1R</v>
      </c>
      <c r="J471" t="str">
        <f>IFERROR(INDEX(Manufacturer[Manufacturer Name],MATCH(E471,Manufacturer[ManufacturerID],0)),"Not found")</f>
        <v>Aliqui</v>
      </c>
      <c r="K471">
        <f>IFERROR(INDEX(SalesTJ[Units],MATCH(A471,SalesTJ[ProductID],0)),"Not found")</f>
        <v>1</v>
      </c>
      <c r="L471">
        <f>IFERROR(INDEX(SalesTJ[Revenue],MATCH(A471,SalesTJ[ProductID],0)),"Not found")</f>
        <v>4157.37</v>
      </c>
    </row>
    <row r="472" spans="1:12">
      <c r="A472" s="6">
        <v>457</v>
      </c>
      <c r="B472" s="7">
        <v>42180</v>
      </c>
      <c r="C472" t="str">
        <f>IFERROR(INDEX(ProductTJ[Product Name],MATCH(A472,ProductTJ[ProductID],0)),"Not found")</f>
        <v>Maximus UM-62</v>
      </c>
      <c r="D472" t="str">
        <f>IFERROR(INDEX(ProductTJ[Category],MATCH(A472,ProductTJ[ProductID],0)),"Not found")</f>
        <v>Urban</v>
      </c>
      <c r="E472">
        <f>IFERROR(INDEX(ProductTJ[ManufacturerID],MATCH(A472,ProductTJ[ProductID],0)),"Not found")</f>
        <v>7</v>
      </c>
      <c r="F472" t="str">
        <f>IFERROR(INDEX(ProductTJ[Segment],MATCH(A472,ProductTJ[ProductID],0)),"Not found")</f>
        <v>Moderation</v>
      </c>
      <c r="G472" t="str">
        <f>IFERROR(INDEX(SalesTJ[Country],MATCH(A472,SalesTJ[ProductID],0)),"Not found")</f>
        <v>Canada</v>
      </c>
      <c r="H472" t="str">
        <f>IFERROR(INDEX(Location[State],MATCH(I472,Location[Zip],0)),"Not found")</f>
        <v>Ontario</v>
      </c>
      <c r="I472" t="str">
        <f>IFERROR(INDEX(SalesTJ[Zip],MATCH(A472,SalesTJ[ProductID],0)),"Not found")</f>
        <v>M5X</v>
      </c>
      <c r="J472" t="str">
        <f>IFERROR(INDEX(Manufacturer[Manufacturer Name],MATCH(E472,Manufacturer[ManufacturerID],0)),"Not found")</f>
        <v>VanArsdel</v>
      </c>
      <c r="K472">
        <f>IFERROR(INDEX(SalesTJ[Units],MATCH(A472,SalesTJ[ProductID],0)),"Not found")</f>
        <v>1</v>
      </c>
      <c r="L472">
        <f>IFERROR(INDEX(SalesTJ[Revenue],MATCH(A472,SalesTJ[ProductID],0)),"Not found")</f>
        <v>11969.37</v>
      </c>
    </row>
    <row r="473" spans="1:12">
      <c r="A473" s="8">
        <v>1053</v>
      </c>
      <c r="B473" s="9">
        <v>42094</v>
      </c>
      <c r="C473" t="str">
        <f>IFERROR(INDEX(ProductTJ[Product Name],MATCH(A473,ProductTJ[ProductID],0)),"Not found")</f>
        <v>Pirum MA-11</v>
      </c>
      <c r="D473" t="str">
        <f>IFERROR(INDEX(ProductTJ[Category],MATCH(A473,ProductTJ[ProductID],0)),"Not found")</f>
        <v>Mix</v>
      </c>
      <c r="E473">
        <f>IFERROR(INDEX(ProductTJ[ManufacturerID],MATCH(A473,ProductTJ[ProductID],0)),"Not found")</f>
        <v>10</v>
      </c>
      <c r="F473" t="str">
        <f>IFERROR(INDEX(ProductTJ[Segment],MATCH(A473,ProductTJ[ProductID],0)),"Not found")</f>
        <v>All Season</v>
      </c>
      <c r="G473" t="str">
        <f>IFERROR(INDEX(SalesTJ[Country],MATCH(A473,SalesTJ[ProductID],0)),"Not found")</f>
        <v>Canada</v>
      </c>
      <c r="H473" t="str">
        <f>IFERROR(INDEX(Location[State],MATCH(I473,Location[Zip],0)),"Not found")</f>
        <v>Alberta</v>
      </c>
      <c r="I473" t="str">
        <f>IFERROR(INDEX(SalesTJ[Zip],MATCH(A473,SalesTJ[ProductID],0)),"Not found")</f>
        <v>T3C</v>
      </c>
      <c r="J473" t="str">
        <f>IFERROR(INDEX(Manufacturer[Manufacturer Name],MATCH(E473,Manufacturer[ManufacturerID],0)),"Not found")</f>
        <v>Pirum</v>
      </c>
      <c r="K473">
        <f>IFERROR(INDEX(SalesTJ[Units],MATCH(A473,SalesTJ[ProductID],0)),"Not found")</f>
        <v>1</v>
      </c>
      <c r="L473">
        <f>IFERROR(INDEX(SalesTJ[Revenue],MATCH(A473,SalesTJ[ProductID],0)),"Not found")</f>
        <v>3527.37</v>
      </c>
    </row>
    <row r="474" spans="1:12">
      <c r="A474" s="6">
        <v>2275</v>
      </c>
      <c r="B474" s="7">
        <v>42094</v>
      </c>
      <c r="C474" t="str">
        <f>IFERROR(INDEX(ProductTJ[Product Name],MATCH(A474,ProductTJ[ProductID],0)),"Not found")</f>
        <v>Aliqui RS-08</v>
      </c>
      <c r="D474" t="str">
        <f>IFERROR(INDEX(ProductTJ[Category],MATCH(A474,ProductTJ[ProductID],0)),"Not found")</f>
        <v>Rural</v>
      </c>
      <c r="E474">
        <f>IFERROR(INDEX(ProductTJ[ManufacturerID],MATCH(A474,ProductTJ[ProductID],0)),"Not found")</f>
        <v>2</v>
      </c>
      <c r="F474" t="str">
        <f>IFERROR(INDEX(ProductTJ[Segment],MATCH(A474,ProductTJ[ProductID],0)),"Not found")</f>
        <v>Select</v>
      </c>
      <c r="G474" t="str">
        <f>IFERROR(INDEX(SalesTJ[Country],MATCH(A474,SalesTJ[ProductID],0)),"Not found")</f>
        <v>Canada</v>
      </c>
      <c r="H474" t="str">
        <f>IFERROR(INDEX(Location[State],MATCH(I474,Location[Zip],0)),"Not found")</f>
        <v>Ontario</v>
      </c>
      <c r="I474" t="str">
        <f>IFERROR(INDEX(SalesTJ[Zip],MATCH(A474,SalesTJ[ProductID],0)),"Not found")</f>
        <v>M6S</v>
      </c>
      <c r="J474" t="str">
        <f>IFERROR(INDEX(Manufacturer[Manufacturer Name],MATCH(E474,Manufacturer[ManufacturerID],0)),"Not found")</f>
        <v>Aliqui</v>
      </c>
      <c r="K474">
        <f>IFERROR(INDEX(SalesTJ[Units],MATCH(A474,SalesTJ[ProductID],0)),"Not found")</f>
        <v>1</v>
      </c>
      <c r="L474">
        <f>IFERROR(INDEX(SalesTJ[Revenue],MATCH(A474,SalesTJ[ProductID],0)),"Not found")</f>
        <v>4724.37</v>
      </c>
    </row>
    <row r="475" spans="1:12">
      <c r="A475" s="8">
        <v>440</v>
      </c>
      <c r="B475" s="9">
        <v>42094</v>
      </c>
      <c r="C475" t="str">
        <f>IFERROR(INDEX(ProductTJ[Product Name],MATCH(A475,ProductTJ[ProductID],0)),"Not found")</f>
        <v>Maximus UM-45</v>
      </c>
      <c r="D475" t="str">
        <f>IFERROR(INDEX(ProductTJ[Category],MATCH(A475,ProductTJ[ProductID],0)),"Not found")</f>
        <v>Urban</v>
      </c>
      <c r="E475">
        <f>IFERROR(INDEX(ProductTJ[ManufacturerID],MATCH(A475,ProductTJ[ProductID],0)),"Not found")</f>
        <v>7</v>
      </c>
      <c r="F475" t="str">
        <f>IFERROR(INDEX(ProductTJ[Segment],MATCH(A475,ProductTJ[ProductID],0)),"Not found")</f>
        <v>Moderation</v>
      </c>
      <c r="G475" t="str">
        <f>IFERROR(INDEX(SalesTJ[Country],MATCH(A475,SalesTJ[ProductID],0)),"Not found")</f>
        <v>Canada</v>
      </c>
      <c r="H475" t="str">
        <f>IFERROR(INDEX(Location[State],MATCH(I475,Location[Zip],0)),"Not found")</f>
        <v>Ontario</v>
      </c>
      <c r="I475" t="str">
        <f>IFERROR(INDEX(SalesTJ[Zip],MATCH(A475,SalesTJ[ProductID],0)),"Not found")</f>
        <v>L5G</v>
      </c>
      <c r="J475" t="str">
        <f>IFERROR(INDEX(Manufacturer[Manufacturer Name],MATCH(E475,Manufacturer[ManufacturerID],0)),"Not found")</f>
        <v>VanArsdel</v>
      </c>
      <c r="K475">
        <f>IFERROR(INDEX(SalesTJ[Units],MATCH(A475,SalesTJ[ProductID],0)),"Not found")</f>
        <v>1</v>
      </c>
      <c r="L475">
        <f>IFERROR(INDEX(SalesTJ[Revenue],MATCH(A475,SalesTJ[ProductID],0)),"Not found")</f>
        <v>19529.37</v>
      </c>
    </row>
    <row r="476" spans="1:12">
      <c r="A476" s="6">
        <v>2385</v>
      </c>
      <c r="B476" s="7">
        <v>42094</v>
      </c>
      <c r="C476" t="str">
        <f>IFERROR(INDEX(ProductTJ[Product Name],MATCH(A476,ProductTJ[ProductID],0)),"Not found")</f>
        <v>Aliqui UC-33</v>
      </c>
      <c r="D476" t="str">
        <f>IFERROR(INDEX(ProductTJ[Category],MATCH(A476,ProductTJ[ProductID],0)),"Not found")</f>
        <v>Urban</v>
      </c>
      <c r="E476">
        <f>IFERROR(INDEX(ProductTJ[ManufacturerID],MATCH(A476,ProductTJ[ProductID],0)),"Not found")</f>
        <v>2</v>
      </c>
      <c r="F476" t="str">
        <f>IFERROR(INDEX(ProductTJ[Segment],MATCH(A476,ProductTJ[ProductID],0)),"Not found")</f>
        <v>Convenience</v>
      </c>
      <c r="G476" t="str">
        <f>IFERROR(INDEX(SalesTJ[Country],MATCH(A476,SalesTJ[ProductID],0)),"Not found")</f>
        <v>Canada</v>
      </c>
      <c r="H476" t="str">
        <f>IFERROR(INDEX(Location[State],MATCH(I476,Location[Zip],0)),"Not found")</f>
        <v>British Columbia</v>
      </c>
      <c r="I476" t="str">
        <f>IFERROR(INDEX(SalesTJ[Zip],MATCH(A476,SalesTJ[ProductID],0)),"Not found")</f>
        <v>V6Z</v>
      </c>
      <c r="J476" t="str">
        <f>IFERROR(INDEX(Manufacturer[Manufacturer Name],MATCH(E476,Manufacturer[ManufacturerID],0)),"Not found")</f>
        <v>Aliqui</v>
      </c>
      <c r="K476">
        <f>IFERROR(INDEX(SalesTJ[Units],MATCH(A476,SalesTJ[ProductID],0)),"Not found")</f>
        <v>1</v>
      </c>
      <c r="L476">
        <f>IFERROR(INDEX(SalesTJ[Revenue],MATCH(A476,SalesTJ[ProductID],0)),"Not found")</f>
        <v>9437.4</v>
      </c>
    </row>
    <row r="477" spans="1:12">
      <c r="A477" s="8">
        <v>1009</v>
      </c>
      <c r="B477" s="9">
        <v>42095</v>
      </c>
      <c r="C477" t="str">
        <f>IFERROR(INDEX(ProductTJ[Product Name],MATCH(A477,ProductTJ[ProductID],0)),"Not found")</f>
        <v>Natura YY-10</v>
      </c>
      <c r="D477" t="str">
        <f>IFERROR(INDEX(ProductTJ[Category],MATCH(A477,ProductTJ[ProductID],0)),"Not found")</f>
        <v>Youth</v>
      </c>
      <c r="E477">
        <f>IFERROR(INDEX(ProductTJ[ManufacturerID],MATCH(A477,ProductTJ[ProductID],0)),"Not found")</f>
        <v>8</v>
      </c>
      <c r="F477" t="str">
        <f>IFERROR(INDEX(ProductTJ[Segment],MATCH(A477,ProductTJ[ProductID],0)),"Not found")</f>
        <v>Youth</v>
      </c>
      <c r="G477" t="str">
        <f>IFERROR(INDEX(SalesTJ[Country],MATCH(A477,SalesTJ[ProductID],0)),"Not found")</f>
        <v>Canada</v>
      </c>
      <c r="H477" t="str">
        <f>IFERROR(INDEX(Location[State],MATCH(I477,Location[Zip],0)),"Not found")</f>
        <v>British Columbia</v>
      </c>
      <c r="I477" t="str">
        <f>IFERROR(INDEX(SalesTJ[Zip],MATCH(A477,SalesTJ[ProductID],0)),"Not found")</f>
        <v>V7W</v>
      </c>
      <c r="J477" t="str">
        <f>IFERROR(INDEX(Manufacturer[Manufacturer Name],MATCH(E477,Manufacturer[ManufacturerID],0)),"Not found")</f>
        <v>Natura</v>
      </c>
      <c r="K477">
        <f>IFERROR(INDEX(SalesTJ[Units],MATCH(A477,SalesTJ[ProductID],0)),"Not found")</f>
        <v>1</v>
      </c>
      <c r="L477">
        <f>IFERROR(INDEX(SalesTJ[Revenue],MATCH(A477,SalesTJ[ProductID],0)),"Not found")</f>
        <v>1353.87</v>
      </c>
    </row>
    <row r="478" spans="1:12">
      <c r="A478" s="6">
        <v>636</v>
      </c>
      <c r="B478" s="7">
        <v>42022</v>
      </c>
      <c r="C478" t="str">
        <f>IFERROR(INDEX(ProductTJ[Product Name],MATCH(A478,ProductTJ[ProductID],0)),"Not found")</f>
        <v>Maximus UC-01</v>
      </c>
      <c r="D478" t="str">
        <f>IFERROR(INDEX(ProductTJ[Category],MATCH(A478,ProductTJ[ProductID],0)),"Not found")</f>
        <v>Urban</v>
      </c>
      <c r="E478">
        <f>IFERROR(INDEX(ProductTJ[ManufacturerID],MATCH(A478,ProductTJ[ProductID],0)),"Not found")</f>
        <v>7</v>
      </c>
      <c r="F478" t="str">
        <f>IFERROR(INDEX(ProductTJ[Segment],MATCH(A478,ProductTJ[ProductID],0)),"Not found")</f>
        <v>Convenience</v>
      </c>
      <c r="G478" t="str">
        <f>IFERROR(INDEX(SalesTJ[Country],MATCH(A478,SalesTJ[ProductID],0)),"Not found")</f>
        <v>Canada</v>
      </c>
      <c r="H478" t="str">
        <f>IFERROR(INDEX(Location[State],MATCH(I478,Location[Zip],0)),"Not found")</f>
        <v>Ontario</v>
      </c>
      <c r="I478" t="str">
        <f>IFERROR(INDEX(SalesTJ[Zip],MATCH(A478,SalesTJ[ProductID],0)),"Not found")</f>
        <v>M7Y</v>
      </c>
      <c r="J478" t="str">
        <f>IFERROR(INDEX(Manufacturer[Manufacturer Name],MATCH(E478,Manufacturer[ManufacturerID],0)),"Not found")</f>
        <v>VanArsdel</v>
      </c>
      <c r="K478">
        <f>IFERROR(INDEX(SalesTJ[Units],MATCH(A478,SalesTJ[ProductID],0)),"Not found")</f>
        <v>1</v>
      </c>
      <c r="L478">
        <f>IFERROR(INDEX(SalesTJ[Revenue],MATCH(A478,SalesTJ[ProductID],0)),"Not found")</f>
        <v>10583.37</v>
      </c>
    </row>
    <row r="479" spans="1:12">
      <c r="A479" s="8">
        <v>1085</v>
      </c>
      <c r="B479" s="9">
        <v>42081</v>
      </c>
      <c r="C479" t="str">
        <f>IFERROR(INDEX(ProductTJ[Product Name],MATCH(A479,ProductTJ[ProductID],0)),"Not found")</f>
        <v>Pirum RP-31</v>
      </c>
      <c r="D479" t="str">
        <f>IFERROR(INDEX(ProductTJ[Category],MATCH(A479,ProductTJ[ProductID],0)),"Not found")</f>
        <v>Rural</v>
      </c>
      <c r="E479">
        <f>IFERROR(INDEX(ProductTJ[ManufacturerID],MATCH(A479,ProductTJ[ProductID],0)),"Not found")</f>
        <v>10</v>
      </c>
      <c r="F479" t="str">
        <f>IFERROR(INDEX(ProductTJ[Segment],MATCH(A479,ProductTJ[ProductID],0)),"Not found")</f>
        <v>Productivity</v>
      </c>
      <c r="G479" t="str">
        <f>IFERROR(INDEX(SalesTJ[Country],MATCH(A479,SalesTJ[ProductID],0)),"Not found")</f>
        <v>Canada</v>
      </c>
      <c r="H479" t="str">
        <f>IFERROR(INDEX(Location[State],MATCH(I479,Location[Zip],0)),"Not found")</f>
        <v>Manitoba</v>
      </c>
      <c r="I479" t="str">
        <f>IFERROR(INDEX(SalesTJ[Zip],MATCH(A479,SalesTJ[ProductID],0)),"Not found")</f>
        <v>R3G</v>
      </c>
      <c r="J479" t="str">
        <f>IFERROR(INDEX(Manufacturer[Manufacturer Name],MATCH(E479,Manufacturer[ManufacturerID],0)),"Not found")</f>
        <v>Pirum</v>
      </c>
      <c r="K479">
        <f>IFERROR(INDEX(SalesTJ[Units],MATCH(A479,SalesTJ[ProductID],0)),"Not found")</f>
        <v>1</v>
      </c>
      <c r="L479">
        <f>IFERROR(INDEX(SalesTJ[Revenue],MATCH(A479,SalesTJ[ProductID],0)),"Not found")</f>
        <v>1164.87</v>
      </c>
    </row>
    <row r="480" spans="1:12">
      <c r="A480" s="6">
        <v>407</v>
      </c>
      <c r="B480" s="7">
        <v>42081</v>
      </c>
      <c r="C480" t="str">
        <f>IFERROR(INDEX(ProductTJ[Product Name],MATCH(A480,ProductTJ[ProductID],0)),"Not found")</f>
        <v>Maximus UM-12</v>
      </c>
      <c r="D480" t="str">
        <f>IFERROR(INDEX(ProductTJ[Category],MATCH(A480,ProductTJ[ProductID],0)),"Not found")</f>
        <v>Urban</v>
      </c>
      <c r="E480">
        <f>IFERROR(INDEX(ProductTJ[ManufacturerID],MATCH(A480,ProductTJ[ProductID],0)),"Not found")</f>
        <v>7</v>
      </c>
      <c r="F480" t="str">
        <f>IFERROR(INDEX(ProductTJ[Segment],MATCH(A480,ProductTJ[ProductID],0)),"Not found")</f>
        <v>Moderation</v>
      </c>
      <c r="G480" t="str">
        <f>IFERROR(INDEX(SalesTJ[Country],MATCH(A480,SalesTJ[ProductID],0)),"Not found")</f>
        <v>Canada</v>
      </c>
      <c r="H480" t="str">
        <f>IFERROR(INDEX(Location[State],MATCH(I480,Location[Zip],0)),"Not found")</f>
        <v>Ontario</v>
      </c>
      <c r="I480" t="str">
        <f>IFERROR(INDEX(SalesTJ[Zip],MATCH(A480,SalesTJ[ProductID],0)),"Not found")</f>
        <v>M6G</v>
      </c>
      <c r="J480" t="str">
        <f>IFERROR(INDEX(Manufacturer[Manufacturer Name],MATCH(E480,Manufacturer[ManufacturerID],0)),"Not found")</f>
        <v>VanArsdel</v>
      </c>
      <c r="K480">
        <f>IFERROR(INDEX(SalesTJ[Units],MATCH(A480,SalesTJ[ProductID],0)),"Not found")</f>
        <v>1</v>
      </c>
      <c r="L480">
        <f>IFERROR(INDEX(SalesTJ[Revenue],MATCH(A480,SalesTJ[ProductID],0)),"Not found")</f>
        <v>20505.87</v>
      </c>
    </row>
    <row r="481" spans="1:12">
      <c r="A481" s="8">
        <v>2055</v>
      </c>
      <c r="B481" s="9">
        <v>42081</v>
      </c>
      <c r="C481" t="str">
        <f>IFERROR(INDEX(ProductTJ[Product Name],MATCH(A481,ProductTJ[ProductID],0)),"Not found")</f>
        <v>Currus UE-15</v>
      </c>
      <c r="D481" t="str">
        <f>IFERROR(INDEX(ProductTJ[Category],MATCH(A481,ProductTJ[ProductID],0)),"Not found")</f>
        <v>Urban</v>
      </c>
      <c r="E481">
        <f>IFERROR(INDEX(ProductTJ[ManufacturerID],MATCH(A481,ProductTJ[ProductID],0)),"Not found")</f>
        <v>4</v>
      </c>
      <c r="F481" t="str">
        <f>IFERROR(INDEX(ProductTJ[Segment],MATCH(A481,ProductTJ[ProductID],0)),"Not found")</f>
        <v>Extreme</v>
      </c>
      <c r="G481" t="str">
        <f>IFERROR(INDEX(SalesTJ[Country],MATCH(A481,SalesTJ[ProductID],0)),"Not found")</f>
        <v>Canada</v>
      </c>
      <c r="H481" t="str">
        <f>IFERROR(INDEX(Location[State],MATCH(I481,Location[Zip],0)),"Not found")</f>
        <v>Manitoba</v>
      </c>
      <c r="I481" t="str">
        <f>IFERROR(INDEX(SalesTJ[Zip],MATCH(A481,SalesTJ[ProductID],0)),"Not found")</f>
        <v>R3V</v>
      </c>
      <c r="J481" t="str">
        <f>IFERROR(INDEX(Manufacturer[Manufacturer Name],MATCH(E481,Manufacturer[ManufacturerID],0)),"Not found")</f>
        <v>Currus</v>
      </c>
      <c r="K481">
        <f>IFERROR(INDEX(SalesTJ[Units],MATCH(A481,SalesTJ[ProductID],0)),"Not found")</f>
        <v>1</v>
      </c>
      <c r="L481">
        <f>IFERROR(INDEX(SalesTJ[Revenue],MATCH(A481,SalesTJ[ProductID],0)),"Not found")</f>
        <v>7874.37</v>
      </c>
    </row>
    <row r="482" spans="1:12">
      <c r="A482" s="6">
        <v>496</v>
      </c>
      <c r="B482" s="7">
        <v>42081</v>
      </c>
      <c r="C482" t="str">
        <f>IFERROR(INDEX(ProductTJ[Product Name],MATCH(A482,ProductTJ[ProductID],0)),"Not found")</f>
        <v>Maximus UM-01</v>
      </c>
      <c r="D482" t="str">
        <f>IFERROR(INDEX(ProductTJ[Category],MATCH(A482,ProductTJ[ProductID],0)),"Not found")</f>
        <v>Urban</v>
      </c>
      <c r="E482">
        <f>IFERROR(INDEX(ProductTJ[ManufacturerID],MATCH(A482,ProductTJ[ProductID],0)),"Not found")</f>
        <v>7</v>
      </c>
      <c r="F482" t="str">
        <f>IFERROR(INDEX(ProductTJ[Segment],MATCH(A482,ProductTJ[ProductID],0)),"Not found")</f>
        <v>Moderation</v>
      </c>
      <c r="G482" t="str">
        <f>IFERROR(INDEX(SalesTJ[Country],MATCH(A482,SalesTJ[ProductID],0)),"Not found")</f>
        <v>Canada</v>
      </c>
      <c r="H482" t="str">
        <f>IFERROR(INDEX(Location[State],MATCH(I482,Location[Zip],0)),"Not found")</f>
        <v>Ontario</v>
      </c>
      <c r="I482" t="str">
        <f>IFERROR(INDEX(SalesTJ[Zip],MATCH(A482,SalesTJ[ProductID],0)),"Not found")</f>
        <v>L5V</v>
      </c>
      <c r="J482" t="str">
        <f>IFERROR(INDEX(Manufacturer[Manufacturer Name],MATCH(E482,Manufacturer[ManufacturerID],0)),"Not found")</f>
        <v>VanArsdel</v>
      </c>
      <c r="K482">
        <f>IFERROR(INDEX(SalesTJ[Units],MATCH(A482,SalesTJ[ProductID],0)),"Not found")</f>
        <v>1</v>
      </c>
      <c r="L482">
        <f>IFERROR(INDEX(SalesTJ[Revenue],MATCH(A482,SalesTJ[ProductID],0)),"Not found")</f>
        <v>11147.85</v>
      </c>
    </row>
    <row r="483" spans="1:12">
      <c r="A483" s="8">
        <v>556</v>
      </c>
      <c r="B483" s="9">
        <v>42081</v>
      </c>
      <c r="C483" t="str">
        <f>IFERROR(INDEX(ProductTJ[Product Name],MATCH(A483,ProductTJ[ProductID],0)),"Not found")</f>
        <v>Maximus UC-21</v>
      </c>
      <c r="D483" t="str">
        <f>IFERROR(INDEX(ProductTJ[Category],MATCH(A483,ProductTJ[ProductID],0)),"Not found")</f>
        <v>Urban</v>
      </c>
      <c r="E483">
        <f>IFERROR(INDEX(ProductTJ[ManufacturerID],MATCH(A483,ProductTJ[ProductID],0)),"Not found")</f>
        <v>7</v>
      </c>
      <c r="F483" t="str">
        <f>IFERROR(INDEX(ProductTJ[Segment],MATCH(A483,ProductTJ[ProductID],0)),"Not found")</f>
        <v>Convenience</v>
      </c>
      <c r="G483" t="str">
        <f>IFERROR(INDEX(SalesTJ[Country],MATCH(A483,SalesTJ[ProductID],0)),"Not found")</f>
        <v>Canada</v>
      </c>
      <c r="H483" t="str">
        <f>IFERROR(INDEX(Location[State],MATCH(I483,Location[Zip],0)),"Not found")</f>
        <v>Ontario</v>
      </c>
      <c r="I483" t="str">
        <f>IFERROR(INDEX(SalesTJ[Zip],MATCH(A483,SalesTJ[ProductID],0)),"Not found")</f>
        <v>M6H</v>
      </c>
      <c r="J483" t="str">
        <f>IFERROR(INDEX(Manufacturer[Manufacturer Name],MATCH(E483,Manufacturer[ManufacturerID],0)),"Not found")</f>
        <v>VanArsdel</v>
      </c>
      <c r="K483">
        <f>IFERROR(INDEX(SalesTJ[Units],MATCH(A483,SalesTJ[ProductID],0)),"Not found")</f>
        <v>1</v>
      </c>
      <c r="L483">
        <f>IFERROR(INDEX(SalesTJ[Revenue],MATCH(A483,SalesTJ[ProductID],0)),"Not found")</f>
        <v>10268.37</v>
      </c>
    </row>
    <row r="484" spans="1:12">
      <c r="A484" s="6">
        <v>939</v>
      </c>
      <c r="B484" s="7">
        <v>42081</v>
      </c>
      <c r="C484" t="str">
        <f>IFERROR(INDEX(ProductTJ[Product Name],MATCH(A484,ProductTJ[ProductID],0)),"Not found")</f>
        <v>Natura UC-02</v>
      </c>
      <c r="D484" t="str">
        <f>IFERROR(INDEX(ProductTJ[Category],MATCH(A484,ProductTJ[ProductID],0)),"Not found")</f>
        <v>Urban</v>
      </c>
      <c r="E484">
        <f>IFERROR(INDEX(ProductTJ[ManufacturerID],MATCH(A484,ProductTJ[ProductID],0)),"Not found")</f>
        <v>8</v>
      </c>
      <c r="F484" t="str">
        <f>IFERROR(INDEX(ProductTJ[Segment],MATCH(A484,ProductTJ[ProductID],0)),"Not found")</f>
        <v>Convenience</v>
      </c>
      <c r="G484" t="str">
        <f>IFERROR(INDEX(SalesTJ[Country],MATCH(A484,SalesTJ[ProductID],0)),"Not found")</f>
        <v>Canada</v>
      </c>
      <c r="H484" t="str">
        <f>IFERROR(INDEX(Location[State],MATCH(I484,Location[Zip],0)),"Not found")</f>
        <v>Manitoba</v>
      </c>
      <c r="I484" t="str">
        <f>IFERROR(INDEX(SalesTJ[Zip],MATCH(A484,SalesTJ[ProductID],0)),"Not found")</f>
        <v>R3T</v>
      </c>
      <c r="J484" t="str">
        <f>IFERROR(INDEX(Manufacturer[Manufacturer Name],MATCH(E484,Manufacturer[ManufacturerID],0)),"Not found")</f>
        <v>Natura</v>
      </c>
      <c r="K484">
        <f>IFERROR(INDEX(SalesTJ[Units],MATCH(A484,SalesTJ[ProductID],0)),"Not found")</f>
        <v>1</v>
      </c>
      <c r="L484">
        <f>IFERROR(INDEX(SalesTJ[Revenue],MATCH(A484,SalesTJ[ProductID],0)),"Not found")</f>
        <v>4409.37</v>
      </c>
    </row>
    <row r="485" spans="1:12">
      <c r="A485" s="8">
        <v>590</v>
      </c>
      <c r="B485" s="9">
        <v>42081</v>
      </c>
      <c r="C485" t="str">
        <f>IFERROR(INDEX(ProductTJ[Product Name],MATCH(A485,ProductTJ[ProductID],0)),"Not found")</f>
        <v>Maximus UC-55</v>
      </c>
      <c r="D485" t="str">
        <f>IFERROR(INDEX(ProductTJ[Category],MATCH(A485,ProductTJ[ProductID],0)),"Not found")</f>
        <v>Urban</v>
      </c>
      <c r="E485">
        <f>IFERROR(INDEX(ProductTJ[ManufacturerID],MATCH(A485,ProductTJ[ProductID],0)),"Not found")</f>
        <v>7</v>
      </c>
      <c r="F485" t="str">
        <f>IFERROR(INDEX(ProductTJ[Segment],MATCH(A485,ProductTJ[ProductID],0)),"Not found")</f>
        <v>Convenience</v>
      </c>
      <c r="G485" t="str">
        <f>IFERROR(INDEX(SalesTJ[Country],MATCH(A485,SalesTJ[ProductID],0)),"Not found")</f>
        <v>Canada</v>
      </c>
      <c r="H485" t="str">
        <f>IFERROR(INDEX(Location[State],MATCH(I485,Location[Zip],0)),"Not found")</f>
        <v>Ontario</v>
      </c>
      <c r="I485" t="str">
        <f>IFERROR(INDEX(SalesTJ[Zip],MATCH(A485,SalesTJ[ProductID],0)),"Not found")</f>
        <v>L5P</v>
      </c>
      <c r="J485" t="str">
        <f>IFERROR(INDEX(Manufacturer[Manufacturer Name],MATCH(E485,Manufacturer[ManufacturerID],0)),"Not found")</f>
        <v>VanArsdel</v>
      </c>
      <c r="K485">
        <f>IFERROR(INDEX(SalesTJ[Units],MATCH(A485,SalesTJ[ProductID],0)),"Not found")</f>
        <v>1</v>
      </c>
      <c r="L485">
        <f>IFERROR(INDEX(SalesTJ[Revenue],MATCH(A485,SalesTJ[ProductID],0)),"Not found")</f>
        <v>10709.37</v>
      </c>
    </row>
    <row r="486" spans="1:12">
      <c r="A486" s="6">
        <v>2269</v>
      </c>
      <c r="B486" s="7">
        <v>42058</v>
      </c>
      <c r="C486" t="str">
        <f>IFERROR(INDEX(ProductTJ[Product Name],MATCH(A486,ProductTJ[ProductID],0)),"Not found")</f>
        <v>Aliqui RS-02</v>
      </c>
      <c r="D486" t="str">
        <f>IFERROR(INDEX(ProductTJ[Category],MATCH(A486,ProductTJ[ProductID],0)),"Not found")</f>
        <v>Rural</v>
      </c>
      <c r="E486">
        <f>IFERROR(INDEX(ProductTJ[ManufacturerID],MATCH(A486,ProductTJ[ProductID],0)),"Not found")</f>
        <v>2</v>
      </c>
      <c r="F486" t="str">
        <f>IFERROR(INDEX(ProductTJ[Segment],MATCH(A486,ProductTJ[ProductID],0)),"Not found")</f>
        <v>Select</v>
      </c>
      <c r="G486" t="str">
        <f>IFERROR(INDEX(SalesTJ[Country],MATCH(A486,SalesTJ[ProductID],0)),"Not found")</f>
        <v>Canada</v>
      </c>
      <c r="H486" t="str">
        <f>IFERROR(INDEX(Location[State],MATCH(I486,Location[Zip],0)),"Not found")</f>
        <v>British Columbia</v>
      </c>
      <c r="I486" t="str">
        <f>IFERROR(INDEX(SalesTJ[Zip],MATCH(A486,SalesTJ[ProductID],0)),"Not found")</f>
        <v>V6A</v>
      </c>
      <c r="J486" t="str">
        <f>IFERROR(INDEX(Manufacturer[Manufacturer Name],MATCH(E486,Manufacturer[ManufacturerID],0)),"Not found")</f>
        <v>Aliqui</v>
      </c>
      <c r="K486">
        <f>IFERROR(INDEX(SalesTJ[Units],MATCH(A486,SalesTJ[ProductID],0)),"Not found")</f>
        <v>1</v>
      </c>
      <c r="L486">
        <f>IFERROR(INDEX(SalesTJ[Revenue],MATCH(A486,SalesTJ[ProductID],0)),"Not found")</f>
        <v>3936.87</v>
      </c>
    </row>
    <row r="487" spans="1:12">
      <c r="A487" s="8">
        <v>2237</v>
      </c>
      <c r="B487" s="9">
        <v>42059</v>
      </c>
      <c r="C487" t="str">
        <f>IFERROR(INDEX(ProductTJ[Product Name],MATCH(A487,ProductTJ[ProductID],0)),"Not found")</f>
        <v>Aliqui RP-34</v>
      </c>
      <c r="D487" t="str">
        <f>IFERROR(INDEX(ProductTJ[Category],MATCH(A487,ProductTJ[ProductID],0)),"Not found")</f>
        <v>Rural</v>
      </c>
      <c r="E487">
        <f>IFERROR(INDEX(ProductTJ[ManufacturerID],MATCH(A487,ProductTJ[ProductID],0)),"Not found")</f>
        <v>2</v>
      </c>
      <c r="F487" t="str">
        <f>IFERROR(INDEX(ProductTJ[Segment],MATCH(A487,ProductTJ[ProductID],0)),"Not found")</f>
        <v>Productivity</v>
      </c>
      <c r="G487" t="str">
        <f>IFERROR(INDEX(SalesTJ[Country],MATCH(A487,SalesTJ[ProductID],0)),"Not found")</f>
        <v>Canada</v>
      </c>
      <c r="H487" t="str">
        <f>IFERROR(INDEX(Location[State],MATCH(I487,Location[Zip],0)),"Not found")</f>
        <v>Alberta</v>
      </c>
      <c r="I487" t="str">
        <f>IFERROR(INDEX(SalesTJ[Zip],MATCH(A487,SalesTJ[ProductID],0)),"Not found")</f>
        <v>T6T</v>
      </c>
      <c r="J487" t="str">
        <f>IFERROR(INDEX(Manufacturer[Manufacturer Name],MATCH(E487,Manufacturer[ManufacturerID],0)),"Not found")</f>
        <v>Aliqui</v>
      </c>
      <c r="K487">
        <f>IFERROR(INDEX(SalesTJ[Units],MATCH(A487,SalesTJ[ProductID],0)),"Not found")</f>
        <v>1</v>
      </c>
      <c r="L487">
        <f>IFERROR(INDEX(SalesTJ[Revenue],MATCH(A487,SalesTJ[ProductID],0)),"Not found")</f>
        <v>2330.37</v>
      </c>
    </row>
    <row r="488" spans="1:12">
      <c r="A488" s="6">
        <v>2280</v>
      </c>
      <c r="B488" s="7">
        <v>42059</v>
      </c>
      <c r="C488" t="str">
        <f>IFERROR(INDEX(ProductTJ[Product Name],MATCH(A488,ProductTJ[ProductID],0)),"Not found")</f>
        <v>Aliqui RS-13</v>
      </c>
      <c r="D488" t="str">
        <f>IFERROR(INDEX(ProductTJ[Category],MATCH(A488,ProductTJ[ProductID],0)),"Not found")</f>
        <v>Rural</v>
      </c>
      <c r="E488">
        <f>IFERROR(INDEX(ProductTJ[ManufacturerID],MATCH(A488,ProductTJ[ProductID],0)),"Not found")</f>
        <v>2</v>
      </c>
      <c r="F488" t="str">
        <f>IFERROR(INDEX(ProductTJ[Segment],MATCH(A488,ProductTJ[ProductID],0)),"Not found")</f>
        <v>Select</v>
      </c>
      <c r="G488" t="str">
        <f>IFERROR(INDEX(SalesTJ[Country],MATCH(A488,SalesTJ[ProductID],0)),"Not found")</f>
        <v>Canada</v>
      </c>
      <c r="H488" t="str">
        <f>IFERROR(INDEX(Location[State],MATCH(I488,Location[Zip],0)),"Not found")</f>
        <v>Ontario</v>
      </c>
      <c r="I488" t="str">
        <f>IFERROR(INDEX(SalesTJ[Zip],MATCH(A488,SalesTJ[ProductID],0)),"Not found")</f>
        <v>M5P</v>
      </c>
      <c r="J488" t="str">
        <f>IFERROR(INDEX(Manufacturer[Manufacturer Name],MATCH(E488,Manufacturer[ManufacturerID],0)),"Not found")</f>
        <v>Aliqui</v>
      </c>
      <c r="K488">
        <f>IFERROR(INDEX(SalesTJ[Units],MATCH(A488,SalesTJ[ProductID],0)),"Not found")</f>
        <v>1</v>
      </c>
      <c r="L488">
        <f>IFERROR(INDEX(SalesTJ[Revenue],MATCH(A488,SalesTJ[ProductID],0)),"Not found")</f>
        <v>2046.87</v>
      </c>
    </row>
    <row r="489" spans="1:12">
      <c r="A489" s="8">
        <v>1991</v>
      </c>
      <c r="B489" s="9">
        <v>42059</v>
      </c>
      <c r="C489" t="str">
        <f>IFERROR(INDEX(ProductTJ[Product Name],MATCH(A489,ProductTJ[ProductID],0)),"Not found")</f>
        <v>Currus RS-10</v>
      </c>
      <c r="D489" t="str">
        <f>IFERROR(INDEX(ProductTJ[Category],MATCH(A489,ProductTJ[ProductID],0)),"Not found")</f>
        <v>Rural</v>
      </c>
      <c r="E489">
        <f>IFERROR(INDEX(ProductTJ[ManufacturerID],MATCH(A489,ProductTJ[ProductID],0)),"Not found")</f>
        <v>4</v>
      </c>
      <c r="F489" t="str">
        <f>IFERROR(INDEX(ProductTJ[Segment],MATCH(A489,ProductTJ[ProductID],0)),"Not found")</f>
        <v>Select</v>
      </c>
      <c r="G489" t="str">
        <f>IFERROR(INDEX(SalesTJ[Country],MATCH(A489,SalesTJ[ProductID],0)),"Not found")</f>
        <v>Canada</v>
      </c>
      <c r="H489" t="str">
        <f>IFERROR(INDEX(Location[State],MATCH(I489,Location[Zip],0)),"Not found")</f>
        <v>British Columbia</v>
      </c>
      <c r="I489" t="str">
        <f>IFERROR(INDEX(SalesTJ[Zip],MATCH(A489,SalesTJ[ProductID],0)),"Not found")</f>
        <v>V5W</v>
      </c>
      <c r="J489" t="str">
        <f>IFERROR(INDEX(Manufacturer[Manufacturer Name],MATCH(E489,Manufacturer[ManufacturerID],0)),"Not found")</f>
        <v>Currus</v>
      </c>
      <c r="K489">
        <f>IFERROR(INDEX(SalesTJ[Units],MATCH(A489,SalesTJ[ProductID],0)),"Not found")</f>
        <v>1</v>
      </c>
      <c r="L489">
        <f>IFERROR(INDEX(SalesTJ[Revenue],MATCH(A489,SalesTJ[ProductID],0)),"Not found")</f>
        <v>3842.37</v>
      </c>
    </row>
    <row r="490" spans="1:12">
      <c r="A490" s="6">
        <v>2236</v>
      </c>
      <c r="B490" s="7">
        <v>42059</v>
      </c>
      <c r="C490" t="str">
        <f>IFERROR(INDEX(ProductTJ[Product Name],MATCH(A490,ProductTJ[ProductID],0)),"Not found")</f>
        <v>Aliqui RP-33</v>
      </c>
      <c r="D490" t="str">
        <f>IFERROR(INDEX(ProductTJ[Category],MATCH(A490,ProductTJ[ProductID],0)),"Not found")</f>
        <v>Rural</v>
      </c>
      <c r="E490">
        <f>IFERROR(INDEX(ProductTJ[ManufacturerID],MATCH(A490,ProductTJ[ProductID],0)),"Not found")</f>
        <v>2</v>
      </c>
      <c r="F490" t="str">
        <f>IFERROR(INDEX(ProductTJ[Segment],MATCH(A490,ProductTJ[ProductID],0)),"Not found")</f>
        <v>Productivity</v>
      </c>
      <c r="G490" t="str">
        <f>IFERROR(INDEX(SalesTJ[Country],MATCH(A490,SalesTJ[ProductID],0)),"Not found")</f>
        <v>Canada</v>
      </c>
      <c r="H490" t="str">
        <f>IFERROR(INDEX(Location[State],MATCH(I490,Location[Zip],0)),"Not found")</f>
        <v>Alberta</v>
      </c>
      <c r="I490" t="str">
        <f>IFERROR(INDEX(SalesTJ[Zip],MATCH(A490,SalesTJ[ProductID],0)),"Not found")</f>
        <v>T6T</v>
      </c>
      <c r="J490" t="str">
        <f>IFERROR(INDEX(Manufacturer[Manufacturer Name],MATCH(E490,Manufacturer[ManufacturerID],0)),"Not found")</f>
        <v>Aliqui</v>
      </c>
      <c r="K490">
        <f>IFERROR(INDEX(SalesTJ[Units],MATCH(A490,SalesTJ[ProductID],0)),"Not found")</f>
        <v>1</v>
      </c>
      <c r="L490">
        <f>IFERROR(INDEX(SalesTJ[Revenue],MATCH(A490,SalesTJ[ProductID],0)),"Not found")</f>
        <v>2330.37</v>
      </c>
    </row>
    <row r="491" spans="1:12">
      <c r="A491" s="8">
        <v>1175</v>
      </c>
      <c r="B491" s="9">
        <v>42059</v>
      </c>
      <c r="C491" t="str">
        <f>IFERROR(INDEX(ProductTJ[Product Name],MATCH(A491,ProductTJ[ProductID],0)),"Not found")</f>
        <v>Pirum UE-11</v>
      </c>
      <c r="D491" t="str">
        <f>IFERROR(INDEX(ProductTJ[Category],MATCH(A491,ProductTJ[ProductID],0)),"Not found")</f>
        <v>Urban</v>
      </c>
      <c r="E491">
        <f>IFERROR(INDEX(ProductTJ[ManufacturerID],MATCH(A491,ProductTJ[ProductID],0)),"Not found")</f>
        <v>10</v>
      </c>
      <c r="F491" t="str">
        <f>IFERROR(INDEX(ProductTJ[Segment],MATCH(A491,ProductTJ[ProductID],0)),"Not found")</f>
        <v>Extreme</v>
      </c>
      <c r="G491" t="str">
        <f>IFERROR(INDEX(SalesTJ[Country],MATCH(A491,SalesTJ[ProductID],0)),"Not found")</f>
        <v>Canada</v>
      </c>
      <c r="H491" t="str">
        <f>IFERROR(INDEX(Location[State],MATCH(I491,Location[Zip],0)),"Not found")</f>
        <v>Ontario</v>
      </c>
      <c r="I491" t="str">
        <f>IFERROR(INDEX(SalesTJ[Zip],MATCH(A491,SalesTJ[ProductID],0)),"Not found")</f>
        <v>K1Y</v>
      </c>
      <c r="J491" t="str">
        <f>IFERROR(INDEX(Manufacturer[Manufacturer Name],MATCH(E491,Manufacturer[ManufacturerID],0)),"Not found")</f>
        <v>Pirum</v>
      </c>
      <c r="K491">
        <f>IFERROR(INDEX(SalesTJ[Units],MATCH(A491,SalesTJ[ProductID],0)),"Not found")</f>
        <v>1</v>
      </c>
      <c r="L491">
        <f>IFERROR(INDEX(SalesTJ[Revenue],MATCH(A491,SalesTJ[ProductID],0)),"Not found")</f>
        <v>7622.37</v>
      </c>
    </row>
    <row r="492" spans="1:12">
      <c r="A492" s="6">
        <v>819</v>
      </c>
      <c r="B492" s="7">
        <v>42059</v>
      </c>
      <c r="C492" t="str">
        <f>IFERROR(INDEX(ProductTJ[Product Name],MATCH(A492,ProductTJ[ProductID],0)),"Not found")</f>
        <v>Natura UM-03</v>
      </c>
      <c r="D492" t="str">
        <f>IFERROR(INDEX(ProductTJ[Category],MATCH(A492,ProductTJ[ProductID],0)),"Not found")</f>
        <v>Urban</v>
      </c>
      <c r="E492">
        <f>IFERROR(INDEX(ProductTJ[ManufacturerID],MATCH(A492,ProductTJ[ProductID],0)),"Not found")</f>
        <v>8</v>
      </c>
      <c r="F492" t="str">
        <f>IFERROR(INDEX(ProductTJ[Segment],MATCH(A492,ProductTJ[ProductID],0)),"Not found")</f>
        <v>Moderation</v>
      </c>
      <c r="G492" t="str">
        <f>IFERROR(INDEX(SalesTJ[Country],MATCH(A492,SalesTJ[ProductID],0)),"Not found")</f>
        <v>Canada</v>
      </c>
      <c r="H492" t="str">
        <f>IFERROR(INDEX(Location[State],MATCH(I492,Location[Zip],0)),"Not found")</f>
        <v>Alberta</v>
      </c>
      <c r="I492" t="str">
        <f>IFERROR(INDEX(SalesTJ[Zip],MATCH(A492,SalesTJ[ProductID],0)),"Not found")</f>
        <v>T5W</v>
      </c>
      <c r="J492" t="str">
        <f>IFERROR(INDEX(Manufacturer[Manufacturer Name],MATCH(E492,Manufacturer[ManufacturerID],0)),"Not found")</f>
        <v>Natura</v>
      </c>
      <c r="K492">
        <f>IFERROR(INDEX(SalesTJ[Units],MATCH(A492,SalesTJ[ProductID],0)),"Not found")</f>
        <v>1</v>
      </c>
      <c r="L492">
        <f>IFERROR(INDEX(SalesTJ[Revenue],MATCH(A492,SalesTJ[ProductID],0)),"Not found")</f>
        <v>15528.87</v>
      </c>
    </row>
    <row r="493" spans="1:12">
      <c r="A493" s="8">
        <v>609</v>
      </c>
      <c r="B493" s="9">
        <v>42022</v>
      </c>
      <c r="C493" t="str">
        <f>IFERROR(INDEX(ProductTJ[Product Name],MATCH(A493,ProductTJ[ProductID],0)),"Not found")</f>
        <v>Maximus UC-74</v>
      </c>
      <c r="D493" t="str">
        <f>IFERROR(INDEX(ProductTJ[Category],MATCH(A493,ProductTJ[ProductID],0)),"Not found")</f>
        <v>Urban</v>
      </c>
      <c r="E493">
        <f>IFERROR(INDEX(ProductTJ[ManufacturerID],MATCH(A493,ProductTJ[ProductID],0)),"Not found")</f>
        <v>7</v>
      </c>
      <c r="F493" t="str">
        <f>IFERROR(INDEX(ProductTJ[Segment],MATCH(A493,ProductTJ[ProductID],0)),"Not found")</f>
        <v>Convenience</v>
      </c>
      <c r="G493" t="str">
        <f>IFERROR(INDEX(SalesTJ[Country],MATCH(A493,SalesTJ[ProductID],0)),"Not found")</f>
        <v>Canada</v>
      </c>
      <c r="H493" t="str">
        <f>IFERROR(INDEX(Location[State],MATCH(I493,Location[Zip],0)),"Not found")</f>
        <v>British Columbia</v>
      </c>
      <c r="I493" t="str">
        <f>IFERROR(INDEX(SalesTJ[Zip],MATCH(A493,SalesTJ[ProductID],0)),"Not found")</f>
        <v>V5V</v>
      </c>
      <c r="J493" t="str">
        <f>IFERROR(INDEX(Manufacturer[Manufacturer Name],MATCH(E493,Manufacturer[ManufacturerID],0)),"Not found")</f>
        <v>VanArsdel</v>
      </c>
      <c r="K493">
        <f>IFERROR(INDEX(SalesTJ[Units],MATCH(A493,SalesTJ[ProductID],0)),"Not found")</f>
        <v>1</v>
      </c>
      <c r="L493">
        <f>IFERROR(INDEX(SalesTJ[Revenue],MATCH(A493,SalesTJ[ProductID],0)),"Not found")</f>
        <v>10079.37</v>
      </c>
    </row>
    <row r="494" spans="1:12">
      <c r="A494" s="6">
        <v>1178</v>
      </c>
      <c r="B494" s="7">
        <v>42023</v>
      </c>
      <c r="C494" t="str">
        <f>IFERROR(INDEX(ProductTJ[Product Name],MATCH(A494,ProductTJ[ProductID],0)),"Not found")</f>
        <v>Pirum UE-14</v>
      </c>
      <c r="D494" t="str">
        <f>IFERROR(INDEX(ProductTJ[Category],MATCH(A494,ProductTJ[ProductID],0)),"Not found")</f>
        <v>Urban</v>
      </c>
      <c r="E494">
        <f>IFERROR(INDEX(ProductTJ[ManufacturerID],MATCH(A494,ProductTJ[ProductID],0)),"Not found")</f>
        <v>10</v>
      </c>
      <c r="F494" t="str">
        <f>IFERROR(INDEX(ProductTJ[Segment],MATCH(A494,ProductTJ[ProductID],0)),"Not found")</f>
        <v>Extreme</v>
      </c>
      <c r="G494" t="str">
        <f>IFERROR(INDEX(SalesTJ[Country],MATCH(A494,SalesTJ[ProductID],0)),"Not found")</f>
        <v>Canada</v>
      </c>
      <c r="H494" t="str">
        <f>IFERROR(INDEX(Location[State],MATCH(I494,Location[Zip],0)),"Not found")</f>
        <v>British Columbia</v>
      </c>
      <c r="I494" t="str">
        <f>IFERROR(INDEX(SalesTJ[Zip],MATCH(A494,SalesTJ[ProductID],0)),"Not found")</f>
        <v>V7P</v>
      </c>
      <c r="J494" t="str">
        <f>IFERROR(INDEX(Manufacturer[Manufacturer Name],MATCH(E494,Manufacturer[ManufacturerID],0)),"Not found")</f>
        <v>Pirum</v>
      </c>
      <c r="K494">
        <f>IFERROR(INDEX(SalesTJ[Units],MATCH(A494,SalesTJ[ProductID],0)),"Not found")</f>
        <v>1</v>
      </c>
      <c r="L494">
        <f>IFERROR(INDEX(SalesTJ[Revenue],MATCH(A494,SalesTJ[ProductID],0)),"Not found")</f>
        <v>7086.87</v>
      </c>
    </row>
    <row r="495" spans="1:12">
      <c r="A495" s="8">
        <v>457</v>
      </c>
      <c r="B495" s="9">
        <v>42023</v>
      </c>
      <c r="C495" t="str">
        <f>IFERROR(INDEX(ProductTJ[Product Name],MATCH(A495,ProductTJ[ProductID],0)),"Not found")</f>
        <v>Maximus UM-62</v>
      </c>
      <c r="D495" t="str">
        <f>IFERROR(INDEX(ProductTJ[Category],MATCH(A495,ProductTJ[ProductID],0)),"Not found")</f>
        <v>Urban</v>
      </c>
      <c r="E495">
        <f>IFERROR(INDEX(ProductTJ[ManufacturerID],MATCH(A495,ProductTJ[ProductID],0)),"Not found")</f>
        <v>7</v>
      </c>
      <c r="F495" t="str">
        <f>IFERROR(INDEX(ProductTJ[Segment],MATCH(A495,ProductTJ[ProductID],0)),"Not found")</f>
        <v>Moderation</v>
      </c>
      <c r="G495" t="str">
        <f>IFERROR(INDEX(SalesTJ[Country],MATCH(A495,SalesTJ[ProductID],0)),"Not found")</f>
        <v>Canada</v>
      </c>
      <c r="H495" t="str">
        <f>IFERROR(INDEX(Location[State],MATCH(I495,Location[Zip],0)),"Not found")</f>
        <v>Ontario</v>
      </c>
      <c r="I495" t="str">
        <f>IFERROR(INDEX(SalesTJ[Zip],MATCH(A495,SalesTJ[ProductID],0)),"Not found")</f>
        <v>M5X</v>
      </c>
      <c r="J495" t="str">
        <f>IFERROR(INDEX(Manufacturer[Manufacturer Name],MATCH(E495,Manufacturer[ManufacturerID],0)),"Not found")</f>
        <v>VanArsdel</v>
      </c>
      <c r="K495">
        <f>IFERROR(INDEX(SalesTJ[Units],MATCH(A495,SalesTJ[ProductID],0)),"Not found")</f>
        <v>1</v>
      </c>
      <c r="L495">
        <f>IFERROR(INDEX(SalesTJ[Revenue],MATCH(A495,SalesTJ[ProductID],0)),"Not found")</f>
        <v>11969.37</v>
      </c>
    </row>
    <row r="496" spans="1:12">
      <c r="A496" s="6">
        <v>1521</v>
      </c>
      <c r="B496" s="7">
        <v>42023</v>
      </c>
      <c r="C496" t="str">
        <f>IFERROR(INDEX(ProductTJ[Product Name],MATCH(A496,ProductTJ[ProductID],0)),"Not found")</f>
        <v>Quibus RP-13</v>
      </c>
      <c r="D496" t="str">
        <f>IFERROR(INDEX(ProductTJ[Category],MATCH(A496,ProductTJ[ProductID],0)),"Not found")</f>
        <v>Rural</v>
      </c>
      <c r="E496">
        <f>IFERROR(INDEX(ProductTJ[ManufacturerID],MATCH(A496,ProductTJ[ProductID],0)),"Not found")</f>
        <v>12</v>
      </c>
      <c r="F496" t="str">
        <f>IFERROR(INDEX(ProductTJ[Segment],MATCH(A496,ProductTJ[ProductID],0)),"Not found")</f>
        <v>Productivity</v>
      </c>
      <c r="G496" t="str">
        <f>IFERROR(INDEX(SalesTJ[Country],MATCH(A496,SalesTJ[ProductID],0)),"Not found")</f>
        <v>Canada</v>
      </c>
      <c r="H496" t="str">
        <f>IFERROR(INDEX(Location[State],MATCH(I496,Location[Zip],0)),"Not found")</f>
        <v>Ontario</v>
      </c>
      <c r="I496" t="str">
        <f>IFERROR(INDEX(SalesTJ[Zip],MATCH(A496,SalesTJ[ProductID],0)),"Not found")</f>
        <v>L5R</v>
      </c>
      <c r="J496" t="str">
        <f>IFERROR(INDEX(Manufacturer[Manufacturer Name],MATCH(E496,Manufacturer[ManufacturerID],0)),"Not found")</f>
        <v>Quibus</v>
      </c>
      <c r="K496">
        <f>IFERROR(INDEX(SalesTJ[Units],MATCH(A496,SalesTJ[ProductID],0)),"Not found")</f>
        <v>2</v>
      </c>
      <c r="L496">
        <f>IFERROR(INDEX(SalesTJ[Revenue],MATCH(A496,SalesTJ[ProductID],0)),"Not found")</f>
        <v>12597.48</v>
      </c>
    </row>
    <row r="497" spans="1:12">
      <c r="A497" s="8">
        <v>1522</v>
      </c>
      <c r="B497" s="9">
        <v>42023</v>
      </c>
      <c r="C497" t="str">
        <f>IFERROR(INDEX(ProductTJ[Product Name],MATCH(A497,ProductTJ[ProductID],0)),"Not found")</f>
        <v>Quibus RP-14</v>
      </c>
      <c r="D497" t="str">
        <f>IFERROR(INDEX(ProductTJ[Category],MATCH(A497,ProductTJ[ProductID],0)),"Not found")</f>
        <v>Rural</v>
      </c>
      <c r="E497">
        <f>IFERROR(INDEX(ProductTJ[ManufacturerID],MATCH(A497,ProductTJ[ProductID],0)),"Not found")</f>
        <v>12</v>
      </c>
      <c r="F497" t="str">
        <f>IFERROR(INDEX(ProductTJ[Segment],MATCH(A497,ProductTJ[ProductID],0)),"Not found")</f>
        <v>Productivity</v>
      </c>
      <c r="G497" t="str">
        <f>IFERROR(INDEX(SalesTJ[Country],MATCH(A497,SalesTJ[ProductID],0)),"Not found")</f>
        <v>Canada</v>
      </c>
      <c r="H497" t="str">
        <f>IFERROR(INDEX(Location[State],MATCH(I497,Location[Zip],0)),"Not found")</f>
        <v>Ontario</v>
      </c>
      <c r="I497" t="str">
        <f>IFERROR(INDEX(SalesTJ[Zip],MATCH(A497,SalesTJ[ProductID],0)),"Not found")</f>
        <v>L5R</v>
      </c>
      <c r="J497" t="str">
        <f>IFERROR(INDEX(Manufacturer[Manufacturer Name],MATCH(E497,Manufacturer[ManufacturerID],0)),"Not found")</f>
        <v>Quibus</v>
      </c>
      <c r="K497">
        <f>IFERROR(INDEX(SalesTJ[Units],MATCH(A497,SalesTJ[ProductID],0)),"Not found")</f>
        <v>2</v>
      </c>
      <c r="L497">
        <f>IFERROR(INDEX(SalesTJ[Revenue],MATCH(A497,SalesTJ[ProductID],0)),"Not found")</f>
        <v>12597.48</v>
      </c>
    </row>
    <row r="498" spans="1:12">
      <c r="A498" s="6">
        <v>2069</v>
      </c>
      <c r="B498" s="7">
        <v>42093</v>
      </c>
      <c r="C498" t="str">
        <f>IFERROR(INDEX(ProductTJ[Product Name],MATCH(A498,ProductTJ[ProductID],0)),"Not found")</f>
        <v>Currus UC-04</v>
      </c>
      <c r="D498" t="str">
        <f>IFERROR(INDEX(ProductTJ[Category],MATCH(A498,ProductTJ[ProductID],0)),"Not found")</f>
        <v>Urban</v>
      </c>
      <c r="E498">
        <f>IFERROR(INDEX(ProductTJ[ManufacturerID],MATCH(A498,ProductTJ[ProductID],0)),"Not found")</f>
        <v>4</v>
      </c>
      <c r="F498" t="str">
        <f>IFERROR(INDEX(ProductTJ[Segment],MATCH(A498,ProductTJ[ProductID],0)),"Not found")</f>
        <v>Convenience</v>
      </c>
      <c r="G498" t="str">
        <f>IFERROR(INDEX(SalesTJ[Country],MATCH(A498,SalesTJ[ProductID],0)),"Not found")</f>
        <v>Canada</v>
      </c>
      <c r="H498" t="str">
        <f>IFERROR(INDEX(Location[State],MATCH(I498,Location[Zip],0)),"Not found")</f>
        <v>Ontario</v>
      </c>
      <c r="I498" t="str">
        <f>IFERROR(INDEX(SalesTJ[Zip],MATCH(A498,SalesTJ[ProductID],0)),"Not found")</f>
        <v>K1R</v>
      </c>
      <c r="J498" t="str">
        <f>IFERROR(INDEX(Manufacturer[Manufacturer Name],MATCH(E498,Manufacturer[ManufacturerID],0)),"Not found")</f>
        <v>Currus</v>
      </c>
      <c r="K498">
        <f>IFERROR(INDEX(SalesTJ[Units],MATCH(A498,SalesTJ[ProductID],0)),"Not found")</f>
        <v>1</v>
      </c>
      <c r="L498">
        <f>IFERROR(INDEX(SalesTJ[Revenue],MATCH(A498,SalesTJ[ProductID],0)),"Not found")</f>
        <v>6299.37</v>
      </c>
    </row>
    <row r="499" spans="1:12">
      <c r="A499" s="8">
        <v>1049</v>
      </c>
      <c r="B499" s="9">
        <v>42087</v>
      </c>
      <c r="C499" t="str">
        <f>IFERROR(INDEX(ProductTJ[Product Name],MATCH(A499,ProductTJ[ProductID],0)),"Not found")</f>
        <v>Pirum MA-07</v>
      </c>
      <c r="D499" t="str">
        <f>IFERROR(INDEX(ProductTJ[Category],MATCH(A499,ProductTJ[ProductID],0)),"Not found")</f>
        <v>Mix</v>
      </c>
      <c r="E499">
        <f>IFERROR(INDEX(ProductTJ[ManufacturerID],MATCH(A499,ProductTJ[ProductID],0)),"Not found")</f>
        <v>10</v>
      </c>
      <c r="F499" t="str">
        <f>IFERROR(INDEX(ProductTJ[Segment],MATCH(A499,ProductTJ[ProductID],0)),"Not found")</f>
        <v>All Season</v>
      </c>
      <c r="G499" t="str">
        <f>IFERROR(INDEX(SalesTJ[Country],MATCH(A499,SalesTJ[ProductID],0)),"Not found")</f>
        <v>Canada</v>
      </c>
      <c r="H499" t="str">
        <f>IFERROR(INDEX(Location[State],MATCH(I499,Location[Zip],0)),"Not found")</f>
        <v>Manitoba</v>
      </c>
      <c r="I499" t="str">
        <f>IFERROR(INDEX(SalesTJ[Zip],MATCH(A499,SalesTJ[ProductID],0)),"Not found")</f>
        <v>R3G</v>
      </c>
      <c r="J499" t="str">
        <f>IFERROR(INDEX(Manufacturer[Manufacturer Name],MATCH(E499,Manufacturer[ManufacturerID],0)),"Not found")</f>
        <v>Pirum</v>
      </c>
      <c r="K499">
        <f>IFERROR(INDEX(SalesTJ[Units],MATCH(A499,SalesTJ[ProductID],0)),"Not found")</f>
        <v>1</v>
      </c>
      <c r="L499">
        <f>IFERROR(INDEX(SalesTJ[Revenue],MATCH(A499,SalesTJ[ProductID],0)),"Not found")</f>
        <v>3086.37</v>
      </c>
    </row>
    <row r="500" spans="1:12">
      <c r="A500" s="6">
        <v>438</v>
      </c>
      <c r="B500" s="7">
        <v>42088</v>
      </c>
      <c r="C500" t="str">
        <f>IFERROR(INDEX(ProductTJ[Product Name],MATCH(A500,ProductTJ[ProductID],0)),"Not found")</f>
        <v>Maximus UM-43</v>
      </c>
      <c r="D500" t="str">
        <f>IFERROR(INDEX(ProductTJ[Category],MATCH(A500,ProductTJ[ProductID],0)),"Not found")</f>
        <v>Urban</v>
      </c>
      <c r="E500">
        <f>IFERROR(INDEX(ProductTJ[ManufacturerID],MATCH(A500,ProductTJ[ProductID],0)),"Not found")</f>
        <v>7</v>
      </c>
      <c r="F500" t="str">
        <f>IFERROR(INDEX(ProductTJ[Segment],MATCH(A500,ProductTJ[ProductID],0)),"Not found")</f>
        <v>Moderation</v>
      </c>
      <c r="G500" t="str">
        <f>IFERROR(INDEX(SalesTJ[Country],MATCH(A500,SalesTJ[ProductID],0)),"Not found")</f>
        <v>Canada</v>
      </c>
      <c r="H500" t="str">
        <f>IFERROR(INDEX(Location[State],MATCH(I500,Location[Zip],0)),"Not found")</f>
        <v>Manitoba</v>
      </c>
      <c r="I500" t="str">
        <f>IFERROR(INDEX(SalesTJ[Zip],MATCH(A500,SalesTJ[ProductID],0)),"Not found")</f>
        <v>R3K</v>
      </c>
      <c r="J500" t="str">
        <f>IFERROR(INDEX(Manufacturer[Manufacturer Name],MATCH(E500,Manufacturer[ManufacturerID],0)),"Not found")</f>
        <v>VanArsdel</v>
      </c>
      <c r="K500">
        <f>IFERROR(INDEX(SalesTJ[Units],MATCH(A500,SalesTJ[ProductID],0)),"Not found")</f>
        <v>1</v>
      </c>
      <c r="L500">
        <f>IFERROR(INDEX(SalesTJ[Revenue],MATCH(A500,SalesTJ[ProductID],0)),"Not found")</f>
        <v>11969.37</v>
      </c>
    </row>
    <row r="501" spans="1:12">
      <c r="A501" s="8">
        <v>1183</v>
      </c>
      <c r="B501" s="9">
        <v>42088</v>
      </c>
      <c r="C501" t="str">
        <f>IFERROR(INDEX(ProductTJ[Product Name],MATCH(A501,ProductTJ[ProductID],0)),"Not found")</f>
        <v>Pirum UE-19</v>
      </c>
      <c r="D501" t="str">
        <f>IFERROR(INDEX(ProductTJ[Category],MATCH(A501,ProductTJ[ProductID],0)),"Not found")</f>
        <v>Urban</v>
      </c>
      <c r="E501">
        <f>IFERROR(INDEX(ProductTJ[ManufacturerID],MATCH(A501,ProductTJ[ProductID],0)),"Not found")</f>
        <v>10</v>
      </c>
      <c r="F501" t="str">
        <f>IFERROR(INDEX(ProductTJ[Segment],MATCH(A501,ProductTJ[ProductID],0)),"Not found")</f>
        <v>Extreme</v>
      </c>
      <c r="G501" t="str">
        <f>IFERROR(INDEX(SalesTJ[Country],MATCH(A501,SalesTJ[ProductID],0)),"Not found")</f>
        <v>Canada</v>
      </c>
      <c r="H501" t="str">
        <f>IFERROR(INDEX(Location[State],MATCH(I501,Location[Zip],0)),"Not found")</f>
        <v>Ontario</v>
      </c>
      <c r="I501" t="str">
        <f>IFERROR(INDEX(SalesTJ[Zip],MATCH(A501,SalesTJ[ProductID],0)),"Not found")</f>
        <v>M4E</v>
      </c>
      <c r="J501" t="str">
        <f>IFERROR(INDEX(Manufacturer[Manufacturer Name],MATCH(E501,Manufacturer[ManufacturerID],0)),"Not found")</f>
        <v>Pirum</v>
      </c>
      <c r="K501">
        <f>IFERROR(INDEX(SalesTJ[Units],MATCH(A501,SalesTJ[ProductID],0)),"Not found")</f>
        <v>1</v>
      </c>
      <c r="L501">
        <f>IFERROR(INDEX(SalesTJ[Revenue],MATCH(A501,SalesTJ[ProductID],0)),"Not found")</f>
        <v>7559.37</v>
      </c>
    </row>
    <row r="502" spans="1:12">
      <c r="A502" s="6">
        <v>759</v>
      </c>
      <c r="B502" s="7">
        <v>42100</v>
      </c>
      <c r="C502" t="str">
        <f>IFERROR(INDEX(ProductTJ[Product Name],MATCH(A502,ProductTJ[ProductID],0)),"Not found")</f>
        <v>Natura RP-47</v>
      </c>
      <c r="D502" t="str">
        <f>IFERROR(INDEX(ProductTJ[Category],MATCH(A502,ProductTJ[ProductID],0)),"Not found")</f>
        <v>Rural</v>
      </c>
      <c r="E502">
        <f>IFERROR(INDEX(ProductTJ[ManufacturerID],MATCH(A502,ProductTJ[ProductID],0)),"Not found")</f>
        <v>8</v>
      </c>
      <c r="F502" t="str">
        <f>IFERROR(INDEX(ProductTJ[Segment],MATCH(A502,ProductTJ[ProductID],0)),"Not found")</f>
        <v>Productivity</v>
      </c>
      <c r="G502" t="str">
        <f>IFERROR(INDEX(SalesTJ[Country],MATCH(A502,SalesTJ[ProductID],0)),"Not found")</f>
        <v>Canada</v>
      </c>
      <c r="H502" t="str">
        <f>IFERROR(INDEX(Location[State],MATCH(I502,Location[Zip],0)),"Not found")</f>
        <v>Ontario</v>
      </c>
      <c r="I502" t="str">
        <f>IFERROR(INDEX(SalesTJ[Zip],MATCH(A502,SalesTJ[ProductID],0)),"Not found")</f>
        <v>M7Y</v>
      </c>
      <c r="J502" t="str">
        <f>IFERROR(INDEX(Manufacturer[Manufacturer Name],MATCH(E502,Manufacturer[ManufacturerID],0)),"Not found")</f>
        <v>Natura</v>
      </c>
      <c r="K502">
        <f>IFERROR(INDEX(SalesTJ[Units],MATCH(A502,SalesTJ[ProductID],0)),"Not found")</f>
        <v>1</v>
      </c>
      <c r="L502">
        <f>IFERROR(INDEX(SalesTJ[Revenue],MATCH(A502,SalesTJ[ProductID],0)),"Not found")</f>
        <v>1983.87</v>
      </c>
    </row>
    <row r="503" spans="1:12">
      <c r="A503" s="8">
        <v>438</v>
      </c>
      <c r="B503" s="9">
        <v>42100</v>
      </c>
      <c r="C503" t="str">
        <f>IFERROR(INDEX(ProductTJ[Product Name],MATCH(A503,ProductTJ[ProductID],0)),"Not found")</f>
        <v>Maximus UM-43</v>
      </c>
      <c r="D503" t="str">
        <f>IFERROR(INDEX(ProductTJ[Category],MATCH(A503,ProductTJ[ProductID],0)),"Not found")</f>
        <v>Urban</v>
      </c>
      <c r="E503">
        <f>IFERROR(INDEX(ProductTJ[ManufacturerID],MATCH(A503,ProductTJ[ProductID],0)),"Not found")</f>
        <v>7</v>
      </c>
      <c r="F503" t="str">
        <f>IFERROR(INDEX(ProductTJ[Segment],MATCH(A503,ProductTJ[ProductID],0)),"Not found")</f>
        <v>Moderation</v>
      </c>
      <c r="G503" t="str">
        <f>IFERROR(INDEX(SalesTJ[Country],MATCH(A503,SalesTJ[ProductID],0)),"Not found")</f>
        <v>Canada</v>
      </c>
      <c r="H503" t="str">
        <f>IFERROR(INDEX(Location[State],MATCH(I503,Location[Zip],0)),"Not found")</f>
        <v>Manitoba</v>
      </c>
      <c r="I503" t="str">
        <f>IFERROR(INDEX(SalesTJ[Zip],MATCH(A503,SalesTJ[ProductID],0)),"Not found")</f>
        <v>R3K</v>
      </c>
      <c r="J503" t="str">
        <f>IFERROR(INDEX(Manufacturer[Manufacturer Name],MATCH(E503,Manufacturer[ManufacturerID],0)),"Not found")</f>
        <v>VanArsdel</v>
      </c>
      <c r="K503">
        <f>IFERROR(INDEX(SalesTJ[Units],MATCH(A503,SalesTJ[ProductID],0)),"Not found")</f>
        <v>1</v>
      </c>
      <c r="L503">
        <f>IFERROR(INDEX(SalesTJ[Revenue],MATCH(A503,SalesTJ[ProductID],0)),"Not found")</f>
        <v>11969.37</v>
      </c>
    </row>
    <row r="504" spans="1:12">
      <c r="A504" s="6">
        <v>676</v>
      </c>
      <c r="B504" s="7">
        <v>42100</v>
      </c>
      <c r="C504" t="str">
        <f>IFERROR(INDEX(ProductTJ[Product Name],MATCH(A504,ProductTJ[ProductID],0)),"Not found")</f>
        <v>Maximus UC-41</v>
      </c>
      <c r="D504" t="str">
        <f>IFERROR(INDEX(ProductTJ[Category],MATCH(A504,ProductTJ[ProductID],0)),"Not found")</f>
        <v>Urban</v>
      </c>
      <c r="E504">
        <f>IFERROR(INDEX(ProductTJ[ManufacturerID],MATCH(A504,ProductTJ[ProductID],0)),"Not found")</f>
        <v>7</v>
      </c>
      <c r="F504" t="str">
        <f>IFERROR(INDEX(ProductTJ[Segment],MATCH(A504,ProductTJ[ProductID],0)),"Not found")</f>
        <v>Convenience</v>
      </c>
      <c r="G504" t="str">
        <f>IFERROR(INDEX(SalesTJ[Country],MATCH(A504,SalesTJ[ProductID],0)),"Not found")</f>
        <v>Canada</v>
      </c>
      <c r="H504" t="str">
        <f>IFERROR(INDEX(Location[State],MATCH(I504,Location[Zip],0)),"Not found")</f>
        <v>Ontario</v>
      </c>
      <c r="I504" t="str">
        <f>IFERROR(INDEX(SalesTJ[Zip],MATCH(A504,SalesTJ[ProductID],0)),"Not found")</f>
        <v>L5N</v>
      </c>
      <c r="J504" t="str">
        <f>IFERROR(INDEX(Manufacturer[Manufacturer Name],MATCH(E504,Manufacturer[ManufacturerID],0)),"Not found")</f>
        <v>VanArsdel</v>
      </c>
      <c r="K504">
        <f>IFERROR(INDEX(SalesTJ[Units],MATCH(A504,SalesTJ[ProductID],0)),"Not found")</f>
        <v>1</v>
      </c>
      <c r="L504">
        <f>IFERROR(INDEX(SalesTJ[Revenue],MATCH(A504,SalesTJ[ProductID],0)),"Not found")</f>
        <v>9134.37</v>
      </c>
    </row>
    <row r="505" spans="1:12">
      <c r="A505" s="8">
        <v>556</v>
      </c>
      <c r="B505" s="9">
        <v>42100</v>
      </c>
      <c r="C505" t="str">
        <f>IFERROR(INDEX(ProductTJ[Product Name],MATCH(A505,ProductTJ[ProductID],0)),"Not found")</f>
        <v>Maximus UC-21</v>
      </c>
      <c r="D505" t="str">
        <f>IFERROR(INDEX(ProductTJ[Category],MATCH(A505,ProductTJ[ProductID],0)),"Not found")</f>
        <v>Urban</v>
      </c>
      <c r="E505">
        <f>IFERROR(INDEX(ProductTJ[ManufacturerID],MATCH(A505,ProductTJ[ProductID],0)),"Not found")</f>
        <v>7</v>
      </c>
      <c r="F505" t="str">
        <f>IFERROR(INDEX(ProductTJ[Segment],MATCH(A505,ProductTJ[ProductID],0)),"Not found")</f>
        <v>Convenience</v>
      </c>
      <c r="G505" t="str">
        <f>IFERROR(INDEX(SalesTJ[Country],MATCH(A505,SalesTJ[ProductID],0)),"Not found")</f>
        <v>Canada</v>
      </c>
      <c r="H505" t="str">
        <f>IFERROR(INDEX(Location[State],MATCH(I505,Location[Zip],0)),"Not found")</f>
        <v>Ontario</v>
      </c>
      <c r="I505" t="str">
        <f>IFERROR(INDEX(SalesTJ[Zip],MATCH(A505,SalesTJ[ProductID],0)),"Not found")</f>
        <v>M6H</v>
      </c>
      <c r="J505" t="str">
        <f>IFERROR(INDEX(Manufacturer[Manufacturer Name],MATCH(E505,Manufacturer[ManufacturerID],0)),"Not found")</f>
        <v>VanArsdel</v>
      </c>
      <c r="K505">
        <f>IFERROR(INDEX(SalesTJ[Units],MATCH(A505,SalesTJ[ProductID],0)),"Not found")</f>
        <v>1</v>
      </c>
      <c r="L505">
        <f>IFERROR(INDEX(SalesTJ[Revenue],MATCH(A505,SalesTJ[ProductID],0)),"Not found")</f>
        <v>10268.37</v>
      </c>
    </row>
    <row r="506" spans="1:12">
      <c r="A506" s="6">
        <v>699</v>
      </c>
      <c r="B506" s="7">
        <v>42100</v>
      </c>
      <c r="C506" t="str">
        <f>IFERROR(INDEX(ProductTJ[Product Name],MATCH(A506,ProductTJ[ProductID],0)),"Not found")</f>
        <v>Natura MA-06</v>
      </c>
      <c r="D506" t="str">
        <f>IFERROR(INDEX(ProductTJ[Category],MATCH(A506,ProductTJ[ProductID],0)),"Not found")</f>
        <v>Mix</v>
      </c>
      <c r="E506">
        <f>IFERROR(INDEX(ProductTJ[ManufacturerID],MATCH(A506,ProductTJ[ProductID],0)),"Not found")</f>
        <v>8</v>
      </c>
      <c r="F506" t="str">
        <f>IFERROR(INDEX(ProductTJ[Segment],MATCH(A506,ProductTJ[ProductID],0)),"Not found")</f>
        <v>All Season</v>
      </c>
      <c r="G506" t="str">
        <f>IFERROR(INDEX(SalesTJ[Country],MATCH(A506,SalesTJ[ProductID],0)),"Not found")</f>
        <v>Canada</v>
      </c>
      <c r="H506" t="str">
        <f>IFERROR(INDEX(Location[State],MATCH(I506,Location[Zip],0)),"Not found")</f>
        <v>Ontario</v>
      </c>
      <c r="I506" t="str">
        <f>IFERROR(INDEX(SalesTJ[Zip],MATCH(A506,SalesTJ[ProductID],0)),"Not found")</f>
        <v>M4P</v>
      </c>
      <c r="J506" t="str">
        <f>IFERROR(INDEX(Manufacturer[Manufacturer Name],MATCH(E506,Manufacturer[ManufacturerID],0)),"Not found")</f>
        <v>Natura</v>
      </c>
      <c r="K506">
        <f>IFERROR(INDEX(SalesTJ[Units],MATCH(A506,SalesTJ[ProductID],0)),"Not found")</f>
        <v>1</v>
      </c>
      <c r="L506">
        <f>IFERROR(INDEX(SalesTJ[Revenue],MATCH(A506,SalesTJ[ProductID],0)),"Not found")</f>
        <v>2865.87</v>
      </c>
    </row>
    <row r="507" spans="1:12">
      <c r="A507" s="8">
        <v>826</v>
      </c>
      <c r="B507" s="9">
        <v>42089</v>
      </c>
      <c r="C507" t="str">
        <f>IFERROR(INDEX(ProductTJ[Product Name],MATCH(A507,ProductTJ[ProductID],0)),"Not found")</f>
        <v>Natura UM-10</v>
      </c>
      <c r="D507" t="str">
        <f>IFERROR(INDEX(ProductTJ[Category],MATCH(A507,ProductTJ[ProductID],0)),"Not found")</f>
        <v>Urban</v>
      </c>
      <c r="E507">
        <f>IFERROR(INDEX(ProductTJ[ManufacturerID],MATCH(A507,ProductTJ[ProductID],0)),"Not found")</f>
        <v>8</v>
      </c>
      <c r="F507" t="str">
        <f>IFERROR(INDEX(ProductTJ[Segment],MATCH(A507,ProductTJ[ProductID],0)),"Not found")</f>
        <v>Moderation</v>
      </c>
      <c r="G507" t="str">
        <f>IFERROR(INDEX(SalesTJ[Country],MATCH(A507,SalesTJ[ProductID],0)),"Not found")</f>
        <v>Canada</v>
      </c>
      <c r="H507" t="str">
        <f>IFERROR(INDEX(Location[State],MATCH(I507,Location[Zip],0)),"Not found")</f>
        <v>Manitoba</v>
      </c>
      <c r="I507" t="str">
        <f>IFERROR(INDEX(SalesTJ[Zip],MATCH(A507,SalesTJ[ProductID],0)),"Not found")</f>
        <v>R3T</v>
      </c>
      <c r="J507" t="str">
        <f>IFERROR(INDEX(Manufacturer[Manufacturer Name],MATCH(E507,Manufacturer[ManufacturerID],0)),"Not found")</f>
        <v>Natura</v>
      </c>
      <c r="K507">
        <f>IFERROR(INDEX(SalesTJ[Units],MATCH(A507,SalesTJ[ProductID],0)),"Not found")</f>
        <v>1</v>
      </c>
      <c r="L507">
        <f>IFERROR(INDEX(SalesTJ[Revenue],MATCH(A507,SalesTJ[ProductID],0)),"Not found")</f>
        <v>14426.37</v>
      </c>
    </row>
    <row r="508" spans="1:12">
      <c r="A508" s="6">
        <v>985</v>
      </c>
      <c r="B508" s="7">
        <v>42089</v>
      </c>
      <c r="C508" t="str">
        <f>IFERROR(INDEX(ProductTJ[Product Name],MATCH(A508,ProductTJ[ProductID],0)),"Not found")</f>
        <v>Natura UC-48</v>
      </c>
      <c r="D508" t="str">
        <f>IFERROR(INDEX(ProductTJ[Category],MATCH(A508,ProductTJ[ProductID],0)),"Not found")</f>
        <v>Urban</v>
      </c>
      <c r="E508">
        <f>IFERROR(INDEX(ProductTJ[ManufacturerID],MATCH(A508,ProductTJ[ProductID],0)),"Not found")</f>
        <v>8</v>
      </c>
      <c r="F508" t="str">
        <f>IFERROR(INDEX(ProductTJ[Segment],MATCH(A508,ProductTJ[ProductID],0)),"Not found")</f>
        <v>Convenience</v>
      </c>
      <c r="G508" t="str">
        <f>IFERROR(INDEX(SalesTJ[Country],MATCH(A508,SalesTJ[ProductID],0)),"Not found")</f>
        <v>Canada</v>
      </c>
      <c r="H508" t="str">
        <f>IFERROR(INDEX(Location[State],MATCH(I508,Location[Zip],0)),"Not found")</f>
        <v>Manitoba</v>
      </c>
      <c r="I508" t="str">
        <f>IFERROR(INDEX(SalesTJ[Zip],MATCH(A508,SalesTJ[ProductID],0)),"Not found")</f>
        <v>R3V</v>
      </c>
      <c r="J508" t="str">
        <f>IFERROR(INDEX(Manufacturer[Manufacturer Name],MATCH(E508,Manufacturer[ManufacturerID],0)),"Not found")</f>
        <v>Natura</v>
      </c>
      <c r="K508">
        <f>IFERROR(INDEX(SalesTJ[Units],MATCH(A508,SalesTJ[ProductID],0)),"Not found")</f>
        <v>1</v>
      </c>
      <c r="L508">
        <f>IFERROR(INDEX(SalesTJ[Revenue],MATCH(A508,SalesTJ[ProductID],0)),"Not found")</f>
        <v>9764.37</v>
      </c>
    </row>
    <row r="509" spans="1:12">
      <c r="A509" s="8">
        <v>993</v>
      </c>
      <c r="B509" s="9">
        <v>42089</v>
      </c>
      <c r="C509" t="str">
        <f>IFERROR(INDEX(ProductTJ[Product Name],MATCH(A509,ProductTJ[ProductID],0)),"Not found")</f>
        <v>Natura UC-56</v>
      </c>
      <c r="D509" t="str">
        <f>IFERROR(INDEX(ProductTJ[Category],MATCH(A509,ProductTJ[ProductID],0)),"Not found")</f>
        <v>Urban</v>
      </c>
      <c r="E509">
        <f>IFERROR(INDEX(ProductTJ[ManufacturerID],MATCH(A509,ProductTJ[ProductID],0)),"Not found")</f>
        <v>8</v>
      </c>
      <c r="F509" t="str">
        <f>IFERROR(INDEX(ProductTJ[Segment],MATCH(A509,ProductTJ[ProductID],0)),"Not found")</f>
        <v>Convenience</v>
      </c>
      <c r="G509" t="str">
        <f>IFERROR(INDEX(SalesTJ[Country],MATCH(A509,SalesTJ[ProductID],0)),"Not found")</f>
        <v>Canada</v>
      </c>
      <c r="H509" t="str">
        <f>IFERROR(INDEX(Location[State],MATCH(I509,Location[Zip],0)),"Not found")</f>
        <v>Manitoba</v>
      </c>
      <c r="I509" t="str">
        <f>IFERROR(INDEX(SalesTJ[Zip],MATCH(A509,SalesTJ[ProductID],0)),"Not found")</f>
        <v>R3V</v>
      </c>
      <c r="J509" t="str">
        <f>IFERROR(INDEX(Manufacturer[Manufacturer Name],MATCH(E509,Manufacturer[ManufacturerID],0)),"Not found")</f>
        <v>Natura</v>
      </c>
      <c r="K509">
        <f>IFERROR(INDEX(SalesTJ[Units],MATCH(A509,SalesTJ[ProductID],0)),"Not found")</f>
        <v>1</v>
      </c>
      <c r="L509">
        <f>IFERROR(INDEX(SalesTJ[Revenue],MATCH(A509,SalesTJ[ProductID],0)),"Not found")</f>
        <v>4598.37</v>
      </c>
    </row>
    <row r="510" spans="1:12">
      <c r="A510" s="6">
        <v>457</v>
      </c>
      <c r="B510" s="7">
        <v>42111</v>
      </c>
      <c r="C510" t="str">
        <f>IFERROR(INDEX(ProductTJ[Product Name],MATCH(A510,ProductTJ[ProductID],0)),"Not found")</f>
        <v>Maximus UM-62</v>
      </c>
      <c r="D510" t="str">
        <f>IFERROR(INDEX(ProductTJ[Category],MATCH(A510,ProductTJ[ProductID],0)),"Not found")</f>
        <v>Urban</v>
      </c>
      <c r="E510">
        <f>IFERROR(INDEX(ProductTJ[ManufacturerID],MATCH(A510,ProductTJ[ProductID],0)),"Not found")</f>
        <v>7</v>
      </c>
      <c r="F510" t="str">
        <f>IFERROR(INDEX(ProductTJ[Segment],MATCH(A510,ProductTJ[ProductID],0)),"Not found")</f>
        <v>Moderation</v>
      </c>
      <c r="G510" t="str">
        <f>IFERROR(INDEX(SalesTJ[Country],MATCH(A510,SalesTJ[ProductID],0)),"Not found")</f>
        <v>Canada</v>
      </c>
      <c r="H510" t="str">
        <f>IFERROR(INDEX(Location[State],MATCH(I510,Location[Zip],0)),"Not found")</f>
        <v>Ontario</v>
      </c>
      <c r="I510" t="str">
        <f>IFERROR(INDEX(SalesTJ[Zip],MATCH(A510,SalesTJ[ProductID],0)),"Not found")</f>
        <v>M5X</v>
      </c>
      <c r="J510" t="str">
        <f>IFERROR(INDEX(Manufacturer[Manufacturer Name],MATCH(E510,Manufacturer[ManufacturerID],0)),"Not found")</f>
        <v>VanArsdel</v>
      </c>
      <c r="K510">
        <f>IFERROR(INDEX(SalesTJ[Units],MATCH(A510,SalesTJ[ProductID],0)),"Not found")</f>
        <v>1</v>
      </c>
      <c r="L510">
        <f>IFERROR(INDEX(SalesTJ[Revenue],MATCH(A510,SalesTJ[ProductID],0)),"Not found")</f>
        <v>11969.37</v>
      </c>
    </row>
    <row r="511" spans="1:12">
      <c r="A511" s="8">
        <v>438</v>
      </c>
      <c r="B511" s="9">
        <v>42112</v>
      </c>
      <c r="C511" t="str">
        <f>IFERROR(INDEX(ProductTJ[Product Name],MATCH(A511,ProductTJ[ProductID],0)),"Not found")</f>
        <v>Maximus UM-43</v>
      </c>
      <c r="D511" t="str">
        <f>IFERROR(INDEX(ProductTJ[Category],MATCH(A511,ProductTJ[ProductID],0)),"Not found")</f>
        <v>Urban</v>
      </c>
      <c r="E511">
        <f>IFERROR(INDEX(ProductTJ[ManufacturerID],MATCH(A511,ProductTJ[ProductID],0)),"Not found")</f>
        <v>7</v>
      </c>
      <c r="F511" t="str">
        <f>IFERROR(INDEX(ProductTJ[Segment],MATCH(A511,ProductTJ[ProductID],0)),"Not found")</f>
        <v>Moderation</v>
      </c>
      <c r="G511" t="str">
        <f>IFERROR(INDEX(SalesTJ[Country],MATCH(A511,SalesTJ[ProductID],0)),"Not found")</f>
        <v>Canada</v>
      </c>
      <c r="H511" t="str">
        <f>IFERROR(INDEX(Location[State],MATCH(I511,Location[Zip],0)),"Not found")</f>
        <v>Manitoba</v>
      </c>
      <c r="I511" t="str">
        <f>IFERROR(INDEX(SalesTJ[Zip],MATCH(A511,SalesTJ[ProductID],0)),"Not found")</f>
        <v>R3K</v>
      </c>
      <c r="J511" t="str">
        <f>IFERROR(INDEX(Manufacturer[Manufacturer Name],MATCH(E511,Manufacturer[ManufacturerID],0)),"Not found")</f>
        <v>VanArsdel</v>
      </c>
      <c r="K511">
        <f>IFERROR(INDEX(SalesTJ[Units],MATCH(A511,SalesTJ[ProductID],0)),"Not found")</f>
        <v>1</v>
      </c>
      <c r="L511">
        <f>IFERROR(INDEX(SalesTJ[Revenue],MATCH(A511,SalesTJ[ProductID],0)),"Not found")</f>
        <v>11969.37</v>
      </c>
    </row>
    <row r="512" spans="1:12">
      <c r="A512" s="6">
        <v>407</v>
      </c>
      <c r="B512" s="7">
        <v>42083</v>
      </c>
      <c r="C512" t="str">
        <f>IFERROR(INDEX(ProductTJ[Product Name],MATCH(A512,ProductTJ[ProductID],0)),"Not found")</f>
        <v>Maximus UM-12</v>
      </c>
      <c r="D512" t="str">
        <f>IFERROR(INDEX(ProductTJ[Category],MATCH(A512,ProductTJ[ProductID],0)),"Not found")</f>
        <v>Urban</v>
      </c>
      <c r="E512">
        <f>IFERROR(INDEX(ProductTJ[ManufacturerID],MATCH(A512,ProductTJ[ProductID],0)),"Not found")</f>
        <v>7</v>
      </c>
      <c r="F512" t="str">
        <f>IFERROR(INDEX(ProductTJ[Segment],MATCH(A512,ProductTJ[ProductID],0)),"Not found")</f>
        <v>Moderation</v>
      </c>
      <c r="G512" t="str">
        <f>IFERROR(INDEX(SalesTJ[Country],MATCH(A512,SalesTJ[ProductID],0)),"Not found")</f>
        <v>Canada</v>
      </c>
      <c r="H512" t="str">
        <f>IFERROR(INDEX(Location[State],MATCH(I512,Location[Zip],0)),"Not found")</f>
        <v>Ontario</v>
      </c>
      <c r="I512" t="str">
        <f>IFERROR(INDEX(SalesTJ[Zip],MATCH(A512,SalesTJ[ProductID],0)),"Not found")</f>
        <v>M6G</v>
      </c>
      <c r="J512" t="str">
        <f>IFERROR(INDEX(Manufacturer[Manufacturer Name],MATCH(E512,Manufacturer[ManufacturerID],0)),"Not found")</f>
        <v>VanArsdel</v>
      </c>
      <c r="K512">
        <f>IFERROR(INDEX(SalesTJ[Units],MATCH(A512,SalesTJ[ProductID],0)),"Not found")</f>
        <v>1</v>
      </c>
      <c r="L512">
        <f>IFERROR(INDEX(SalesTJ[Revenue],MATCH(A512,SalesTJ[ProductID],0)),"Not found")</f>
        <v>20505.87</v>
      </c>
    </row>
    <row r="513" spans="1:12">
      <c r="A513" s="8">
        <v>2280</v>
      </c>
      <c r="B513" s="9">
        <v>42083</v>
      </c>
      <c r="C513" t="str">
        <f>IFERROR(INDEX(ProductTJ[Product Name],MATCH(A513,ProductTJ[ProductID],0)),"Not found")</f>
        <v>Aliqui RS-13</v>
      </c>
      <c r="D513" t="str">
        <f>IFERROR(INDEX(ProductTJ[Category],MATCH(A513,ProductTJ[ProductID],0)),"Not found")</f>
        <v>Rural</v>
      </c>
      <c r="E513">
        <f>IFERROR(INDEX(ProductTJ[ManufacturerID],MATCH(A513,ProductTJ[ProductID],0)),"Not found")</f>
        <v>2</v>
      </c>
      <c r="F513" t="str">
        <f>IFERROR(INDEX(ProductTJ[Segment],MATCH(A513,ProductTJ[ProductID],0)),"Not found")</f>
        <v>Select</v>
      </c>
      <c r="G513" t="str">
        <f>IFERROR(INDEX(SalesTJ[Country],MATCH(A513,SalesTJ[ProductID],0)),"Not found")</f>
        <v>Canada</v>
      </c>
      <c r="H513" t="str">
        <f>IFERROR(INDEX(Location[State],MATCH(I513,Location[Zip],0)),"Not found")</f>
        <v>Ontario</v>
      </c>
      <c r="I513" t="str">
        <f>IFERROR(INDEX(SalesTJ[Zip],MATCH(A513,SalesTJ[ProductID],0)),"Not found")</f>
        <v>M5P</v>
      </c>
      <c r="J513" t="str">
        <f>IFERROR(INDEX(Manufacturer[Manufacturer Name],MATCH(E513,Manufacturer[ManufacturerID],0)),"Not found")</f>
        <v>Aliqui</v>
      </c>
      <c r="K513">
        <f>IFERROR(INDEX(SalesTJ[Units],MATCH(A513,SalesTJ[ProductID],0)),"Not found")</f>
        <v>1</v>
      </c>
      <c r="L513">
        <f>IFERROR(INDEX(SalesTJ[Revenue],MATCH(A513,SalesTJ[ProductID],0)),"Not found")</f>
        <v>2046.87</v>
      </c>
    </row>
    <row r="514" spans="1:12">
      <c r="A514" s="6">
        <v>633</v>
      </c>
      <c r="B514" s="7">
        <v>42084</v>
      </c>
      <c r="C514" t="str">
        <f>IFERROR(INDEX(ProductTJ[Product Name],MATCH(A514,ProductTJ[ProductID],0)),"Not found")</f>
        <v>Maximus UC-98</v>
      </c>
      <c r="D514" t="str">
        <f>IFERROR(INDEX(ProductTJ[Category],MATCH(A514,ProductTJ[ProductID],0)),"Not found")</f>
        <v>Urban</v>
      </c>
      <c r="E514">
        <f>IFERROR(INDEX(ProductTJ[ManufacturerID],MATCH(A514,ProductTJ[ProductID],0)),"Not found")</f>
        <v>7</v>
      </c>
      <c r="F514" t="str">
        <f>IFERROR(INDEX(ProductTJ[Segment],MATCH(A514,ProductTJ[ProductID],0)),"Not found")</f>
        <v>Convenience</v>
      </c>
      <c r="G514" t="str">
        <f>IFERROR(INDEX(SalesTJ[Country],MATCH(A514,SalesTJ[ProductID],0)),"Not found")</f>
        <v>Canada</v>
      </c>
      <c r="H514" t="str">
        <f>IFERROR(INDEX(Location[State],MATCH(I514,Location[Zip],0)),"Not found")</f>
        <v>Ontario</v>
      </c>
      <c r="I514" t="str">
        <f>IFERROR(INDEX(SalesTJ[Zip],MATCH(A514,SalesTJ[ProductID],0)),"Not found")</f>
        <v>M4V</v>
      </c>
      <c r="J514" t="str">
        <f>IFERROR(INDEX(Manufacturer[Manufacturer Name],MATCH(E514,Manufacturer[ManufacturerID],0)),"Not found")</f>
        <v>VanArsdel</v>
      </c>
      <c r="K514">
        <f>IFERROR(INDEX(SalesTJ[Units],MATCH(A514,SalesTJ[ProductID],0)),"Not found")</f>
        <v>1</v>
      </c>
      <c r="L514">
        <f>IFERROR(INDEX(SalesTJ[Revenue],MATCH(A514,SalesTJ[ProductID],0)),"Not found")</f>
        <v>6803.37</v>
      </c>
    </row>
    <row r="515" spans="1:12">
      <c r="A515" s="8">
        <v>590</v>
      </c>
      <c r="B515" s="9">
        <v>42084</v>
      </c>
      <c r="C515" t="str">
        <f>IFERROR(INDEX(ProductTJ[Product Name],MATCH(A515,ProductTJ[ProductID],0)),"Not found")</f>
        <v>Maximus UC-55</v>
      </c>
      <c r="D515" t="str">
        <f>IFERROR(INDEX(ProductTJ[Category],MATCH(A515,ProductTJ[ProductID],0)),"Not found")</f>
        <v>Urban</v>
      </c>
      <c r="E515">
        <f>IFERROR(INDEX(ProductTJ[ManufacturerID],MATCH(A515,ProductTJ[ProductID],0)),"Not found")</f>
        <v>7</v>
      </c>
      <c r="F515" t="str">
        <f>IFERROR(INDEX(ProductTJ[Segment],MATCH(A515,ProductTJ[ProductID],0)),"Not found")</f>
        <v>Convenience</v>
      </c>
      <c r="G515" t="str">
        <f>IFERROR(INDEX(SalesTJ[Country],MATCH(A515,SalesTJ[ProductID],0)),"Not found")</f>
        <v>Canada</v>
      </c>
      <c r="H515" t="str">
        <f>IFERROR(INDEX(Location[State],MATCH(I515,Location[Zip],0)),"Not found")</f>
        <v>Ontario</v>
      </c>
      <c r="I515" t="str">
        <f>IFERROR(INDEX(SalesTJ[Zip],MATCH(A515,SalesTJ[ProductID],0)),"Not found")</f>
        <v>L5P</v>
      </c>
      <c r="J515" t="str">
        <f>IFERROR(INDEX(Manufacturer[Manufacturer Name],MATCH(E515,Manufacturer[ManufacturerID],0)),"Not found")</f>
        <v>VanArsdel</v>
      </c>
      <c r="K515">
        <f>IFERROR(INDEX(SalesTJ[Units],MATCH(A515,SalesTJ[ProductID],0)),"Not found")</f>
        <v>1</v>
      </c>
      <c r="L515">
        <f>IFERROR(INDEX(SalesTJ[Revenue],MATCH(A515,SalesTJ[ProductID],0)),"Not found")</f>
        <v>10709.37</v>
      </c>
    </row>
    <row r="516" spans="1:12">
      <c r="A516" s="6">
        <v>577</v>
      </c>
      <c r="B516" s="7">
        <v>42084</v>
      </c>
      <c r="C516" t="str">
        <f>IFERROR(INDEX(ProductTJ[Product Name],MATCH(A516,ProductTJ[ProductID],0)),"Not found")</f>
        <v>Maximus UC-42</v>
      </c>
      <c r="D516" t="str">
        <f>IFERROR(INDEX(ProductTJ[Category],MATCH(A516,ProductTJ[ProductID],0)),"Not found")</f>
        <v>Urban</v>
      </c>
      <c r="E516">
        <f>IFERROR(INDEX(ProductTJ[ManufacturerID],MATCH(A516,ProductTJ[ProductID],0)),"Not found")</f>
        <v>7</v>
      </c>
      <c r="F516" t="str">
        <f>IFERROR(INDEX(ProductTJ[Segment],MATCH(A516,ProductTJ[ProductID],0)),"Not found")</f>
        <v>Convenience</v>
      </c>
      <c r="G516" t="str">
        <f>IFERROR(INDEX(SalesTJ[Country],MATCH(A516,SalesTJ[ProductID],0)),"Not found")</f>
        <v>Canada</v>
      </c>
      <c r="H516" t="str">
        <f>IFERROR(INDEX(Location[State],MATCH(I516,Location[Zip],0)),"Not found")</f>
        <v>Manitoba</v>
      </c>
      <c r="I516" t="str">
        <f>IFERROR(INDEX(SalesTJ[Zip],MATCH(A516,SalesTJ[ProductID],0)),"Not found")</f>
        <v>R3E</v>
      </c>
      <c r="J516" t="str">
        <f>IFERROR(INDEX(Manufacturer[Manufacturer Name],MATCH(E516,Manufacturer[ManufacturerID],0)),"Not found")</f>
        <v>VanArsdel</v>
      </c>
      <c r="K516">
        <f>IFERROR(INDEX(SalesTJ[Units],MATCH(A516,SalesTJ[ProductID],0)),"Not found")</f>
        <v>1</v>
      </c>
      <c r="L516">
        <f>IFERROR(INDEX(SalesTJ[Revenue],MATCH(A516,SalesTJ[ProductID],0)),"Not found")</f>
        <v>12284.37</v>
      </c>
    </row>
    <row r="517" spans="1:12">
      <c r="A517" s="8">
        <v>443</v>
      </c>
      <c r="B517" s="9">
        <v>42084</v>
      </c>
      <c r="C517" t="str">
        <f>IFERROR(INDEX(ProductTJ[Product Name],MATCH(A517,ProductTJ[ProductID],0)),"Not found")</f>
        <v>Maximus UM-48</v>
      </c>
      <c r="D517" t="str">
        <f>IFERROR(INDEX(ProductTJ[Category],MATCH(A517,ProductTJ[ProductID],0)),"Not found")</f>
        <v>Urban</v>
      </c>
      <c r="E517">
        <f>IFERROR(INDEX(ProductTJ[ManufacturerID],MATCH(A517,ProductTJ[ProductID],0)),"Not found")</f>
        <v>7</v>
      </c>
      <c r="F517" t="str">
        <f>IFERROR(INDEX(ProductTJ[Segment],MATCH(A517,ProductTJ[ProductID],0)),"Not found")</f>
        <v>Moderation</v>
      </c>
      <c r="G517" t="str">
        <f>IFERROR(INDEX(SalesTJ[Country],MATCH(A517,SalesTJ[ProductID],0)),"Not found")</f>
        <v>Canada</v>
      </c>
      <c r="H517" t="str">
        <f>IFERROR(INDEX(Location[State],MATCH(I517,Location[Zip],0)),"Not found")</f>
        <v>Alberta</v>
      </c>
      <c r="I517" t="str">
        <f>IFERROR(INDEX(SalesTJ[Zip],MATCH(A517,SalesTJ[ProductID],0)),"Not found")</f>
        <v>T6G</v>
      </c>
      <c r="J517" t="str">
        <f>IFERROR(INDEX(Manufacturer[Manufacturer Name],MATCH(E517,Manufacturer[ManufacturerID],0)),"Not found")</f>
        <v>VanArsdel</v>
      </c>
      <c r="K517">
        <f>IFERROR(INDEX(SalesTJ[Units],MATCH(A517,SalesTJ[ProductID],0)),"Not found")</f>
        <v>1</v>
      </c>
      <c r="L517">
        <f>IFERROR(INDEX(SalesTJ[Revenue],MATCH(A517,SalesTJ[ProductID],0)),"Not found")</f>
        <v>11084.85</v>
      </c>
    </row>
    <row r="518" spans="1:12">
      <c r="A518" s="6">
        <v>674</v>
      </c>
      <c r="B518" s="7">
        <v>42072</v>
      </c>
      <c r="C518" t="str">
        <f>IFERROR(INDEX(ProductTJ[Product Name],MATCH(A518,ProductTJ[ProductID],0)),"Not found")</f>
        <v>Maximus UC-39</v>
      </c>
      <c r="D518" t="str">
        <f>IFERROR(INDEX(ProductTJ[Category],MATCH(A518,ProductTJ[ProductID],0)),"Not found")</f>
        <v>Urban</v>
      </c>
      <c r="E518">
        <f>IFERROR(INDEX(ProductTJ[ManufacturerID],MATCH(A518,ProductTJ[ProductID],0)),"Not found")</f>
        <v>7</v>
      </c>
      <c r="F518" t="str">
        <f>IFERROR(INDEX(ProductTJ[Segment],MATCH(A518,ProductTJ[ProductID],0)),"Not found")</f>
        <v>Convenience</v>
      </c>
      <c r="G518" t="str">
        <f>IFERROR(INDEX(SalesTJ[Country],MATCH(A518,SalesTJ[ProductID],0)),"Not found")</f>
        <v>Canada</v>
      </c>
      <c r="H518" t="str">
        <f>IFERROR(INDEX(Location[State],MATCH(I518,Location[Zip],0)),"Not found")</f>
        <v>Ontario</v>
      </c>
      <c r="I518" t="str">
        <f>IFERROR(INDEX(SalesTJ[Zip],MATCH(A518,SalesTJ[ProductID],0)),"Not found")</f>
        <v>M5S</v>
      </c>
      <c r="J518" t="str">
        <f>IFERROR(INDEX(Manufacturer[Manufacturer Name],MATCH(E518,Manufacturer[ManufacturerID],0)),"Not found")</f>
        <v>VanArsdel</v>
      </c>
      <c r="K518">
        <f>IFERROR(INDEX(SalesTJ[Units],MATCH(A518,SalesTJ[ProductID],0)),"Not found")</f>
        <v>1</v>
      </c>
      <c r="L518">
        <f>IFERROR(INDEX(SalesTJ[Revenue],MATCH(A518,SalesTJ[ProductID],0)),"Not found")</f>
        <v>8315.37</v>
      </c>
    </row>
    <row r="519" spans="1:12">
      <c r="A519" s="8">
        <v>927</v>
      </c>
      <c r="B519" s="9">
        <v>42072</v>
      </c>
      <c r="C519" t="str">
        <f>IFERROR(INDEX(ProductTJ[Product Name],MATCH(A519,ProductTJ[ProductID],0)),"Not found")</f>
        <v>Natura UE-36</v>
      </c>
      <c r="D519" t="str">
        <f>IFERROR(INDEX(ProductTJ[Category],MATCH(A519,ProductTJ[ProductID],0)),"Not found")</f>
        <v>Urban</v>
      </c>
      <c r="E519">
        <f>IFERROR(INDEX(ProductTJ[ManufacturerID],MATCH(A519,ProductTJ[ProductID],0)),"Not found")</f>
        <v>8</v>
      </c>
      <c r="F519" t="str">
        <f>IFERROR(INDEX(ProductTJ[Segment],MATCH(A519,ProductTJ[ProductID],0)),"Not found")</f>
        <v>Extreme</v>
      </c>
      <c r="G519" t="str">
        <f>IFERROR(INDEX(SalesTJ[Country],MATCH(A519,SalesTJ[ProductID],0)),"Not found")</f>
        <v>Canada</v>
      </c>
      <c r="H519" t="str">
        <f>IFERROR(INDEX(Location[State],MATCH(I519,Location[Zip],0)),"Not found")</f>
        <v>Ontario</v>
      </c>
      <c r="I519" t="str">
        <f>IFERROR(INDEX(SalesTJ[Zip],MATCH(A519,SalesTJ[ProductID],0)),"Not found")</f>
        <v>M6G</v>
      </c>
      <c r="J519" t="str">
        <f>IFERROR(INDEX(Manufacturer[Manufacturer Name],MATCH(E519,Manufacturer[ManufacturerID],0)),"Not found")</f>
        <v>Natura</v>
      </c>
      <c r="K519">
        <f>IFERROR(INDEX(SalesTJ[Units],MATCH(A519,SalesTJ[ProductID],0)),"Not found")</f>
        <v>1</v>
      </c>
      <c r="L519">
        <f>IFERROR(INDEX(SalesTJ[Revenue],MATCH(A519,SalesTJ[ProductID],0)),"Not found")</f>
        <v>6173.37</v>
      </c>
    </row>
    <row r="520" spans="1:12">
      <c r="A520" s="6">
        <v>1049</v>
      </c>
      <c r="B520" s="7">
        <v>42072</v>
      </c>
      <c r="C520" t="str">
        <f>IFERROR(INDEX(ProductTJ[Product Name],MATCH(A520,ProductTJ[ProductID],0)),"Not found")</f>
        <v>Pirum MA-07</v>
      </c>
      <c r="D520" t="str">
        <f>IFERROR(INDEX(ProductTJ[Category],MATCH(A520,ProductTJ[ProductID],0)),"Not found")</f>
        <v>Mix</v>
      </c>
      <c r="E520">
        <f>IFERROR(INDEX(ProductTJ[ManufacturerID],MATCH(A520,ProductTJ[ProductID],0)),"Not found")</f>
        <v>10</v>
      </c>
      <c r="F520" t="str">
        <f>IFERROR(INDEX(ProductTJ[Segment],MATCH(A520,ProductTJ[ProductID],0)),"Not found")</f>
        <v>All Season</v>
      </c>
      <c r="G520" t="str">
        <f>IFERROR(INDEX(SalesTJ[Country],MATCH(A520,SalesTJ[ProductID],0)),"Not found")</f>
        <v>Canada</v>
      </c>
      <c r="H520" t="str">
        <f>IFERROR(INDEX(Location[State],MATCH(I520,Location[Zip],0)),"Not found")</f>
        <v>Manitoba</v>
      </c>
      <c r="I520" t="str">
        <f>IFERROR(INDEX(SalesTJ[Zip],MATCH(A520,SalesTJ[ProductID],0)),"Not found")</f>
        <v>R3G</v>
      </c>
      <c r="J520" t="str">
        <f>IFERROR(INDEX(Manufacturer[Manufacturer Name],MATCH(E520,Manufacturer[ManufacturerID],0)),"Not found")</f>
        <v>Pirum</v>
      </c>
      <c r="K520">
        <f>IFERROR(INDEX(SalesTJ[Units],MATCH(A520,SalesTJ[ProductID],0)),"Not found")</f>
        <v>1</v>
      </c>
      <c r="L520">
        <f>IFERROR(INDEX(SalesTJ[Revenue],MATCH(A520,SalesTJ[ProductID],0)),"Not found")</f>
        <v>3086.37</v>
      </c>
    </row>
    <row r="521" spans="1:12">
      <c r="A521" s="8">
        <v>342</v>
      </c>
      <c r="B521" s="9">
        <v>42072</v>
      </c>
      <c r="C521" t="str">
        <f>IFERROR(INDEX(ProductTJ[Product Name],MATCH(A521,ProductTJ[ProductID],0)),"Not found")</f>
        <v>Fama UE-63</v>
      </c>
      <c r="D521" t="str">
        <f>IFERROR(INDEX(ProductTJ[Category],MATCH(A521,ProductTJ[ProductID],0)),"Not found")</f>
        <v>Urban</v>
      </c>
      <c r="E521">
        <f>IFERROR(INDEX(ProductTJ[ManufacturerID],MATCH(A521,ProductTJ[ProductID],0)),"Not found")</f>
        <v>5</v>
      </c>
      <c r="F521" t="str">
        <f>IFERROR(INDEX(ProductTJ[Segment],MATCH(A521,ProductTJ[ProductID],0)),"Not found")</f>
        <v>Extreme</v>
      </c>
      <c r="G521" t="str">
        <f>IFERROR(INDEX(SalesTJ[Country],MATCH(A521,SalesTJ[ProductID],0)),"Not found")</f>
        <v>Canada</v>
      </c>
      <c r="H521" t="str">
        <f>IFERROR(INDEX(Location[State],MATCH(I521,Location[Zip],0)),"Not found")</f>
        <v>Quebec</v>
      </c>
      <c r="I521" t="str">
        <f>IFERROR(INDEX(SalesTJ[Zip],MATCH(A521,SalesTJ[ProductID],0)),"Not found")</f>
        <v>H1B</v>
      </c>
      <c r="J521" t="str">
        <f>IFERROR(INDEX(Manufacturer[Manufacturer Name],MATCH(E521,Manufacturer[ManufacturerID],0)),"Not found")</f>
        <v>Fama</v>
      </c>
      <c r="K521">
        <f>IFERROR(INDEX(SalesTJ[Units],MATCH(A521,SalesTJ[ProductID],0)),"Not found")</f>
        <v>1</v>
      </c>
      <c r="L521">
        <f>IFERROR(INDEX(SalesTJ[Revenue],MATCH(A521,SalesTJ[ProductID],0)),"Not found")</f>
        <v>8816.85</v>
      </c>
    </row>
    <row r="522" spans="1:12">
      <c r="A522" s="6">
        <v>2090</v>
      </c>
      <c r="B522" s="7">
        <v>42031</v>
      </c>
      <c r="C522" t="str">
        <f>IFERROR(INDEX(ProductTJ[Product Name],MATCH(A522,ProductTJ[ProductID],0)),"Not found")</f>
        <v>Currus UC-25</v>
      </c>
      <c r="D522" t="str">
        <f>IFERROR(INDEX(ProductTJ[Category],MATCH(A522,ProductTJ[ProductID],0)),"Not found")</f>
        <v>Urban</v>
      </c>
      <c r="E522">
        <f>IFERROR(INDEX(ProductTJ[ManufacturerID],MATCH(A522,ProductTJ[ProductID],0)),"Not found")</f>
        <v>4</v>
      </c>
      <c r="F522" t="str">
        <f>IFERROR(INDEX(ProductTJ[Segment],MATCH(A522,ProductTJ[ProductID],0)),"Not found")</f>
        <v>Convenience</v>
      </c>
      <c r="G522" t="str">
        <f>IFERROR(INDEX(SalesTJ[Country],MATCH(A522,SalesTJ[ProductID],0)),"Not found")</f>
        <v>Canada</v>
      </c>
      <c r="H522" t="str">
        <f>IFERROR(INDEX(Location[State],MATCH(I522,Location[Zip],0)),"Not found")</f>
        <v>Ontario</v>
      </c>
      <c r="I522" t="str">
        <f>IFERROR(INDEX(SalesTJ[Zip],MATCH(A522,SalesTJ[ProductID],0)),"Not found")</f>
        <v>L5G</v>
      </c>
      <c r="J522" t="str">
        <f>IFERROR(INDEX(Manufacturer[Manufacturer Name],MATCH(E522,Manufacturer[ManufacturerID],0)),"Not found")</f>
        <v>Currus</v>
      </c>
      <c r="K522">
        <f>IFERROR(INDEX(SalesTJ[Units],MATCH(A522,SalesTJ[ProductID],0)),"Not found")</f>
        <v>1</v>
      </c>
      <c r="L522">
        <f>IFERROR(INDEX(SalesTJ[Revenue],MATCH(A522,SalesTJ[ProductID],0)),"Not found")</f>
        <v>4598.37</v>
      </c>
    </row>
    <row r="523" spans="1:12">
      <c r="A523" s="8">
        <v>676</v>
      </c>
      <c r="B523" s="9">
        <v>42032</v>
      </c>
      <c r="C523" t="str">
        <f>IFERROR(INDEX(ProductTJ[Product Name],MATCH(A523,ProductTJ[ProductID],0)),"Not found")</f>
        <v>Maximus UC-41</v>
      </c>
      <c r="D523" t="str">
        <f>IFERROR(INDEX(ProductTJ[Category],MATCH(A523,ProductTJ[ProductID],0)),"Not found")</f>
        <v>Urban</v>
      </c>
      <c r="E523">
        <f>IFERROR(INDEX(ProductTJ[ManufacturerID],MATCH(A523,ProductTJ[ProductID],0)),"Not found")</f>
        <v>7</v>
      </c>
      <c r="F523" t="str">
        <f>IFERROR(INDEX(ProductTJ[Segment],MATCH(A523,ProductTJ[ProductID],0)),"Not found")</f>
        <v>Convenience</v>
      </c>
      <c r="G523" t="str">
        <f>IFERROR(INDEX(SalesTJ[Country],MATCH(A523,SalesTJ[ProductID],0)),"Not found")</f>
        <v>Canada</v>
      </c>
      <c r="H523" t="str">
        <f>IFERROR(INDEX(Location[State],MATCH(I523,Location[Zip],0)),"Not found")</f>
        <v>Ontario</v>
      </c>
      <c r="I523" t="str">
        <f>IFERROR(INDEX(SalesTJ[Zip],MATCH(A523,SalesTJ[ProductID],0)),"Not found")</f>
        <v>L5N</v>
      </c>
      <c r="J523" t="str">
        <f>IFERROR(INDEX(Manufacturer[Manufacturer Name],MATCH(E523,Manufacturer[ManufacturerID],0)),"Not found")</f>
        <v>VanArsdel</v>
      </c>
      <c r="K523">
        <f>IFERROR(INDEX(SalesTJ[Units],MATCH(A523,SalesTJ[ProductID],0)),"Not found")</f>
        <v>1</v>
      </c>
      <c r="L523">
        <f>IFERROR(INDEX(SalesTJ[Revenue],MATCH(A523,SalesTJ[ProductID],0)),"Not found")</f>
        <v>9134.37</v>
      </c>
    </row>
    <row r="524" spans="1:12">
      <c r="A524" s="6">
        <v>1145</v>
      </c>
      <c r="B524" s="7">
        <v>42032</v>
      </c>
      <c r="C524" t="str">
        <f>IFERROR(INDEX(ProductTJ[Product Name],MATCH(A524,ProductTJ[ProductID],0)),"Not found")</f>
        <v>Pirum UR-02</v>
      </c>
      <c r="D524" t="str">
        <f>IFERROR(INDEX(ProductTJ[Category],MATCH(A524,ProductTJ[ProductID],0)),"Not found")</f>
        <v>Urban</v>
      </c>
      <c r="E524">
        <f>IFERROR(INDEX(ProductTJ[ManufacturerID],MATCH(A524,ProductTJ[ProductID],0)),"Not found")</f>
        <v>10</v>
      </c>
      <c r="F524" t="str">
        <f>IFERROR(INDEX(ProductTJ[Segment],MATCH(A524,ProductTJ[ProductID],0)),"Not found")</f>
        <v>Regular</v>
      </c>
      <c r="G524" t="str">
        <f>IFERROR(INDEX(SalesTJ[Country],MATCH(A524,SalesTJ[ProductID],0)),"Not found")</f>
        <v>Canada</v>
      </c>
      <c r="H524" t="str">
        <f>IFERROR(INDEX(Location[State],MATCH(I524,Location[Zip],0)),"Not found")</f>
        <v>Ontario</v>
      </c>
      <c r="I524" t="str">
        <f>IFERROR(INDEX(SalesTJ[Zip],MATCH(A524,SalesTJ[ProductID],0)),"Not found")</f>
        <v>M6H</v>
      </c>
      <c r="J524" t="str">
        <f>IFERROR(INDEX(Manufacturer[Manufacturer Name],MATCH(E524,Manufacturer[ManufacturerID],0)),"Not found")</f>
        <v>Pirum</v>
      </c>
      <c r="K524">
        <f>IFERROR(INDEX(SalesTJ[Units],MATCH(A524,SalesTJ[ProductID],0)),"Not found")</f>
        <v>1</v>
      </c>
      <c r="L524">
        <f>IFERROR(INDEX(SalesTJ[Revenue],MATCH(A524,SalesTJ[ProductID],0)),"Not found")</f>
        <v>4031.37</v>
      </c>
    </row>
    <row r="525" spans="1:12">
      <c r="A525" s="8">
        <v>531</v>
      </c>
      <c r="B525" s="9">
        <v>42042</v>
      </c>
      <c r="C525" t="str">
        <f>IFERROR(INDEX(ProductTJ[Product Name],MATCH(A525,ProductTJ[ProductID],0)),"Not found")</f>
        <v>Maximus UE-19</v>
      </c>
      <c r="D525" t="str">
        <f>IFERROR(INDEX(ProductTJ[Category],MATCH(A525,ProductTJ[ProductID],0)),"Not found")</f>
        <v>Urban</v>
      </c>
      <c r="E525">
        <f>IFERROR(INDEX(ProductTJ[ManufacturerID],MATCH(A525,ProductTJ[ProductID],0)),"Not found")</f>
        <v>7</v>
      </c>
      <c r="F525" t="str">
        <f>IFERROR(INDEX(ProductTJ[Segment],MATCH(A525,ProductTJ[ProductID],0)),"Not found")</f>
        <v>Extreme</v>
      </c>
      <c r="G525" t="str">
        <f>IFERROR(INDEX(SalesTJ[Country],MATCH(A525,SalesTJ[ProductID],0)),"Not found")</f>
        <v>Canada</v>
      </c>
      <c r="H525" t="str">
        <f>IFERROR(INDEX(Location[State],MATCH(I525,Location[Zip],0)),"Not found")</f>
        <v>Ontario</v>
      </c>
      <c r="I525" t="str">
        <f>IFERROR(INDEX(SalesTJ[Zip],MATCH(A525,SalesTJ[ProductID],0)),"Not found")</f>
        <v>M6G</v>
      </c>
      <c r="J525" t="str">
        <f>IFERROR(INDEX(Manufacturer[Manufacturer Name],MATCH(E525,Manufacturer[ManufacturerID],0)),"Not found")</f>
        <v>VanArsdel</v>
      </c>
      <c r="K525">
        <f>IFERROR(INDEX(SalesTJ[Units],MATCH(A525,SalesTJ[ProductID],0)),"Not found")</f>
        <v>1</v>
      </c>
      <c r="L525">
        <f>IFERROR(INDEX(SalesTJ[Revenue],MATCH(A525,SalesTJ[ProductID],0)),"Not found")</f>
        <v>7556.85</v>
      </c>
    </row>
    <row r="526" spans="1:12">
      <c r="A526" s="6">
        <v>615</v>
      </c>
      <c r="B526" s="7">
        <v>42101</v>
      </c>
      <c r="C526" t="str">
        <f>IFERROR(INDEX(ProductTJ[Product Name],MATCH(A526,ProductTJ[ProductID],0)),"Not found")</f>
        <v>Maximus UC-80</v>
      </c>
      <c r="D526" t="str">
        <f>IFERROR(INDEX(ProductTJ[Category],MATCH(A526,ProductTJ[ProductID],0)),"Not found")</f>
        <v>Urban</v>
      </c>
      <c r="E526">
        <f>IFERROR(INDEX(ProductTJ[ManufacturerID],MATCH(A526,ProductTJ[ProductID],0)),"Not found")</f>
        <v>7</v>
      </c>
      <c r="F526" t="str">
        <f>IFERROR(INDEX(ProductTJ[Segment],MATCH(A526,ProductTJ[ProductID],0)),"Not found")</f>
        <v>Convenience</v>
      </c>
      <c r="G526" t="str">
        <f>IFERROR(INDEX(SalesTJ[Country],MATCH(A526,SalesTJ[ProductID],0)),"Not found")</f>
        <v>Canada</v>
      </c>
      <c r="H526" t="str">
        <f>IFERROR(INDEX(Location[State],MATCH(I526,Location[Zip],0)),"Not found")</f>
        <v>Ontario</v>
      </c>
      <c r="I526" t="str">
        <f>IFERROR(INDEX(SalesTJ[Zip],MATCH(A526,SalesTJ[ProductID],0)),"Not found")</f>
        <v>M4V</v>
      </c>
      <c r="J526" t="str">
        <f>IFERROR(INDEX(Manufacturer[Manufacturer Name],MATCH(E526,Manufacturer[ManufacturerID],0)),"Not found")</f>
        <v>VanArsdel</v>
      </c>
      <c r="K526">
        <f>IFERROR(INDEX(SalesTJ[Units],MATCH(A526,SalesTJ[ProductID],0)),"Not found")</f>
        <v>1</v>
      </c>
      <c r="L526">
        <f>IFERROR(INDEX(SalesTJ[Revenue],MATCH(A526,SalesTJ[ProductID],0)),"Not found")</f>
        <v>8189.37</v>
      </c>
    </row>
    <row r="527" spans="1:12">
      <c r="A527" s="8">
        <v>676</v>
      </c>
      <c r="B527" s="9">
        <v>42101</v>
      </c>
      <c r="C527" t="str">
        <f>IFERROR(INDEX(ProductTJ[Product Name],MATCH(A527,ProductTJ[ProductID],0)),"Not found")</f>
        <v>Maximus UC-41</v>
      </c>
      <c r="D527" t="str">
        <f>IFERROR(INDEX(ProductTJ[Category],MATCH(A527,ProductTJ[ProductID],0)),"Not found")</f>
        <v>Urban</v>
      </c>
      <c r="E527">
        <f>IFERROR(INDEX(ProductTJ[ManufacturerID],MATCH(A527,ProductTJ[ProductID],0)),"Not found")</f>
        <v>7</v>
      </c>
      <c r="F527" t="str">
        <f>IFERROR(INDEX(ProductTJ[Segment],MATCH(A527,ProductTJ[ProductID],0)),"Not found")</f>
        <v>Convenience</v>
      </c>
      <c r="G527" t="str">
        <f>IFERROR(INDEX(SalesTJ[Country],MATCH(A527,SalesTJ[ProductID],0)),"Not found")</f>
        <v>Canada</v>
      </c>
      <c r="H527" t="str">
        <f>IFERROR(INDEX(Location[State],MATCH(I527,Location[Zip],0)),"Not found")</f>
        <v>Ontario</v>
      </c>
      <c r="I527" t="str">
        <f>IFERROR(INDEX(SalesTJ[Zip],MATCH(A527,SalesTJ[ProductID],0)),"Not found")</f>
        <v>L5N</v>
      </c>
      <c r="J527" t="str">
        <f>IFERROR(INDEX(Manufacturer[Manufacturer Name],MATCH(E527,Manufacturer[ManufacturerID],0)),"Not found")</f>
        <v>VanArsdel</v>
      </c>
      <c r="K527">
        <f>IFERROR(INDEX(SalesTJ[Units],MATCH(A527,SalesTJ[ProductID],0)),"Not found")</f>
        <v>1</v>
      </c>
      <c r="L527">
        <f>IFERROR(INDEX(SalesTJ[Revenue],MATCH(A527,SalesTJ[ProductID],0)),"Not found")</f>
        <v>9134.37</v>
      </c>
    </row>
    <row r="528" spans="1:12">
      <c r="A528" s="6">
        <v>734</v>
      </c>
      <c r="B528" s="7">
        <v>42073</v>
      </c>
      <c r="C528" t="str">
        <f>IFERROR(INDEX(ProductTJ[Product Name],MATCH(A528,ProductTJ[ProductID],0)),"Not found")</f>
        <v>Natura RP-22</v>
      </c>
      <c r="D528" t="str">
        <f>IFERROR(INDEX(ProductTJ[Category],MATCH(A528,ProductTJ[ProductID],0)),"Not found")</f>
        <v>Rural</v>
      </c>
      <c r="E528">
        <f>IFERROR(INDEX(ProductTJ[ManufacturerID],MATCH(A528,ProductTJ[ProductID],0)),"Not found")</f>
        <v>8</v>
      </c>
      <c r="F528" t="str">
        <f>IFERROR(INDEX(ProductTJ[Segment],MATCH(A528,ProductTJ[ProductID],0)),"Not found")</f>
        <v>Productivity</v>
      </c>
      <c r="G528" t="str">
        <f>IFERROR(INDEX(SalesTJ[Country],MATCH(A528,SalesTJ[ProductID],0)),"Not found")</f>
        <v>Canada</v>
      </c>
      <c r="H528" t="str">
        <f>IFERROR(INDEX(Location[State],MATCH(I528,Location[Zip],0)),"Not found")</f>
        <v>Manitoba</v>
      </c>
      <c r="I528" t="str">
        <f>IFERROR(INDEX(SalesTJ[Zip],MATCH(A528,SalesTJ[ProductID],0)),"Not found")</f>
        <v>R3V</v>
      </c>
      <c r="J528" t="str">
        <f>IFERROR(INDEX(Manufacturer[Manufacturer Name],MATCH(E528,Manufacturer[ManufacturerID],0)),"Not found")</f>
        <v>Natura</v>
      </c>
      <c r="K528">
        <f>IFERROR(INDEX(SalesTJ[Units],MATCH(A528,SalesTJ[ProductID],0)),"Not found")</f>
        <v>1</v>
      </c>
      <c r="L528">
        <f>IFERROR(INDEX(SalesTJ[Revenue],MATCH(A528,SalesTJ[ProductID],0)),"Not found")</f>
        <v>4787.37</v>
      </c>
    </row>
    <row r="529" spans="1:12">
      <c r="A529" s="8">
        <v>965</v>
      </c>
      <c r="B529" s="9">
        <v>42073</v>
      </c>
      <c r="C529" t="str">
        <f>IFERROR(INDEX(ProductTJ[Product Name],MATCH(A529,ProductTJ[ProductID],0)),"Not found")</f>
        <v>Natura UC-28</v>
      </c>
      <c r="D529" t="str">
        <f>IFERROR(INDEX(ProductTJ[Category],MATCH(A529,ProductTJ[ProductID],0)),"Not found")</f>
        <v>Urban</v>
      </c>
      <c r="E529">
        <f>IFERROR(INDEX(ProductTJ[ManufacturerID],MATCH(A529,ProductTJ[ProductID],0)),"Not found")</f>
        <v>8</v>
      </c>
      <c r="F529" t="str">
        <f>IFERROR(INDEX(ProductTJ[Segment],MATCH(A529,ProductTJ[ProductID],0)),"Not found")</f>
        <v>Convenience</v>
      </c>
      <c r="G529" t="str">
        <f>IFERROR(INDEX(SalesTJ[Country],MATCH(A529,SalesTJ[ProductID],0)),"Not found")</f>
        <v>Canada</v>
      </c>
      <c r="H529" t="str">
        <f>IFERROR(INDEX(Location[State],MATCH(I529,Location[Zip],0)),"Not found")</f>
        <v>Ontario</v>
      </c>
      <c r="I529" t="str">
        <f>IFERROR(INDEX(SalesTJ[Zip],MATCH(A529,SalesTJ[ProductID],0)),"Not found")</f>
        <v>K1H</v>
      </c>
      <c r="J529" t="str">
        <f>IFERROR(INDEX(Manufacturer[Manufacturer Name],MATCH(E529,Manufacturer[ManufacturerID],0)),"Not found")</f>
        <v>Natura</v>
      </c>
      <c r="K529">
        <f>IFERROR(INDEX(SalesTJ[Units],MATCH(A529,SalesTJ[ProductID],0)),"Not found")</f>
        <v>1</v>
      </c>
      <c r="L529">
        <f>IFERROR(INDEX(SalesTJ[Revenue],MATCH(A529,SalesTJ[ProductID],0)),"Not found")</f>
        <v>6299.37</v>
      </c>
    </row>
    <row r="530" spans="1:12">
      <c r="A530" s="6">
        <v>674</v>
      </c>
      <c r="B530" s="7">
        <v>42073</v>
      </c>
      <c r="C530" t="str">
        <f>IFERROR(INDEX(ProductTJ[Product Name],MATCH(A530,ProductTJ[ProductID],0)),"Not found")</f>
        <v>Maximus UC-39</v>
      </c>
      <c r="D530" t="str">
        <f>IFERROR(INDEX(ProductTJ[Category],MATCH(A530,ProductTJ[ProductID],0)),"Not found")</f>
        <v>Urban</v>
      </c>
      <c r="E530">
        <f>IFERROR(INDEX(ProductTJ[ManufacturerID],MATCH(A530,ProductTJ[ProductID],0)),"Not found")</f>
        <v>7</v>
      </c>
      <c r="F530" t="str">
        <f>IFERROR(INDEX(ProductTJ[Segment],MATCH(A530,ProductTJ[ProductID],0)),"Not found")</f>
        <v>Convenience</v>
      </c>
      <c r="G530" t="str">
        <f>IFERROR(INDEX(SalesTJ[Country],MATCH(A530,SalesTJ[ProductID],0)),"Not found")</f>
        <v>Canada</v>
      </c>
      <c r="H530" t="str">
        <f>IFERROR(INDEX(Location[State],MATCH(I530,Location[Zip],0)),"Not found")</f>
        <v>Ontario</v>
      </c>
      <c r="I530" t="str">
        <f>IFERROR(INDEX(SalesTJ[Zip],MATCH(A530,SalesTJ[ProductID],0)),"Not found")</f>
        <v>M5S</v>
      </c>
      <c r="J530" t="str">
        <f>IFERROR(INDEX(Manufacturer[Manufacturer Name],MATCH(E530,Manufacturer[ManufacturerID],0)),"Not found")</f>
        <v>VanArsdel</v>
      </c>
      <c r="K530">
        <f>IFERROR(INDEX(SalesTJ[Units],MATCH(A530,SalesTJ[ProductID],0)),"Not found")</f>
        <v>1</v>
      </c>
      <c r="L530">
        <f>IFERROR(INDEX(SalesTJ[Revenue],MATCH(A530,SalesTJ[ProductID],0)),"Not found")</f>
        <v>8315.37</v>
      </c>
    </row>
    <row r="531" spans="1:12">
      <c r="A531" s="8">
        <v>2060</v>
      </c>
      <c r="B531" s="9">
        <v>42121</v>
      </c>
      <c r="C531" t="str">
        <f>IFERROR(INDEX(ProductTJ[Product Name],MATCH(A531,ProductTJ[ProductID],0)),"Not found")</f>
        <v>Currus UE-20</v>
      </c>
      <c r="D531" t="str">
        <f>IFERROR(INDEX(ProductTJ[Category],MATCH(A531,ProductTJ[ProductID],0)),"Not found")</f>
        <v>Urban</v>
      </c>
      <c r="E531">
        <f>IFERROR(INDEX(ProductTJ[ManufacturerID],MATCH(A531,ProductTJ[ProductID],0)),"Not found")</f>
        <v>4</v>
      </c>
      <c r="F531" t="str">
        <f>IFERROR(INDEX(ProductTJ[Segment],MATCH(A531,ProductTJ[ProductID],0)),"Not found")</f>
        <v>Extreme</v>
      </c>
      <c r="G531" t="str">
        <f>IFERROR(INDEX(SalesTJ[Country],MATCH(A531,SalesTJ[ProductID],0)),"Not found")</f>
        <v>Canada</v>
      </c>
      <c r="H531" t="str">
        <f>IFERROR(INDEX(Location[State],MATCH(I531,Location[Zip],0)),"Not found")</f>
        <v>Ontario</v>
      </c>
      <c r="I531" t="str">
        <f>IFERROR(INDEX(SalesTJ[Zip],MATCH(A531,SalesTJ[ProductID],0)),"Not found")</f>
        <v>M4V</v>
      </c>
      <c r="J531" t="str">
        <f>IFERROR(INDEX(Manufacturer[Manufacturer Name],MATCH(E531,Manufacturer[ManufacturerID],0)),"Not found")</f>
        <v>Currus</v>
      </c>
      <c r="K531">
        <f>IFERROR(INDEX(SalesTJ[Units],MATCH(A531,SalesTJ[ProductID],0)),"Not found")</f>
        <v>1</v>
      </c>
      <c r="L531">
        <f>IFERROR(INDEX(SalesTJ[Revenue],MATCH(A531,SalesTJ[ProductID],0)),"Not found")</f>
        <v>4409.37</v>
      </c>
    </row>
    <row r="532" spans="1:12">
      <c r="A532" s="6">
        <v>545</v>
      </c>
      <c r="B532" s="7">
        <v>42121</v>
      </c>
      <c r="C532" t="str">
        <f>IFERROR(INDEX(ProductTJ[Product Name],MATCH(A532,ProductTJ[ProductID],0)),"Not found")</f>
        <v>Maximus UC-10</v>
      </c>
      <c r="D532" t="str">
        <f>IFERROR(INDEX(ProductTJ[Category],MATCH(A532,ProductTJ[ProductID],0)),"Not found")</f>
        <v>Urban</v>
      </c>
      <c r="E532">
        <f>IFERROR(INDEX(ProductTJ[ManufacturerID],MATCH(A532,ProductTJ[ProductID],0)),"Not found")</f>
        <v>7</v>
      </c>
      <c r="F532" t="str">
        <f>IFERROR(INDEX(ProductTJ[Segment],MATCH(A532,ProductTJ[ProductID],0)),"Not found")</f>
        <v>Convenience</v>
      </c>
      <c r="G532" t="str">
        <f>IFERROR(INDEX(SalesTJ[Country],MATCH(A532,SalesTJ[ProductID],0)),"Not found")</f>
        <v>Canada</v>
      </c>
      <c r="H532" t="str">
        <f>IFERROR(INDEX(Location[State],MATCH(I532,Location[Zip],0)),"Not found")</f>
        <v>Ontario</v>
      </c>
      <c r="I532" t="str">
        <f>IFERROR(INDEX(SalesTJ[Zip],MATCH(A532,SalesTJ[ProductID],0)),"Not found")</f>
        <v>M5L</v>
      </c>
      <c r="J532" t="str">
        <f>IFERROR(INDEX(Manufacturer[Manufacturer Name],MATCH(E532,Manufacturer[ManufacturerID],0)),"Not found")</f>
        <v>VanArsdel</v>
      </c>
      <c r="K532">
        <f>IFERROR(INDEX(SalesTJ[Units],MATCH(A532,SalesTJ[ProductID],0)),"Not found")</f>
        <v>1</v>
      </c>
      <c r="L532">
        <f>IFERROR(INDEX(SalesTJ[Revenue],MATCH(A532,SalesTJ[ProductID],0)),"Not found")</f>
        <v>10835.37</v>
      </c>
    </row>
    <row r="533" spans="1:12">
      <c r="A533" s="8">
        <v>1078</v>
      </c>
      <c r="B533" s="9">
        <v>42183</v>
      </c>
      <c r="C533" t="str">
        <f>IFERROR(INDEX(ProductTJ[Product Name],MATCH(A533,ProductTJ[ProductID],0)),"Not found")</f>
        <v>Pirum RP-24</v>
      </c>
      <c r="D533" t="str">
        <f>IFERROR(INDEX(ProductTJ[Category],MATCH(A533,ProductTJ[ProductID],0)),"Not found")</f>
        <v>Rural</v>
      </c>
      <c r="E533">
        <f>IFERROR(INDEX(ProductTJ[ManufacturerID],MATCH(A533,ProductTJ[ProductID],0)),"Not found")</f>
        <v>10</v>
      </c>
      <c r="F533" t="str">
        <f>IFERROR(INDEX(ProductTJ[Segment],MATCH(A533,ProductTJ[ProductID],0)),"Not found")</f>
        <v>Productivity</v>
      </c>
      <c r="G533" t="str">
        <f>IFERROR(INDEX(SalesTJ[Country],MATCH(A533,SalesTJ[ProductID],0)),"Not found")</f>
        <v>Canada</v>
      </c>
      <c r="H533" t="str">
        <f>IFERROR(INDEX(Location[State],MATCH(I533,Location[Zip],0)),"Not found")</f>
        <v>Manitoba</v>
      </c>
      <c r="I533" t="str">
        <f>IFERROR(INDEX(SalesTJ[Zip],MATCH(A533,SalesTJ[ProductID],0)),"Not found")</f>
        <v>R3B</v>
      </c>
      <c r="J533" t="str">
        <f>IFERROR(INDEX(Manufacturer[Manufacturer Name],MATCH(E533,Manufacturer[ManufacturerID],0)),"Not found")</f>
        <v>Pirum</v>
      </c>
      <c r="K533">
        <f>IFERROR(INDEX(SalesTJ[Units],MATCH(A533,SalesTJ[ProductID],0)),"Not found")</f>
        <v>1</v>
      </c>
      <c r="L533">
        <f>IFERROR(INDEX(SalesTJ[Revenue],MATCH(A533,SalesTJ[ProductID],0)),"Not found")</f>
        <v>4220.37</v>
      </c>
    </row>
    <row r="534" spans="1:12">
      <c r="A534" s="6">
        <v>1180</v>
      </c>
      <c r="B534" s="7">
        <v>42092</v>
      </c>
      <c r="C534" t="str">
        <f>IFERROR(INDEX(ProductTJ[Product Name],MATCH(A534,ProductTJ[ProductID],0)),"Not found")</f>
        <v>Pirum UE-16</v>
      </c>
      <c r="D534" t="str">
        <f>IFERROR(INDEX(ProductTJ[Category],MATCH(A534,ProductTJ[ProductID],0)),"Not found")</f>
        <v>Urban</v>
      </c>
      <c r="E534">
        <f>IFERROR(INDEX(ProductTJ[ManufacturerID],MATCH(A534,ProductTJ[ProductID],0)),"Not found")</f>
        <v>10</v>
      </c>
      <c r="F534" t="str">
        <f>IFERROR(INDEX(ProductTJ[Segment],MATCH(A534,ProductTJ[ProductID],0)),"Not found")</f>
        <v>Extreme</v>
      </c>
      <c r="G534" t="str">
        <f>IFERROR(INDEX(SalesTJ[Country],MATCH(A534,SalesTJ[ProductID],0)),"Not found")</f>
        <v>Canada</v>
      </c>
      <c r="H534" t="str">
        <f>IFERROR(INDEX(Location[State],MATCH(I534,Location[Zip],0)),"Not found")</f>
        <v>Ontario</v>
      </c>
      <c r="I534" t="str">
        <f>IFERROR(INDEX(SalesTJ[Zip],MATCH(A534,SalesTJ[ProductID],0)),"Not found")</f>
        <v>L5G</v>
      </c>
      <c r="J534" t="str">
        <f>IFERROR(INDEX(Manufacturer[Manufacturer Name],MATCH(E534,Manufacturer[ManufacturerID],0)),"Not found")</f>
        <v>Pirum</v>
      </c>
      <c r="K534">
        <f>IFERROR(INDEX(SalesTJ[Units],MATCH(A534,SalesTJ[ProductID],0)),"Not found")</f>
        <v>1</v>
      </c>
      <c r="L534">
        <f>IFERROR(INDEX(SalesTJ[Revenue],MATCH(A534,SalesTJ[ProductID],0)),"Not found")</f>
        <v>6173.37</v>
      </c>
    </row>
    <row r="535" spans="1:12">
      <c r="A535" s="8">
        <v>443</v>
      </c>
      <c r="B535" s="9">
        <v>42092</v>
      </c>
      <c r="C535" t="str">
        <f>IFERROR(INDEX(ProductTJ[Product Name],MATCH(A535,ProductTJ[ProductID],0)),"Not found")</f>
        <v>Maximus UM-48</v>
      </c>
      <c r="D535" t="str">
        <f>IFERROR(INDEX(ProductTJ[Category],MATCH(A535,ProductTJ[ProductID],0)),"Not found")</f>
        <v>Urban</v>
      </c>
      <c r="E535">
        <f>IFERROR(INDEX(ProductTJ[ManufacturerID],MATCH(A535,ProductTJ[ProductID],0)),"Not found")</f>
        <v>7</v>
      </c>
      <c r="F535" t="str">
        <f>IFERROR(INDEX(ProductTJ[Segment],MATCH(A535,ProductTJ[ProductID],0)),"Not found")</f>
        <v>Moderation</v>
      </c>
      <c r="G535" t="str">
        <f>IFERROR(INDEX(SalesTJ[Country],MATCH(A535,SalesTJ[ProductID],0)),"Not found")</f>
        <v>Canada</v>
      </c>
      <c r="H535" t="str">
        <f>IFERROR(INDEX(Location[State],MATCH(I535,Location[Zip],0)),"Not found")</f>
        <v>Alberta</v>
      </c>
      <c r="I535" t="str">
        <f>IFERROR(INDEX(SalesTJ[Zip],MATCH(A535,SalesTJ[ProductID],0)),"Not found")</f>
        <v>T6G</v>
      </c>
      <c r="J535" t="str">
        <f>IFERROR(INDEX(Manufacturer[Manufacturer Name],MATCH(E535,Manufacturer[ManufacturerID],0)),"Not found")</f>
        <v>VanArsdel</v>
      </c>
      <c r="K535">
        <f>IFERROR(INDEX(SalesTJ[Units],MATCH(A535,SalesTJ[ProductID],0)),"Not found")</f>
        <v>1</v>
      </c>
      <c r="L535">
        <f>IFERROR(INDEX(SalesTJ[Revenue],MATCH(A535,SalesTJ[ProductID],0)),"Not found")</f>
        <v>11084.85</v>
      </c>
    </row>
    <row r="536" spans="1:12">
      <c r="A536" s="6">
        <v>506</v>
      </c>
      <c r="B536" s="7">
        <v>42017</v>
      </c>
      <c r="C536" t="str">
        <f>IFERROR(INDEX(ProductTJ[Product Name],MATCH(A536,ProductTJ[ProductID],0)),"Not found")</f>
        <v>Maximus UM-11</v>
      </c>
      <c r="D536" t="str">
        <f>IFERROR(INDEX(ProductTJ[Category],MATCH(A536,ProductTJ[ProductID],0)),"Not found")</f>
        <v>Urban</v>
      </c>
      <c r="E536">
        <f>IFERROR(INDEX(ProductTJ[ManufacturerID],MATCH(A536,ProductTJ[ProductID],0)),"Not found")</f>
        <v>7</v>
      </c>
      <c r="F536" t="str">
        <f>IFERROR(INDEX(ProductTJ[Segment],MATCH(A536,ProductTJ[ProductID],0)),"Not found")</f>
        <v>Moderation</v>
      </c>
      <c r="G536" t="str">
        <f>IFERROR(INDEX(SalesTJ[Country],MATCH(A536,SalesTJ[ProductID],0)),"Not found")</f>
        <v>Canada</v>
      </c>
      <c r="H536" t="str">
        <f>IFERROR(INDEX(Location[State],MATCH(I536,Location[Zip],0)),"Not found")</f>
        <v>Ontario</v>
      </c>
      <c r="I536" t="str">
        <f>IFERROR(INDEX(SalesTJ[Zip],MATCH(A536,SalesTJ[ProductID],0)),"Not found")</f>
        <v>L5P</v>
      </c>
      <c r="J536" t="str">
        <f>IFERROR(INDEX(Manufacturer[Manufacturer Name],MATCH(E536,Manufacturer[ManufacturerID],0)),"Not found")</f>
        <v>VanArsdel</v>
      </c>
      <c r="K536">
        <f>IFERROR(INDEX(SalesTJ[Units],MATCH(A536,SalesTJ[ProductID],0)),"Not found")</f>
        <v>1</v>
      </c>
      <c r="L536">
        <f>IFERROR(INDEX(SalesTJ[Revenue],MATCH(A536,SalesTJ[ProductID],0)),"Not found")</f>
        <v>15560.37</v>
      </c>
    </row>
    <row r="537" spans="1:12">
      <c r="A537" s="8">
        <v>1883</v>
      </c>
      <c r="B537" s="9">
        <v>42017</v>
      </c>
      <c r="C537" t="str">
        <f>IFERROR(INDEX(ProductTJ[Product Name],MATCH(A537,ProductTJ[ProductID],0)),"Not found")</f>
        <v>Leo UC-02</v>
      </c>
      <c r="D537" t="str">
        <f>IFERROR(INDEX(ProductTJ[Category],MATCH(A537,ProductTJ[ProductID],0)),"Not found")</f>
        <v>Urban</v>
      </c>
      <c r="E537">
        <f>IFERROR(INDEX(ProductTJ[ManufacturerID],MATCH(A537,ProductTJ[ProductID],0)),"Not found")</f>
        <v>6</v>
      </c>
      <c r="F537" t="str">
        <f>IFERROR(INDEX(ProductTJ[Segment],MATCH(A537,ProductTJ[ProductID],0)),"Not found")</f>
        <v>Convenience</v>
      </c>
      <c r="G537" t="str">
        <f>IFERROR(INDEX(SalesTJ[Country],MATCH(A537,SalesTJ[ProductID],0)),"Not found")</f>
        <v>Canada</v>
      </c>
      <c r="H537" t="str">
        <f>IFERROR(INDEX(Location[State],MATCH(I537,Location[Zip],0)),"Not found")</f>
        <v>Alberta</v>
      </c>
      <c r="I537" t="str">
        <f>IFERROR(INDEX(SalesTJ[Zip],MATCH(A537,SalesTJ[ProductID],0)),"Not found")</f>
        <v>T6E</v>
      </c>
      <c r="J537" t="str">
        <f>IFERROR(INDEX(Manufacturer[Manufacturer Name],MATCH(E537,Manufacturer[ManufacturerID],0)),"Not found")</f>
        <v>Leo</v>
      </c>
      <c r="K537">
        <f>IFERROR(INDEX(SalesTJ[Units],MATCH(A537,SalesTJ[ProductID],0)),"Not found")</f>
        <v>1</v>
      </c>
      <c r="L537">
        <f>IFERROR(INDEX(SalesTJ[Revenue],MATCH(A537,SalesTJ[ProductID],0)),"Not found")</f>
        <v>9134.37</v>
      </c>
    </row>
    <row r="538" spans="1:12">
      <c r="A538" s="6">
        <v>1129</v>
      </c>
      <c r="B538" s="7">
        <v>42018</v>
      </c>
      <c r="C538" t="str">
        <f>IFERROR(INDEX(ProductTJ[Product Name],MATCH(A538,ProductTJ[ProductID],0)),"Not found")</f>
        <v>Pirum UM-06</v>
      </c>
      <c r="D538" t="str">
        <f>IFERROR(INDEX(ProductTJ[Category],MATCH(A538,ProductTJ[ProductID],0)),"Not found")</f>
        <v>Urban</v>
      </c>
      <c r="E538">
        <f>IFERROR(INDEX(ProductTJ[ManufacturerID],MATCH(A538,ProductTJ[ProductID],0)),"Not found")</f>
        <v>10</v>
      </c>
      <c r="F538" t="str">
        <f>IFERROR(INDEX(ProductTJ[Segment],MATCH(A538,ProductTJ[ProductID],0)),"Not found")</f>
        <v>Moderation</v>
      </c>
      <c r="G538" t="str">
        <f>IFERROR(INDEX(SalesTJ[Country],MATCH(A538,SalesTJ[ProductID],0)),"Not found")</f>
        <v>Canada</v>
      </c>
      <c r="H538" t="str">
        <f>IFERROR(INDEX(Location[State],MATCH(I538,Location[Zip],0)),"Not found")</f>
        <v>Ontario</v>
      </c>
      <c r="I538" t="str">
        <f>IFERROR(INDEX(SalesTJ[Zip],MATCH(A538,SalesTJ[ProductID],0)),"Not found")</f>
        <v>L5P</v>
      </c>
      <c r="J538" t="str">
        <f>IFERROR(INDEX(Manufacturer[Manufacturer Name],MATCH(E538,Manufacturer[ManufacturerID],0)),"Not found")</f>
        <v>Pirum</v>
      </c>
      <c r="K538">
        <f>IFERROR(INDEX(SalesTJ[Units],MATCH(A538,SalesTJ[ProductID],0)),"Not found")</f>
        <v>1</v>
      </c>
      <c r="L538">
        <f>IFERROR(INDEX(SalesTJ[Revenue],MATCH(A538,SalesTJ[ProductID],0)),"Not found")</f>
        <v>5543.37</v>
      </c>
    </row>
    <row r="539" spans="1:12">
      <c r="A539" s="8">
        <v>1518</v>
      </c>
      <c r="B539" s="9">
        <v>42018</v>
      </c>
      <c r="C539" t="str">
        <f>IFERROR(INDEX(ProductTJ[Product Name],MATCH(A539,ProductTJ[ProductID],0)),"Not found")</f>
        <v>Quibus RP-10</v>
      </c>
      <c r="D539" t="str">
        <f>IFERROR(INDEX(ProductTJ[Category],MATCH(A539,ProductTJ[ProductID],0)),"Not found")</f>
        <v>Rural</v>
      </c>
      <c r="E539">
        <f>IFERROR(INDEX(ProductTJ[ManufacturerID],MATCH(A539,ProductTJ[ProductID],0)),"Not found")</f>
        <v>12</v>
      </c>
      <c r="F539" t="str">
        <f>IFERROR(INDEX(ProductTJ[Segment],MATCH(A539,ProductTJ[ProductID],0)),"Not found")</f>
        <v>Productivity</v>
      </c>
      <c r="G539" t="str">
        <f>IFERROR(INDEX(SalesTJ[Country],MATCH(A539,SalesTJ[ProductID],0)),"Not found")</f>
        <v>Canada</v>
      </c>
      <c r="H539" t="str">
        <f>IFERROR(INDEX(Location[State],MATCH(I539,Location[Zip],0)),"Not found")</f>
        <v>Ontario</v>
      </c>
      <c r="I539" t="str">
        <f>IFERROR(INDEX(SalesTJ[Zip],MATCH(A539,SalesTJ[ProductID],0)),"Not found")</f>
        <v>K1Z</v>
      </c>
      <c r="J539" t="str">
        <f>IFERROR(INDEX(Manufacturer[Manufacturer Name],MATCH(E539,Manufacturer[ManufacturerID],0)),"Not found")</f>
        <v>Quibus</v>
      </c>
      <c r="K539">
        <f>IFERROR(INDEX(SalesTJ[Units],MATCH(A539,SalesTJ[ProductID],0)),"Not found")</f>
        <v>1</v>
      </c>
      <c r="L539">
        <f>IFERROR(INDEX(SalesTJ[Revenue],MATCH(A539,SalesTJ[ProductID],0)),"Not found")</f>
        <v>2770.74</v>
      </c>
    </row>
    <row r="540" spans="1:12">
      <c r="A540" s="6">
        <v>2092</v>
      </c>
      <c r="B540" s="7">
        <v>42018</v>
      </c>
      <c r="C540" t="str">
        <f>IFERROR(INDEX(ProductTJ[Product Name],MATCH(A540,ProductTJ[ProductID],0)),"Not found")</f>
        <v>Currus UC-27</v>
      </c>
      <c r="D540" t="str">
        <f>IFERROR(INDEX(ProductTJ[Category],MATCH(A540,ProductTJ[ProductID],0)),"Not found")</f>
        <v>Urban</v>
      </c>
      <c r="E540">
        <f>IFERROR(INDEX(ProductTJ[ManufacturerID],MATCH(A540,ProductTJ[ProductID],0)),"Not found")</f>
        <v>4</v>
      </c>
      <c r="F540" t="str">
        <f>IFERROR(INDEX(ProductTJ[Segment],MATCH(A540,ProductTJ[ProductID],0)),"Not found")</f>
        <v>Convenience</v>
      </c>
      <c r="G540" t="str">
        <f>IFERROR(INDEX(SalesTJ[Country],MATCH(A540,SalesTJ[ProductID],0)),"Not found")</f>
        <v>Canada</v>
      </c>
      <c r="H540" t="str">
        <f>IFERROR(INDEX(Location[State],MATCH(I540,Location[Zip],0)),"Not found")</f>
        <v>Manitoba</v>
      </c>
      <c r="I540" t="str">
        <f>IFERROR(INDEX(SalesTJ[Zip],MATCH(A540,SalesTJ[ProductID],0)),"Not found")</f>
        <v>R2C</v>
      </c>
      <c r="J540" t="str">
        <f>IFERROR(INDEX(Manufacturer[Manufacturer Name],MATCH(E540,Manufacturer[ManufacturerID],0)),"Not found")</f>
        <v>Currus</v>
      </c>
      <c r="K540">
        <f>IFERROR(INDEX(SalesTJ[Units],MATCH(A540,SalesTJ[ProductID],0)),"Not found")</f>
        <v>1</v>
      </c>
      <c r="L540">
        <f>IFERROR(INDEX(SalesTJ[Revenue],MATCH(A540,SalesTJ[ProductID],0)),"Not found")</f>
        <v>4220.37</v>
      </c>
    </row>
    <row r="541" spans="1:12">
      <c r="A541" s="8">
        <v>1517</v>
      </c>
      <c r="B541" s="9">
        <v>42018</v>
      </c>
      <c r="C541" t="str">
        <f>IFERROR(INDEX(ProductTJ[Product Name],MATCH(A541,ProductTJ[ProductID],0)),"Not found")</f>
        <v>Quibus RP-09</v>
      </c>
      <c r="D541" t="str">
        <f>IFERROR(INDEX(ProductTJ[Category],MATCH(A541,ProductTJ[ProductID],0)),"Not found")</f>
        <v>Rural</v>
      </c>
      <c r="E541">
        <f>IFERROR(INDEX(ProductTJ[ManufacturerID],MATCH(A541,ProductTJ[ProductID],0)),"Not found")</f>
        <v>12</v>
      </c>
      <c r="F541" t="str">
        <f>IFERROR(INDEX(ProductTJ[Segment],MATCH(A541,ProductTJ[ProductID],0)),"Not found")</f>
        <v>Productivity</v>
      </c>
      <c r="G541" t="str">
        <f>IFERROR(INDEX(SalesTJ[Country],MATCH(A541,SalesTJ[ProductID],0)),"Not found")</f>
        <v>Canada</v>
      </c>
      <c r="H541" t="str">
        <f>IFERROR(INDEX(Location[State],MATCH(I541,Location[Zip],0)),"Not found")</f>
        <v>Manitoba</v>
      </c>
      <c r="I541" t="str">
        <f>IFERROR(INDEX(SalesTJ[Zip],MATCH(A541,SalesTJ[ProductID],0)),"Not found")</f>
        <v>R3G</v>
      </c>
      <c r="J541" t="str">
        <f>IFERROR(INDEX(Manufacturer[Manufacturer Name],MATCH(E541,Manufacturer[ManufacturerID],0)),"Not found")</f>
        <v>Quibus</v>
      </c>
      <c r="K541">
        <f>IFERROR(INDEX(SalesTJ[Units],MATCH(A541,SalesTJ[ProductID],0)),"Not found")</f>
        <v>1</v>
      </c>
      <c r="L541">
        <f>IFERROR(INDEX(SalesTJ[Revenue],MATCH(A541,SalesTJ[ProductID],0)),"Not found")</f>
        <v>2361.24</v>
      </c>
    </row>
    <row r="542" spans="1:12">
      <c r="A542" s="6">
        <v>556</v>
      </c>
      <c r="B542" s="7">
        <v>42019</v>
      </c>
      <c r="C542" t="str">
        <f>IFERROR(INDEX(ProductTJ[Product Name],MATCH(A542,ProductTJ[ProductID],0)),"Not found")</f>
        <v>Maximus UC-21</v>
      </c>
      <c r="D542" t="str">
        <f>IFERROR(INDEX(ProductTJ[Category],MATCH(A542,ProductTJ[ProductID],0)),"Not found")</f>
        <v>Urban</v>
      </c>
      <c r="E542">
        <f>IFERROR(INDEX(ProductTJ[ManufacturerID],MATCH(A542,ProductTJ[ProductID],0)),"Not found")</f>
        <v>7</v>
      </c>
      <c r="F542" t="str">
        <f>IFERROR(INDEX(ProductTJ[Segment],MATCH(A542,ProductTJ[ProductID],0)),"Not found")</f>
        <v>Convenience</v>
      </c>
      <c r="G542" t="str">
        <f>IFERROR(INDEX(SalesTJ[Country],MATCH(A542,SalesTJ[ProductID],0)),"Not found")</f>
        <v>Canada</v>
      </c>
      <c r="H542" t="str">
        <f>IFERROR(INDEX(Location[State],MATCH(I542,Location[Zip],0)),"Not found")</f>
        <v>Ontario</v>
      </c>
      <c r="I542" t="str">
        <f>IFERROR(INDEX(SalesTJ[Zip],MATCH(A542,SalesTJ[ProductID],0)),"Not found")</f>
        <v>M6H</v>
      </c>
      <c r="J542" t="str">
        <f>IFERROR(INDEX(Manufacturer[Manufacturer Name],MATCH(E542,Manufacturer[ManufacturerID],0)),"Not found")</f>
        <v>VanArsdel</v>
      </c>
      <c r="K542">
        <f>IFERROR(INDEX(SalesTJ[Units],MATCH(A542,SalesTJ[ProductID],0)),"Not found")</f>
        <v>1</v>
      </c>
      <c r="L542">
        <f>IFERROR(INDEX(SalesTJ[Revenue],MATCH(A542,SalesTJ[ProductID],0)),"Not found")</f>
        <v>10268.37</v>
      </c>
    </row>
    <row r="543" spans="1:12">
      <c r="A543" s="8">
        <v>240</v>
      </c>
      <c r="B543" s="9">
        <v>42020</v>
      </c>
      <c r="C543" t="str">
        <f>IFERROR(INDEX(ProductTJ[Product Name],MATCH(A543,ProductTJ[ProductID],0)),"Not found")</f>
        <v>Fama UR-12</v>
      </c>
      <c r="D543" t="str">
        <f>IFERROR(INDEX(ProductTJ[Category],MATCH(A543,ProductTJ[ProductID],0)),"Not found")</f>
        <v>Urban</v>
      </c>
      <c r="E543">
        <f>IFERROR(INDEX(ProductTJ[ManufacturerID],MATCH(A543,ProductTJ[ProductID],0)),"Not found")</f>
        <v>5</v>
      </c>
      <c r="F543" t="str">
        <f>IFERROR(INDEX(ProductTJ[Segment],MATCH(A543,ProductTJ[ProductID],0)),"Not found")</f>
        <v>Regular</v>
      </c>
      <c r="G543" t="str">
        <f>IFERROR(INDEX(SalesTJ[Country],MATCH(A543,SalesTJ[ProductID],0)),"Not found")</f>
        <v>Canada</v>
      </c>
      <c r="H543" t="str">
        <f>IFERROR(INDEX(Location[State],MATCH(I543,Location[Zip],0)),"Not found")</f>
        <v>British Columbia</v>
      </c>
      <c r="I543" t="str">
        <f>IFERROR(INDEX(SalesTJ[Zip],MATCH(A543,SalesTJ[ProductID],0)),"Not found")</f>
        <v>V5M</v>
      </c>
      <c r="J543" t="str">
        <f>IFERROR(INDEX(Manufacturer[Manufacturer Name],MATCH(E543,Manufacturer[ManufacturerID],0)),"Not found")</f>
        <v>Fama</v>
      </c>
      <c r="K543">
        <f>IFERROR(INDEX(SalesTJ[Units],MATCH(A543,SalesTJ[ProductID],0)),"Not found")</f>
        <v>1</v>
      </c>
      <c r="L543">
        <f>IFERROR(INDEX(SalesTJ[Revenue],MATCH(A543,SalesTJ[ProductID],0)),"Not found")</f>
        <v>5528.25</v>
      </c>
    </row>
    <row r="544" spans="1:12">
      <c r="A544" s="6">
        <v>430</v>
      </c>
      <c r="B544" s="7">
        <v>42021</v>
      </c>
      <c r="C544" t="str">
        <f>IFERROR(INDEX(ProductTJ[Product Name],MATCH(A544,ProductTJ[ProductID],0)),"Not found")</f>
        <v>Maximus UM-35</v>
      </c>
      <c r="D544" t="str">
        <f>IFERROR(INDEX(ProductTJ[Category],MATCH(A544,ProductTJ[ProductID],0)),"Not found")</f>
        <v>Urban</v>
      </c>
      <c r="E544">
        <f>IFERROR(INDEX(ProductTJ[ManufacturerID],MATCH(A544,ProductTJ[ProductID],0)),"Not found")</f>
        <v>7</v>
      </c>
      <c r="F544" t="str">
        <f>IFERROR(INDEX(ProductTJ[Segment],MATCH(A544,ProductTJ[ProductID],0)),"Not found")</f>
        <v>Moderation</v>
      </c>
      <c r="G544" t="str">
        <f>IFERROR(INDEX(SalesTJ[Country],MATCH(A544,SalesTJ[ProductID],0)),"Not found")</f>
        <v>Canada</v>
      </c>
      <c r="H544" t="str">
        <f>IFERROR(INDEX(Location[State],MATCH(I544,Location[Zip],0)),"Not found")</f>
        <v>Alberta</v>
      </c>
      <c r="I544" t="str">
        <f>IFERROR(INDEX(SalesTJ[Zip],MATCH(A544,SalesTJ[ProductID],0)),"Not found")</f>
        <v>T2J</v>
      </c>
      <c r="J544" t="str">
        <f>IFERROR(INDEX(Manufacturer[Manufacturer Name],MATCH(E544,Manufacturer[ManufacturerID],0)),"Not found")</f>
        <v>VanArsdel</v>
      </c>
      <c r="K544">
        <f>IFERROR(INDEX(SalesTJ[Units],MATCH(A544,SalesTJ[ProductID],0)),"Not found")</f>
        <v>1</v>
      </c>
      <c r="L544">
        <f>IFERROR(INDEX(SalesTJ[Revenue],MATCH(A544,SalesTJ[ProductID],0)),"Not found")</f>
        <v>10827.81</v>
      </c>
    </row>
    <row r="545" spans="1:12">
      <c r="A545" s="8">
        <v>1145</v>
      </c>
      <c r="B545" s="9">
        <v>42094</v>
      </c>
      <c r="C545" t="str">
        <f>IFERROR(INDEX(ProductTJ[Product Name],MATCH(A545,ProductTJ[ProductID],0)),"Not found")</f>
        <v>Pirum UR-02</v>
      </c>
      <c r="D545" t="str">
        <f>IFERROR(INDEX(ProductTJ[Category],MATCH(A545,ProductTJ[ProductID],0)),"Not found")</f>
        <v>Urban</v>
      </c>
      <c r="E545">
        <f>IFERROR(INDEX(ProductTJ[ManufacturerID],MATCH(A545,ProductTJ[ProductID],0)),"Not found")</f>
        <v>10</v>
      </c>
      <c r="F545" t="str">
        <f>IFERROR(INDEX(ProductTJ[Segment],MATCH(A545,ProductTJ[ProductID],0)),"Not found")</f>
        <v>Regular</v>
      </c>
      <c r="G545" t="str">
        <f>IFERROR(INDEX(SalesTJ[Country],MATCH(A545,SalesTJ[ProductID],0)),"Not found")</f>
        <v>Canada</v>
      </c>
      <c r="H545" t="str">
        <f>IFERROR(INDEX(Location[State],MATCH(I545,Location[Zip],0)),"Not found")</f>
        <v>Ontario</v>
      </c>
      <c r="I545" t="str">
        <f>IFERROR(INDEX(SalesTJ[Zip],MATCH(A545,SalesTJ[ProductID],0)),"Not found")</f>
        <v>M6H</v>
      </c>
      <c r="J545" t="str">
        <f>IFERROR(INDEX(Manufacturer[Manufacturer Name],MATCH(E545,Manufacturer[ManufacturerID],0)),"Not found")</f>
        <v>Pirum</v>
      </c>
      <c r="K545">
        <f>IFERROR(INDEX(SalesTJ[Units],MATCH(A545,SalesTJ[ProductID],0)),"Not found")</f>
        <v>1</v>
      </c>
      <c r="L545">
        <f>IFERROR(INDEX(SalesTJ[Revenue],MATCH(A545,SalesTJ[ProductID],0)),"Not found")</f>
        <v>4031.37</v>
      </c>
    </row>
    <row r="546" spans="1:12">
      <c r="A546" s="6">
        <v>2045</v>
      </c>
      <c r="B546" s="7">
        <v>42094</v>
      </c>
      <c r="C546" t="str">
        <f>IFERROR(INDEX(ProductTJ[Product Name],MATCH(A546,ProductTJ[ProductID],0)),"Not found")</f>
        <v>Currus UE-05</v>
      </c>
      <c r="D546" t="str">
        <f>IFERROR(INDEX(ProductTJ[Category],MATCH(A546,ProductTJ[ProductID],0)),"Not found")</f>
        <v>Urban</v>
      </c>
      <c r="E546">
        <f>IFERROR(INDEX(ProductTJ[ManufacturerID],MATCH(A546,ProductTJ[ProductID],0)),"Not found")</f>
        <v>4</v>
      </c>
      <c r="F546" t="str">
        <f>IFERROR(INDEX(ProductTJ[Segment],MATCH(A546,ProductTJ[ProductID],0)),"Not found")</f>
        <v>Extreme</v>
      </c>
      <c r="G546" t="str">
        <f>IFERROR(INDEX(SalesTJ[Country],MATCH(A546,SalesTJ[ProductID],0)),"Not found")</f>
        <v>Canada</v>
      </c>
      <c r="H546" t="str">
        <f>IFERROR(INDEX(Location[State],MATCH(I546,Location[Zip],0)),"Not found")</f>
        <v>Ontario</v>
      </c>
      <c r="I546" t="str">
        <f>IFERROR(INDEX(SalesTJ[Zip],MATCH(A546,SalesTJ[ProductID],0)),"Not found")</f>
        <v>M6H</v>
      </c>
      <c r="J546" t="str">
        <f>IFERROR(INDEX(Manufacturer[Manufacturer Name],MATCH(E546,Manufacturer[ManufacturerID],0)),"Not found")</f>
        <v>Currus</v>
      </c>
      <c r="K546">
        <f>IFERROR(INDEX(SalesTJ[Units],MATCH(A546,SalesTJ[ProductID],0)),"Not found")</f>
        <v>1</v>
      </c>
      <c r="L546">
        <f>IFERROR(INDEX(SalesTJ[Revenue],MATCH(A546,SalesTJ[ProductID],0)),"Not found")</f>
        <v>6173.37</v>
      </c>
    </row>
    <row r="547" spans="1:12">
      <c r="A547" s="8">
        <v>491</v>
      </c>
      <c r="B547" s="9">
        <v>42103</v>
      </c>
      <c r="C547" t="str">
        <f>IFERROR(INDEX(ProductTJ[Product Name],MATCH(A547,ProductTJ[ProductID],0)),"Not found")</f>
        <v>Maximus UM-96</v>
      </c>
      <c r="D547" t="str">
        <f>IFERROR(INDEX(ProductTJ[Category],MATCH(A547,ProductTJ[ProductID],0)),"Not found")</f>
        <v>Urban</v>
      </c>
      <c r="E547">
        <f>IFERROR(INDEX(ProductTJ[ManufacturerID],MATCH(A547,ProductTJ[ProductID],0)),"Not found")</f>
        <v>7</v>
      </c>
      <c r="F547" t="str">
        <f>IFERROR(INDEX(ProductTJ[Segment],MATCH(A547,ProductTJ[ProductID],0)),"Not found")</f>
        <v>Moderation</v>
      </c>
      <c r="G547" t="str">
        <f>IFERROR(INDEX(SalesTJ[Country],MATCH(A547,SalesTJ[ProductID],0)),"Not found")</f>
        <v>Canada</v>
      </c>
      <c r="H547" t="str">
        <f>IFERROR(INDEX(Location[State],MATCH(I547,Location[Zip],0)),"Not found")</f>
        <v>Ontario</v>
      </c>
      <c r="I547" t="str">
        <f>IFERROR(INDEX(SalesTJ[Zip],MATCH(A547,SalesTJ[ProductID],0)),"Not found")</f>
        <v>M5X</v>
      </c>
      <c r="J547" t="str">
        <f>IFERROR(INDEX(Manufacturer[Manufacturer Name],MATCH(E547,Manufacturer[ManufacturerID],0)),"Not found")</f>
        <v>VanArsdel</v>
      </c>
      <c r="K547">
        <f>IFERROR(INDEX(SalesTJ[Units],MATCH(A547,SalesTJ[ProductID],0)),"Not found")</f>
        <v>1</v>
      </c>
      <c r="L547">
        <f>IFERROR(INDEX(SalesTJ[Revenue],MATCH(A547,SalesTJ[ProductID],0)),"Not found")</f>
        <v>10709.37</v>
      </c>
    </row>
    <row r="548" spans="1:12">
      <c r="A548" s="6">
        <v>478</v>
      </c>
      <c r="B548" s="7">
        <v>42103</v>
      </c>
      <c r="C548" t="str">
        <f>IFERROR(INDEX(ProductTJ[Product Name],MATCH(A548,ProductTJ[ProductID],0)),"Not found")</f>
        <v>Maximus UM-83</v>
      </c>
      <c r="D548" t="str">
        <f>IFERROR(INDEX(ProductTJ[Category],MATCH(A548,ProductTJ[ProductID],0)),"Not found")</f>
        <v>Urban</v>
      </c>
      <c r="E548">
        <f>IFERROR(INDEX(ProductTJ[ManufacturerID],MATCH(A548,ProductTJ[ProductID],0)),"Not found")</f>
        <v>7</v>
      </c>
      <c r="F548" t="str">
        <f>IFERROR(INDEX(ProductTJ[Segment],MATCH(A548,ProductTJ[ProductID],0)),"Not found")</f>
        <v>Moderation</v>
      </c>
      <c r="G548" t="str">
        <f>IFERROR(INDEX(SalesTJ[Country],MATCH(A548,SalesTJ[ProductID],0)),"Not found")</f>
        <v>Canada</v>
      </c>
      <c r="H548" t="str">
        <f>IFERROR(INDEX(Location[State],MATCH(I548,Location[Zip],0)),"Not found")</f>
        <v>Ontario</v>
      </c>
      <c r="I548" t="str">
        <f>IFERROR(INDEX(SalesTJ[Zip],MATCH(A548,SalesTJ[ProductID],0)),"Not found")</f>
        <v>M4E</v>
      </c>
      <c r="J548" t="str">
        <f>IFERROR(INDEX(Manufacturer[Manufacturer Name],MATCH(E548,Manufacturer[ManufacturerID],0)),"Not found")</f>
        <v>VanArsdel</v>
      </c>
      <c r="K548">
        <f>IFERROR(INDEX(SalesTJ[Units],MATCH(A548,SalesTJ[ProductID],0)),"Not found")</f>
        <v>1</v>
      </c>
      <c r="L548">
        <f>IFERROR(INDEX(SalesTJ[Revenue],MATCH(A548,SalesTJ[ProductID],0)),"Not found")</f>
        <v>17009.37</v>
      </c>
    </row>
    <row r="549" spans="1:12">
      <c r="A549" s="8">
        <v>676</v>
      </c>
      <c r="B549" s="9">
        <v>42103</v>
      </c>
      <c r="C549" t="str">
        <f>IFERROR(INDEX(ProductTJ[Product Name],MATCH(A549,ProductTJ[ProductID],0)),"Not found")</f>
        <v>Maximus UC-41</v>
      </c>
      <c r="D549" t="str">
        <f>IFERROR(INDEX(ProductTJ[Category],MATCH(A549,ProductTJ[ProductID],0)),"Not found")</f>
        <v>Urban</v>
      </c>
      <c r="E549">
        <f>IFERROR(INDEX(ProductTJ[ManufacturerID],MATCH(A549,ProductTJ[ProductID],0)),"Not found")</f>
        <v>7</v>
      </c>
      <c r="F549" t="str">
        <f>IFERROR(INDEX(ProductTJ[Segment],MATCH(A549,ProductTJ[ProductID],0)),"Not found")</f>
        <v>Convenience</v>
      </c>
      <c r="G549" t="str">
        <f>IFERROR(INDEX(SalesTJ[Country],MATCH(A549,SalesTJ[ProductID],0)),"Not found")</f>
        <v>Canada</v>
      </c>
      <c r="H549" t="str">
        <f>IFERROR(INDEX(Location[State],MATCH(I549,Location[Zip],0)),"Not found")</f>
        <v>Ontario</v>
      </c>
      <c r="I549" t="str">
        <f>IFERROR(INDEX(SalesTJ[Zip],MATCH(A549,SalesTJ[ProductID],0)),"Not found")</f>
        <v>L5N</v>
      </c>
      <c r="J549" t="str">
        <f>IFERROR(INDEX(Manufacturer[Manufacturer Name],MATCH(E549,Manufacturer[ManufacturerID],0)),"Not found")</f>
        <v>VanArsdel</v>
      </c>
      <c r="K549">
        <f>IFERROR(INDEX(SalesTJ[Units],MATCH(A549,SalesTJ[ProductID],0)),"Not found")</f>
        <v>1</v>
      </c>
      <c r="L549">
        <f>IFERROR(INDEX(SalesTJ[Revenue],MATCH(A549,SalesTJ[ProductID],0)),"Not found")</f>
        <v>9134.37</v>
      </c>
    </row>
    <row r="550" spans="1:12">
      <c r="A550" s="6">
        <v>808</v>
      </c>
      <c r="B550" s="7">
        <v>42103</v>
      </c>
      <c r="C550" t="str">
        <f>IFERROR(INDEX(ProductTJ[Product Name],MATCH(A550,ProductTJ[ProductID],0)),"Not found")</f>
        <v>Natura RS-12</v>
      </c>
      <c r="D550" t="str">
        <f>IFERROR(INDEX(ProductTJ[Category],MATCH(A550,ProductTJ[ProductID],0)),"Not found")</f>
        <v>Rural</v>
      </c>
      <c r="E550">
        <f>IFERROR(INDEX(ProductTJ[ManufacturerID],MATCH(A550,ProductTJ[ProductID],0)),"Not found")</f>
        <v>8</v>
      </c>
      <c r="F550" t="str">
        <f>IFERROR(INDEX(ProductTJ[Segment],MATCH(A550,ProductTJ[ProductID],0)),"Not found")</f>
        <v>Select</v>
      </c>
      <c r="G550" t="str">
        <f>IFERROR(INDEX(SalesTJ[Country],MATCH(A550,SalesTJ[ProductID],0)),"Not found")</f>
        <v>Canada</v>
      </c>
      <c r="H550" t="str">
        <f>IFERROR(INDEX(Location[State],MATCH(I550,Location[Zip],0)),"Not found")</f>
        <v>Ontario</v>
      </c>
      <c r="I550" t="str">
        <f>IFERROR(INDEX(SalesTJ[Zip],MATCH(A550,SalesTJ[ProductID],0)),"Not found")</f>
        <v>K1R</v>
      </c>
      <c r="J550" t="str">
        <f>IFERROR(INDEX(Manufacturer[Manufacturer Name],MATCH(E550,Manufacturer[ManufacturerID],0)),"Not found")</f>
        <v>Natura</v>
      </c>
      <c r="K550">
        <f>IFERROR(INDEX(SalesTJ[Units],MATCH(A550,SalesTJ[ProductID],0)),"Not found")</f>
        <v>1</v>
      </c>
      <c r="L550">
        <f>IFERROR(INDEX(SalesTJ[Revenue],MATCH(A550,SalesTJ[ProductID],0)),"Not found")</f>
        <v>4535.37</v>
      </c>
    </row>
    <row r="551" spans="1:12">
      <c r="A551" s="8">
        <v>1182</v>
      </c>
      <c r="B551" s="9">
        <v>42103</v>
      </c>
      <c r="C551" t="str">
        <f>IFERROR(INDEX(ProductTJ[Product Name],MATCH(A551,ProductTJ[ProductID],0)),"Not found")</f>
        <v>Pirum UE-18</v>
      </c>
      <c r="D551" t="str">
        <f>IFERROR(INDEX(ProductTJ[Category],MATCH(A551,ProductTJ[ProductID],0)),"Not found")</f>
        <v>Urban</v>
      </c>
      <c r="E551">
        <f>IFERROR(INDEX(ProductTJ[ManufacturerID],MATCH(A551,ProductTJ[ProductID],0)),"Not found")</f>
        <v>10</v>
      </c>
      <c r="F551" t="str">
        <f>IFERROR(INDEX(ProductTJ[Segment],MATCH(A551,ProductTJ[ProductID],0)),"Not found")</f>
        <v>Extreme</v>
      </c>
      <c r="G551" t="str">
        <f>IFERROR(INDEX(SalesTJ[Country],MATCH(A551,SalesTJ[ProductID],0)),"Not found")</f>
        <v>Canada</v>
      </c>
      <c r="H551" t="str">
        <f>IFERROR(INDEX(Location[State],MATCH(I551,Location[Zip],0)),"Not found")</f>
        <v>Alberta</v>
      </c>
      <c r="I551" t="str">
        <f>IFERROR(INDEX(SalesTJ[Zip],MATCH(A551,SalesTJ[ProductID],0)),"Not found")</f>
        <v>T6G</v>
      </c>
      <c r="J551" t="str">
        <f>IFERROR(INDEX(Manufacturer[Manufacturer Name],MATCH(E551,Manufacturer[ManufacturerID],0)),"Not found")</f>
        <v>Pirum</v>
      </c>
      <c r="K551">
        <f>IFERROR(INDEX(SalesTJ[Units],MATCH(A551,SalesTJ[ProductID],0)),"Not found")</f>
        <v>1</v>
      </c>
      <c r="L551">
        <f>IFERROR(INDEX(SalesTJ[Revenue],MATCH(A551,SalesTJ[ProductID],0)),"Not found")</f>
        <v>2708.37</v>
      </c>
    </row>
    <row r="552" spans="1:12">
      <c r="A552" s="6">
        <v>777</v>
      </c>
      <c r="B552" s="7">
        <v>42181</v>
      </c>
      <c r="C552" t="str">
        <f>IFERROR(INDEX(ProductTJ[Product Name],MATCH(A552,ProductTJ[ProductID],0)),"Not found")</f>
        <v>Natura RP-65</v>
      </c>
      <c r="D552" t="str">
        <f>IFERROR(INDEX(ProductTJ[Category],MATCH(A552,ProductTJ[ProductID],0)),"Not found")</f>
        <v>Rural</v>
      </c>
      <c r="E552">
        <f>IFERROR(INDEX(ProductTJ[ManufacturerID],MATCH(A552,ProductTJ[ProductID],0)),"Not found")</f>
        <v>8</v>
      </c>
      <c r="F552" t="str">
        <f>IFERROR(INDEX(ProductTJ[Segment],MATCH(A552,ProductTJ[ProductID],0)),"Not found")</f>
        <v>Productivity</v>
      </c>
      <c r="G552" t="str">
        <f>IFERROR(INDEX(SalesTJ[Country],MATCH(A552,SalesTJ[ProductID],0)),"Not found")</f>
        <v>Canada</v>
      </c>
      <c r="H552" t="str">
        <f>IFERROR(INDEX(Location[State],MATCH(I552,Location[Zip],0)),"Not found")</f>
        <v>Alberta</v>
      </c>
      <c r="I552" t="str">
        <f>IFERROR(INDEX(SalesTJ[Zip],MATCH(A552,SalesTJ[ProductID],0)),"Not found")</f>
        <v>T2P</v>
      </c>
      <c r="J552" t="str">
        <f>IFERROR(INDEX(Manufacturer[Manufacturer Name],MATCH(E552,Manufacturer[ManufacturerID],0)),"Not found")</f>
        <v>Natura</v>
      </c>
      <c r="K552">
        <f>IFERROR(INDEX(SalesTJ[Units],MATCH(A552,SalesTJ[ProductID],0)),"Not found")</f>
        <v>1</v>
      </c>
      <c r="L552">
        <f>IFERROR(INDEX(SalesTJ[Revenue],MATCH(A552,SalesTJ[ProductID],0)),"Not found")</f>
        <v>1542.87</v>
      </c>
    </row>
    <row r="553" spans="1:12">
      <c r="A553" s="8">
        <v>556</v>
      </c>
      <c r="B553" s="9">
        <v>42182</v>
      </c>
      <c r="C553" t="str">
        <f>IFERROR(INDEX(ProductTJ[Product Name],MATCH(A553,ProductTJ[ProductID],0)),"Not found")</f>
        <v>Maximus UC-21</v>
      </c>
      <c r="D553" t="str">
        <f>IFERROR(INDEX(ProductTJ[Category],MATCH(A553,ProductTJ[ProductID],0)),"Not found")</f>
        <v>Urban</v>
      </c>
      <c r="E553">
        <f>IFERROR(INDEX(ProductTJ[ManufacturerID],MATCH(A553,ProductTJ[ProductID],0)),"Not found")</f>
        <v>7</v>
      </c>
      <c r="F553" t="str">
        <f>IFERROR(INDEX(ProductTJ[Segment],MATCH(A553,ProductTJ[ProductID],0)),"Not found")</f>
        <v>Convenience</v>
      </c>
      <c r="G553" t="str">
        <f>IFERROR(INDEX(SalesTJ[Country],MATCH(A553,SalesTJ[ProductID],0)),"Not found")</f>
        <v>Canada</v>
      </c>
      <c r="H553" t="str">
        <f>IFERROR(INDEX(Location[State],MATCH(I553,Location[Zip],0)),"Not found")</f>
        <v>Ontario</v>
      </c>
      <c r="I553" t="str">
        <f>IFERROR(INDEX(SalesTJ[Zip],MATCH(A553,SalesTJ[ProductID],0)),"Not found")</f>
        <v>M6H</v>
      </c>
      <c r="J553" t="str">
        <f>IFERROR(INDEX(Manufacturer[Manufacturer Name],MATCH(E553,Manufacturer[ManufacturerID],0)),"Not found")</f>
        <v>VanArsdel</v>
      </c>
      <c r="K553">
        <f>IFERROR(INDEX(SalesTJ[Units],MATCH(A553,SalesTJ[ProductID],0)),"Not found")</f>
        <v>1</v>
      </c>
      <c r="L553">
        <f>IFERROR(INDEX(SalesTJ[Revenue],MATCH(A553,SalesTJ[ProductID],0)),"Not found")</f>
        <v>10268.37</v>
      </c>
    </row>
    <row r="554" spans="1:12">
      <c r="A554" s="6">
        <v>2086</v>
      </c>
      <c r="B554" s="7">
        <v>42185</v>
      </c>
      <c r="C554" t="str">
        <f>IFERROR(INDEX(ProductTJ[Product Name],MATCH(A554,ProductTJ[ProductID],0)),"Not found")</f>
        <v>Currus UC-21</v>
      </c>
      <c r="D554" t="str">
        <f>IFERROR(INDEX(ProductTJ[Category],MATCH(A554,ProductTJ[ProductID],0)),"Not found")</f>
        <v>Urban</v>
      </c>
      <c r="E554">
        <f>IFERROR(INDEX(ProductTJ[ManufacturerID],MATCH(A554,ProductTJ[ProductID],0)),"Not found")</f>
        <v>4</v>
      </c>
      <c r="F554" t="str">
        <f>IFERROR(INDEX(ProductTJ[Segment],MATCH(A554,ProductTJ[ProductID],0)),"Not found")</f>
        <v>Convenience</v>
      </c>
      <c r="G554" t="str">
        <f>IFERROR(INDEX(SalesTJ[Country],MATCH(A554,SalesTJ[ProductID],0)),"Not found")</f>
        <v>Canada</v>
      </c>
      <c r="H554" t="str">
        <f>IFERROR(INDEX(Location[State],MATCH(I554,Location[Zip],0)),"Not found")</f>
        <v>British Columbia</v>
      </c>
      <c r="I554" t="str">
        <f>IFERROR(INDEX(SalesTJ[Zip],MATCH(A554,SalesTJ[ProductID],0)),"Not found")</f>
        <v>V6A</v>
      </c>
      <c r="J554" t="str">
        <f>IFERROR(INDEX(Manufacturer[Manufacturer Name],MATCH(E554,Manufacturer[ManufacturerID],0)),"Not found")</f>
        <v>Currus</v>
      </c>
      <c r="K554">
        <f>IFERROR(INDEX(SalesTJ[Units],MATCH(A554,SalesTJ[ProductID],0)),"Not found")</f>
        <v>1</v>
      </c>
      <c r="L554">
        <f>IFERROR(INDEX(SalesTJ[Revenue],MATCH(A554,SalesTJ[ProductID],0)),"Not found")</f>
        <v>2897.37</v>
      </c>
    </row>
    <row r="555" spans="1:12">
      <c r="A555" s="8">
        <v>1061</v>
      </c>
      <c r="B555" s="9">
        <v>42185</v>
      </c>
      <c r="C555" t="str">
        <f>IFERROR(INDEX(ProductTJ[Product Name],MATCH(A555,ProductTJ[ProductID],0)),"Not found")</f>
        <v>Pirum RP-07</v>
      </c>
      <c r="D555" t="str">
        <f>IFERROR(INDEX(ProductTJ[Category],MATCH(A555,ProductTJ[ProductID],0)),"Not found")</f>
        <v>Rural</v>
      </c>
      <c r="E555">
        <f>IFERROR(INDEX(ProductTJ[ManufacturerID],MATCH(A555,ProductTJ[ProductID],0)),"Not found")</f>
        <v>10</v>
      </c>
      <c r="F555" t="str">
        <f>IFERROR(INDEX(ProductTJ[Segment],MATCH(A555,ProductTJ[ProductID],0)),"Not found")</f>
        <v>Productivity</v>
      </c>
      <c r="G555" t="str">
        <f>IFERROR(INDEX(SalesTJ[Country],MATCH(A555,SalesTJ[ProductID],0)),"Not found")</f>
        <v>Canada</v>
      </c>
      <c r="H555" t="str">
        <f>IFERROR(INDEX(Location[State],MATCH(I555,Location[Zip],0)),"Not found")</f>
        <v>Alberta</v>
      </c>
      <c r="I555" t="str">
        <f>IFERROR(INDEX(SalesTJ[Zip],MATCH(A555,SalesTJ[ProductID],0)),"Not found")</f>
        <v>T5H</v>
      </c>
      <c r="J555" t="str">
        <f>IFERROR(INDEX(Manufacturer[Manufacturer Name],MATCH(E555,Manufacturer[ManufacturerID],0)),"Not found")</f>
        <v>Pirum</v>
      </c>
      <c r="K555">
        <f>IFERROR(INDEX(SalesTJ[Units],MATCH(A555,SalesTJ[ProductID],0)),"Not found")</f>
        <v>1</v>
      </c>
      <c r="L555">
        <f>IFERROR(INDEX(SalesTJ[Revenue],MATCH(A555,SalesTJ[ProductID],0)),"Not found")</f>
        <v>1889.37</v>
      </c>
    </row>
    <row r="556" spans="1:12">
      <c r="A556" s="6">
        <v>1344</v>
      </c>
      <c r="B556" s="7">
        <v>42113</v>
      </c>
      <c r="C556" t="str">
        <f>IFERROR(INDEX(ProductTJ[Product Name],MATCH(A556,ProductTJ[ProductID],0)),"Not found")</f>
        <v>Quibus RP-36</v>
      </c>
      <c r="D556" t="str">
        <f>IFERROR(INDEX(ProductTJ[Category],MATCH(A556,ProductTJ[ProductID],0)),"Not found")</f>
        <v>Rural</v>
      </c>
      <c r="E556">
        <f>IFERROR(INDEX(ProductTJ[ManufacturerID],MATCH(A556,ProductTJ[ProductID],0)),"Not found")</f>
        <v>12</v>
      </c>
      <c r="F556" t="str">
        <f>IFERROR(INDEX(ProductTJ[Segment],MATCH(A556,ProductTJ[ProductID],0)),"Not found")</f>
        <v>Productivity</v>
      </c>
      <c r="G556" t="str">
        <f>IFERROR(INDEX(SalesTJ[Country],MATCH(A556,SalesTJ[ProductID],0)),"Not found")</f>
        <v>Canada</v>
      </c>
      <c r="H556" t="str">
        <f>IFERROR(INDEX(Location[State],MATCH(I556,Location[Zip],0)),"Not found")</f>
        <v>Ontario</v>
      </c>
      <c r="I556" t="str">
        <f>IFERROR(INDEX(SalesTJ[Zip],MATCH(A556,SalesTJ[ProductID],0)),"Not found")</f>
        <v>M7Y</v>
      </c>
      <c r="J556" t="str">
        <f>IFERROR(INDEX(Manufacturer[Manufacturer Name],MATCH(E556,Manufacturer[ManufacturerID],0)),"Not found")</f>
        <v>Quibus</v>
      </c>
      <c r="K556">
        <f>IFERROR(INDEX(SalesTJ[Units],MATCH(A556,SalesTJ[ProductID],0)),"Not found")</f>
        <v>1</v>
      </c>
      <c r="L556">
        <f>IFERROR(INDEX(SalesTJ[Revenue],MATCH(A556,SalesTJ[ProductID],0)),"Not found")</f>
        <v>4408.74</v>
      </c>
    </row>
    <row r="557" spans="1:12">
      <c r="A557" s="8">
        <v>2277</v>
      </c>
      <c r="B557" s="9">
        <v>42114</v>
      </c>
      <c r="C557" t="str">
        <f>IFERROR(INDEX(ProductTJ[Product Name],MATCH(A557,ProductTJ[ProductID],0)),"Not found")</f>
        <v>Aliqui RS-10</v>
      </c>
      <c r="D557" t="str">
        <f>IFERROR(INDEX(ProductTJ[Category],MATCH(A557,ProductTJ[ProductID],0)),"Not found")</f>
        <v>Rural</v>
      </c>
      <c r="E557">
        <f>IFERROR(INDEX(ProductTJ[ManufacturerID],MATCH(A557,ProductTJ[ProductID],0)),"Not found")</f>
        <v>2</v>
      </c>
      <c r="F557" t="str">
        <f>IFERROR(INDEX(ProductTJ[Segment],MATCH(A557,ProductTJ[ProductID],0)),"Not found")</f>
        <v>Select</v>
      </c>
      <c r="G557" t="str">
        <f>IFERROR(INDEX(SalesTJ[Country],MATCH(A557,SalesTJ[ProductID],0)),"Not found")</f>
        <v>Canada</v>
      </c>
      <c r="H557" t="str">
        <f>IFERROR(INDEX(Location[State],MATCH(I557,Location[Zip],0)),"Not found")</f>
        <v>Alberta</v>
      </c>
      <c r="I557" t="str">
        <f>IFERROR(INDEX(SalesTJ[Zip],MATCH(A557,SalesTJ[ProductID],0)),"Not found")</f>
        <v>T6E</v>
      </c>
      <c r="J557" t="str">
        <f>IFERROR(INDEX(Manufacturer[Manufacturer Name],MATCH(E557,Manufacturer[ManufacturerID],0)),"Not found")</f>
        <v>Aliqui</v>
      </c>
      <c r="K557">
        <f>IFERROR(INDEX(SalesTJ[Units],MATCH(A557,SalesTJ[ProductID],0)),"Not found")</f>
        <v>1</v>
      </c>
      <c r="L557">
        <f>IFERROR(INDEX(SalesTJ[Revenue],MATCH(A557,SalesTJ[ProductID],0)),"Not found")</f>
        <v>3527.37</v>
      </c>
    </row>
    <row r="558" spans="1:12">
      <c r="A558" s="6">
        <v>1086</v>
      </c>
      <c r="B558" s="7">
        <v>42114</v>
      </c>
      <c r="C558" t="str">
        <f>IFERROR(INDEX(ProductTJ[Product Name],MATCH(A558,ProductTJ[ProductID],0)),"Not found")</f>
        <v>Pirum RP-32</v>
      </c>
      <c r="D558" t="str">
        <f>IFERROR(INDEX(ProductTJ[Category],MATCH(A558,ProductTJ[ProductID],0)),"Not found")</f>
        <v>Rural</v>
      </c>
      <c r="E558">
        <f>IFERROR(INDEX(ProductTJ[ManufacturerID],MATCH(A558,ProductTJ[ProductID],0)),"Not found")</f>
        <v>10</v>
      </c>
      <c r="F558" t="str">
        <f>IFERROR(INDEX(ProductTJ[Segment],MATCH(A558,ProductTJ[ProductID],0)),"Not found")</f>
        <v>Productivity</v>
      </c>
      <c r="G558" t="str">
        <f>IFERROR(INDEX(SalesTJ[Country],MATCH(A558,SalesTJ[ProductID],0)),"Not found")</f>
        <v>Canada</v>
      </c>
      <c r="H558" t="str">
        <f>IFERROR(INDEX(Location[State],MATCH(I558,Location[Zip],0)),"Not found")</f>
        <v>Manitoba</v>
      </c>
      <c r="I558" t="str">
        <f>IFERROR(INDEX(SalesTJ[Zip],MATCH(A558,SalesTJ[ProductID],0)),"Not found")</f>
        <v>R3G</v>
      </c>
      <c r="J558" t="str">
        <f>IFERROR(INDEX(Manufacturer[Manufacturer Name],MATCH(E558,Manufacturer[ManufacturerID],0)),"Not found")</f>
        <v>Pirum</v>
      </c>
      <c r="K558">
        <f>IFERROR(INDEX(SalesTJ[Units],MATCH(A558,SalesTJ[ProductID],0)),"Not found")</f>
        <v>1</v>
      </c>
      <c r="L558">
        <f>IFERROR(INDEX(SalesTJ[Revenue],MATCH(A558,SalesTJ[ProductID],0)),"Not found")</f>
        <v>1164.87</v>
      </c>
    </row>
    <row r="559" spans="1:12">
      <c r="A559" s="8">
        <v>1172</v>
      </c>
      <c r="B559" s="9">
        <v>42114</v>
      </c>
      <c r="C559" t="str">
        <f>IFERROR(INDEX(ProductTJ[Product Name],MATCH(A559,ProductTJ[ProductID],0)),"Not found")</f>
        <v>Pirum UE-08</v>
      </c>
      <c r="D559" t="str">
        <f>IFERROR(INDEX(ProductTJ[Category],MATCH(A559,ProductTJ[ProductID],0)),"Not found")</f>
        <v>Urban</v>
      </c>
      <c r="E559">
        <f>IFERROR(INDEX(ProductTJ[ManufacturerID],MATCH(A559,ProductTJ[ProductID],0)),"Not found")</f>
        <v>10</v>
      </c>
      <c r="F559" t="str">
        <f>IFERROR(INDEX(ProductTJ[Segment],MATCH(A559,ProductTJ[ProductID],0)),"Not found")</f>
        <v>Extreme</v>
      </c>
      <c r="G559" t="str">
        <f>IFERROR(INDEX(SalesTJ[Country],MATCH(A559,SalesTJ[ProductID],0)),"Not found")</f>
        <v>Canada</v>
      </c>
      <c r="H559" t="str">
        <f>IFERROR(INDEX(Location[State],MATCH(I559,Location[Zip],0)),"Not found")</f>
        <v>Alberta</v>
      </c>
      <c r="I559" t="str">
        <f>IFERROR(INDEX(SalesTJ[Zip],MATCH(A559,SalesTJ[ProductID],0)),"Not found")</f>
        <v>T5K</v>
      </c>
      <c r="J559" t="str">
        <f>IFERROR(INDEX(Manufacturer[Manufacturer Name],MATCH(E559,Manufacturer[ManufacturerID],0)),"Not found")</f>
        <v>Pirum</v>
      </c>
      <c r="K559">
        <f>IFERROR(INDEX(SalesTJ[Units],MATCH(A559,SalesTJ[ProductID],0)),"Not found")</f>
        <v>1</v>
      </c>
      <c r="L559">
        <f>IFERROR(INDEX(SalesTJ[Revenue],MATCH(A559,SalesTJ[ProductID],0)),"Not found")</f>
        <v>5921.37</v>
      </c>
    </row>
    <row r="560" spans="1:12">
      <c r="A560" s="6">
        <v>1496</v>
      </c>
      <c r="B560" s="7">
        <v>42114</v>
      </c>
      <c r="C560" t="str">
        <f>IFERROR(INDEX(ProductTJ[Product Name],MATCH(A560,ProductTJ[ProductID],0)),"Not found")</f>
        <v>Quibus RP-88</v>
      </c>
      <c r="D560" t="str">
        <f>IFERROR(INDEX(ProductTJ[Category],MATCH(A560,ProductTJ[ProductID],0)),"Not found")</f>
        <v>Rural</v>
      </c>
      <c r="E560">
        <f>IFERROR(INDEX(ProductTJ[ManufacturerID],MATCH(A560,ProductTJ[ProductID],0)),"Not found")</f>
        <v>12</v>
      </c>
      <c r="F560" t="str">
        <f>IFERROR(INDEX(ProductTJ[Segment],MATCH(A560,ProductTJ[ProductID],0)),"Not found")</f>
        <v>Productivity</v>
      </c>
      <c r="G560" t="str">
        <f>IFERROR(INDEX(SalesTJ[Country],MATCH(A560,SalesTJ[ProductID],0)),"Not found")</f>
        <v>Canada</v>
      </c>
      <c r="H560" t="str">
        <f>IFERROR(INDEX(Location[State],MATCH(I560,Location[Zip],0)),"Not found")</f>
        <v>Ontario</v>
      </c>
      <c r="I560" t="str">
        <f>IFERROR(INDEX(SalesTJ[Zip],MATCH(A560,SalesTJ[ProductID],0)),"Not found")</f>
        <v>M4V</v>
      </c>
      <c r="J560" t="str">
        <f>IFERROR(INDEX(Manufacturer[Manufacturer Name],MATCH(E560,Manufacturer[ManufacturerID],0)),"Not found")</f>
        <v>Quibus</v>
      </c>
      <c r="K560">
        <f>IFERROR(INDEX(SalesTJ[Units],MATCH(A560,SalesTJ[ProductID],0)),"Not found")</f>
        <v>1</v>
      </c>
      <c r="L560">
        <f>IFERROR(INDEX(SalesTJ[Revenue],MATCH(A560,SalesTJ[ProductID],0)),"Not found")</f>
        <v>4408.74</v>
      </c>
    </row>
    <row r="561" spans="1:12">
      <c r="A561" s="8">
        <v>778</v>
      </c>
      <c r="B561" s="9">
        <v>42114</v>
      </c>
      <c r="C561" t="str">
        <f>IFERROR(INDEX(ProductTJ[Product Name],MATCH(A561,ProductTJ[ProductID],0)),"Not found")</f>
        <v>Natura RP-66</v>
      </c>
      <c r="D561" t="str">
        <f>IFERROR(INDEX(ProductTJ[Category],MATCH(A561,ProductTJ[ProductID],0)),"Not found")</f>
        <v>Rural</v>
      </c>
      <c r="E561">
        <f>IFERROR(INDEX(ProductTJ[ManufacturerID],MATCH(A561,ProductTJ[ProductID],0)),"Not found")</f>
        <v>8</v>
      </c>
      <c r="F561" t="str">
        <f>IFERROR(INDEX(ProductTJ[Segment],MATCH(A561,ProductTJ[ProductID],0)),"Not found")</f>
        <v>Productivity</v>
      </c>
      <c r="G561" t="str">
        <f>IFERROR(INDEX(SalesTJ[Country],MATCH(A561,SalesTJ[ProductID],0)),"Not found")</f>
        <v>Canada</v>
      </c>
      <c r="H561" t="str">
        <f>IFERROR(INDEX(Location[State],MATCH(I561,Location[Zip],0)),"Not found")</f>
        <v>Alberta</v>
      </c>
      <c r="I561" t="str">
        <f>IFERROR(INDEX(SalesTJ[Zip],MATCH(A561,SalesTJ[ProductID],0)),"Not found")</f>
        <v>T6E</v>
      </c>
      <c r="J561" t="str">
        <f>IFERROR(INDEX(Manufacturer[Manufacturer Name],MATCH(E561,Manufacturer[ManufacturerID],0)),"Not found")</f>
        <v>Natura</v>
      </c>
      <c r="K561">
        <f>IFERROR(INDEX(SalesTJ[Units],MATCH(A561,SalesTJ[ProductID],0)),"Not found")</f>
        <v>1</v>
      </c>
      <c r="L561">
        <f>IFERROR(INDEX(SalesTJ[Revenue],MATCH(A561,SalesTJ[ProductID],0)),"Not found")</f>
        <v>1542.87</v>
      </c>
    </row>
    <row r="562" spans="1:12">
      <c r="A562" s="6">
        <v>438</v>
      </c>
      <c r="B562" s="7">
        <v>42060</v>
      </c>
      <c r="C562" t="str">
        <f>IFERROR(INDEX(ProductTJ[Product Name],MATCH(A562,ProductTJ[ProductID],0)),"Not found")</f>
        <v>Maximus UM-43</v>
      </c>
      <c r="D562" t="str">
        <f>IFERROR(INDEX(ProductTJ[Category],MATCH(A562,ProductTJ[ProductID],0)),"Not found")</f>
        <v>Urban</v>
      </c>
      <c r="E562">
        <f>IFERROR(INDEX(ProductTJ[ManufacturerID],MATCH(A562,ProductTJ[ProductID],0)),"Not found")</f>
        <v>7</v>
      </c>
      <c r="F562" t="str">
        <f>IFERROR(INDEX(ProductTJ[Segment],MATCH(A562,ProductTJ[ProductID],0)),"Not found")</f>
        <v>Moderation</v>
      </c>
      <c r="G562" t="str">
        <f>IFERROR(INDEX(SalesTJ[Country],MATCH(A562,SalesTJ[ProductID],0)),"Not found")</f>
        <v>Canada</v>
      </c>
      <c r="H562" t="str">
        <f>IFERROR(INDEX(Location[State],MATCH(I562,Location[Zip],0)),"Not found")</f>
        <v>Manitoba</v>
      </c>
      <c r="I562" t="str">
        <f>IFERROR(INDEX(SalesTJ[Zip],MATCH(A562,SalesTJ[ProductID],0)),"Not found")</f>
        <v>R3K</v>
      </c>
      <c r="J562" t="str">
        <f>IFERROR(INDEX(Manufacturer[Manufacturer Name],MATCH(E562,Manufacturer[ManufacturerID],0)),"Not found")</f>
        <v>VanArsdel</v>
      </c>
      <c r="K562">
        <f>IFERROR(INDEX(SalesTJ[Units],MATCH(A562,SalesTJ[ProductID],0)),"Not found")</f>
        <v>1</v>
      </c>
      <c r="L562">
        <f>IFERROR(INDEX(SalesTJ[Revenue],MATCH(A562,SalesTJ[ProductID],0)),"Not found")</f>
        <v>11969.37</v>
      </c>
    </row>
    <row r="563" spans="1:12">
      <c r="A563" s="8">
        <v>567</v>
      </c>
      <c r="B563" s="9">
        <v>42060</v>
      </c>
      <c r="C563" t="str">
        <f>IFERROR(INDEX(ProductTJ[Product Name],MATCH(A563,ProductTJ[ProductID],0)),"Not found")</f>
        <v>Maximus UC-32</v>
      </c>
      <c r="D563" t="str">
        <f>IFERROR(INDEX(ProductTJ[Category],MATCH(A563,ProductTJ[ProductID],0)),"Not found")</f>
        <v>Urban</v>
      </c>
      <c r="E563">
        <f>IFERROR(INDEX(ProductTJ[ManufacturerID],MATCH(A563,ProductTJ[ProductID],0)),"Not found")</f>
        <v>7</v>
      </c>
      <c r="F563" t="str">
        <f>IFERROR(INDEX(ProductTJ[Segment],MATCH(A563,ProductTJ[ProductID],0)),"Not found")</f>
        <v>Convenience</v>
      </c>
      <c r="G563" t="str">
        <f>IFERROR(INDEX(SalesTJ[Country],MATCH(A563,SalesTJ[ProductID],0)),"Not found")</f>
        <v>Canada</v>
      </c>
      <c r="H563" t="str">
        <f>IFERROR(INDEX(Location[State],MATCH(I563,Location[Zip],0)),"Not found")</f>
        <v>Alberta</v>
      </c>
      <c r="I563" t="str">
        <f>IFERROR(INDEX(SalesTJ[Zip],MATCH(A563,SalesTJ[ProductID],0)),"Not found")</f>
        <v>T6K</v>
      </c>
      <c r="J563" t="str">
        <f>IFERROR(INDEX(Manufacturer[Manufacturer Name],MATCH(E563,Manufacturer[ManufacturerID],0)),"Not found")</f>
        <v>VanArsdel</v>
      </c>
      <c r="K563">
        <f>IFERROR(INDEX(SalesTJ[Units],MATCH(A563,SalesTJ[ProductID],0)),"Not found")</f>
        <v>1</v>
      </c>
      <c r="L563">
        <f>IFERROR(INDEX(SalesTJ[Revenue],MATCH(A563,SalesTJ[ProductID],0)),"Not found")</f>
        <v>10520.37</v>
      </c>
    </row>
    <row r="564" spans="1:12">
      <c r="A564" s="6">
        <v>478</v>
      </c>
      <c r="B564" s="7">
        <v>42060</v>
      </c>
      <c r="C564" t="str">
        <f>IFERROR(INDEX(ProductTJ[Product Name],MATCH(A564,ProductTJ[ProductID],0)),"Not found")</f>
        <v>Maximus UM-83</v>
      </c>
      <c r="D564" t="str">
        <f>IFERROR(INDEX(ProductTJ[Category],MATCH(A564,ProductTJ[ProductID],0)),"Not found")</f>
        <v>Urban</v>
      </c>
      <c r="E564">
        <f>IFERROR(INDEX(ProductTJ[ManufacturerID],MATCH(A564,ProductTJ[ProductID],0)),"Not found")</f>
        <v>7</v>
      </c>
      <c r="F564" t="str">
        <f>IFERROR(INDEX(ProductTJ[Segment],MATCH(A564,ProductTJ[ProductID],0)),"Not found")</f>
        <v>Moderation</v>
      </c>
      <c r="G564" t="str">
        <f>IFERROR(INDEX(SalesTJ[Country],MATCH(A564,SalesTJ[ProductID],0)),"Not found")</f>
        <v>Canada</v>
      </c>
      <c r="H564" t="str">
        <f>IFERROR(INDEX(Location[State],MATCH(I564,Location[Zip],0)),"Not found")</f>
        <v>Ontario</v>
      </c>
      <c r="I564" t="str">
        <f>IFERROR(INDEX(SalesTJ[Zip],MATCH(A564,SalesTJ[ProductID],0)),"Not found")</f>
        <v>M4E</v>
      </c>
      <c r="J564" t="str">
        <f>IFERROR(INDEX(Manufacturer[Manufacturer Name],MATCH(E564,Manufacturer[ManufacturerID],0)),"Not found")</f>
        <v>VanArsdel</v>
      </c>
      <c r="K564">
        <f>IFERROR(INDEX(SalesTJ[Units],MATCH(A564,SalesTJ[ProductID],0)),"Not found")</f>
        <v>1</v>
      </c>
      <c r="L564">
        <f>IFERROR(INDEX(SalesTJ[Revenue],MATCH(A564,SalesTJ[ProductID],0)),"Not found")</f>
        <v>17009.37</v>
      </c>
    </row>
    <row r="565" spans="1:12">
      <c r="A565" s="8">
        <v>585</v>
      </c>
      <c r="B565" s="9">
        <v>42061</v>
      </c>
      <c r="C565" t="str">
        <f>IFERROR(INDEX(ProductTJ[Product Name],MATCH(A565,ProductTJ[ProductID],0)),"Not found")</f>
        <v>Maximus UC-50</v>
      </c>
      <c r="D565" t="str">
        <f>IFERROR(INDEX(ProductTJ[Category],MATCH(A565,ProductTJ[ProductID],0)),"Not found")</f>
        <v>Urban</v>
      </c>
      <c r="E565">
        <f>IFERROR(INDEX(ProductTJ[ManufacturerID],MATCH(A565,ProductTJ[ProductID],0)),"Not found")</f>
        <v>7</v>
      </c>
      <c r="F565" t="str">
        <f>IFERROR(INDEX(ProductTJ[Segment],MATCH(A565,ProductTJ[ProductID],0)),"Not found")</f>
        <v>Convenience</v>
      </c>
      <c r="G565" t="str">
        <f>IFERROR(INDEX(SalesTJ[Country],MATCH(A565,SalesTJ[ProductID],0)),"Not found")</f>
        <v>Canada</v>
      </c>
      <c r="H565" t="str">
        <f>IFERROR(INDEX(Location[State],MATCH(I565,Location[Zip],0)),"Not found")</f>
        <v>Ontario</v>
      </c>
      <c r="I565" t="str">
        <f>IFERROR(INDEX(SalesTJ[Zip],MATCH(A565,SalesTJ[ProductID],0)),"Not found")</f>
        <v>M6H</v>
      </c>
      <c r="J565" t="str">
        <f>IFERROR(INDEX(Manufacturer[Manufacturer Name],MATCH(E565,Manufacturer[ManufacturerID],0)),"Not found")</f>
        <v>VanArsdel</v>
      </c>
      <c r="K565">
        <f>IFERROR(INDEX(SalesTJ[Units],MATCH(A565,SalesTJ[ProductID],0)),"Not found")</f>
        <v>1</v>
      </c>
      <c r="L565">
        <f>IFERROR(INDEX(SalesTJ[Revenue],MATCH(A565,SalesTJ[ProductID],0)),"Not found")</f>
        <v>5039.37</v>
      </c>
    </row>
    <row r="566" spans="1:12">
      <c r="A566" s="6">
        <v>762</v>
      </c>
      <c r="B566" s="7">
        <v>42061</v>
      </c>
      <c r="C566" t="str">
        <f>IFERROR(INDEX(ProductTJ[Product Name],MATCH(A566,ProductTJ[ProductID],0)),"Not found")</f>
        <v>Natura RP-50</v>
      </c>
      <c r="D566" t="str">
        <f>IFERROR(INDEX(ProductTJ[Category],MATCH(A566,ProductTJ[ProductID],0)),"Not found")</f>
        <v>Rural</v>
      </c>
      <c r="E566">
        <f>IFERROR(INDEX(ProductTJ[ManufacturerID],MATCH(A566,ProductTJ[ProductID],0)),"Not found")</f>
        <v>8</v>
      </c>
      <c r="F566" t="str">
        <f>IFERROR(INDEX(ProductTJ[Segment],MATCH(A566,ProductTJ[ProductID],0)),"Not found")</f>
        <v>Productivity</v>
      </c>
      <c r="G566" t="str">
        <f>IFERROR(INDEX(SalesTJ[Country],MATCH(A566,SalesTJ[ProductID],0)),"Not found")</f>
        <v>Canada</v>
      </c>
      <c r="H566" t="str">
        <f>IFERROR(INDEX(Location[State],MATCH(I566,Location[Zip],0)),"Not found")</f>
        <v>Manitoba</v>
      </c>
      <c r="I566" t="str">
        <f>IFERROR(INDEX(SalesTJ[Zip],MATCH(A566,SalesTJ[ProductID],0)),"Not found")</f>
        <v>R3H</v>
      </c>
      <c r="J566" t="str">
        <f>IFERROR(INDEX(Manufacturer[Manufacturer Name],MATCH(E566,Manufacturer[ManufacturerID],0)),"Not found")</f>
        <v>Natura</v>
      </c>
      <c r="K566">
        <f>IFERROR(INDEX(SalesTJ[Units],MATCH(A566,SalesTJ[ProductID],0)),"Not found")</f>
        <v>1</v>
      </c>
      <c r="L566">
        <f>IFERROR(INDEX(SalesTJ[Revenue],MATCH(A566,SalesTJ[ProductID],0)),"Not found")</f>
        <v>2330.37</v>
      </c>
    </row>
    <row r="567" spans="1:12">
      <c r="A567" s="8">
        <v>457</v>
      </c>
      <c r="B567" s="9">
        <v>42024</v>
      </c>
      <c r="C567" t="str">
        <f>IFERROR(INDEX(ProductTJ[Product Name],MATCH(A567,ProductTJ[ProductID],0)),"Not found")</f>
        <v>Maximus UM-62</v>
      </c>
      <c r="D567" t="str">
        <f>IFERROR(INDEX(ProductTJ[Category],MATCH(A567,ProductTJ[ProductID],0)),"Not found")</f>
        <v>Urban</v>
      </c>
      <c r="E567">
        <f>IFERROR(INDEX(ProductTJ[ManufacturerID],MATCH(A567,ProductTJ[ProductID],0)),"Not found")</f>
        <v>7</v>
      </c>
      <c r="F567" t="str">
        <f>IFERROR(INDEX(ProductTJ[Segment],MATCH(A567,ProductTJ[ProductID],0)),"Not found")</f>
        <v>Moderation</v>
      </c>
      <c r="G567" t="str">
        <f>IFERROR(INDEX(SalesTJ[Country],MATCH(A567,SalesTJ[ProductID],0)),"Not found")</f>
        <v>Canada</v>
      </c>
      <c r="H567" t="str">
        <f>IFERROR(INDEX(Location[State],MATCH(I567,Location[Zip],0)),"Not found")</f>
        <v>Ontario</v>
      </c>
      <c r="I567" t="str">
        <f>IFERROR(INDEX(SalesTJ[Zip],MATCH(A567,SalesTJ[ProductID],0)),"Not found")</f>
        <v>M5X</v>
      </c>
      <c r="J567" t="str">
        <f>IFERROR(INDEX(Manufacturer[Manufacturer Name],MATCH(E567,Manufacturer[ManufacturerID],0)),"Not found")</f>
        <v>VanArsdel</v>
      </c>
      <c r="K567">
        <f>IFERROR(INDEX(SalesTJ[Units],MATCH(A567,SalesTJ[ProductID],0)),"Not found")</f>
        <v>1</v>
      </c>
      <c r="L567">
        <f>IFERROR(INDEX(SalesTJ[Revenue],MATCH(A567,SalesTJ[ProductID],0)),"Not found")</f>
        <v>11969.37</v>
      </c>
    </row>
    <row r="568" spans="1:12">
      <c r="A568" s="6">
        <v>438</v>
      </c>
      <c r="B568" s="7">
        <v>42025</v>
      </c>
      <c r="C568" t="str">
        <f>IFERROR(INDEX(ProductTJ[Product Name],MATCH(A568,ProductTJ[ProductID],0)),"Not found")</f>
        <v>Maximus UM-43</v>
      </c>
      <c r="D568" t="str">
        <f>IFERROR(INDEX(ProductTJ[Category],MATCH(A568,ProductTJ[ProductID],0)),"Not found")</f>
        <v>Urban</v>
      </c>
      <c r="E568">
        <f>IFERROR(INDEX(ProductTJ[ManufacturerID],MATCH(A568,ProductTJ[ProductID],0)),"Not found")</f>
        <v>7</v>
      </c>
      <c r="F568" t="str">
        <f>IFERROR(INDEX(ProductTJ[Segment],MATCH(A568,ProductTJ[ProductID],0)),"Not found")</f>
        <v>Moderation</v>
      </c>
      <c r="G568" t="str">
        <f>IFERROR(INDEX(SalesTJ[Country],MATCH(A568,SalesTJ[ProductID],0)),"Not found")</f>
        <v>Canada</v>
      </c>
      <c r="H568" t="str">
        <f>IFERROR(INDEX(Location[State],MATCH(I568,Location[Zip],0)),"Not found")</f>
        <v>Manitoba</v>
      </c>
      <c r="I568" t="str">
        <f>IFERROR(INDEX(SalesTJ[Zip],MATCH(A568,SalesTJ[ProductID],0)),"Not found")</f>
        <v>R3K</v>
      </c>
      <c r="J568" t="str">
        <f>IFERROR(INDEX(Manufacturer[Manufacturer Name],MATCH(E568,Manufacturer[ManufacturerID],0)),"Not found")</f>
        <v>VanArsdel</v>
      </c>
      <c r="K568">
        <f>IFERROR(INDEX(SalesTJ[Units],MATCH(A568,SalesTJ[ProductID],0)),"Not found")</f>
        <v>1</v>
      </c>
      <c r="L568">
        <f>IFERROR(INDEX(SalesTJ[Revenue],MATCH(A568,SalesTJ[ProductID],0)),"Not found")</f>
        <v>11969.37</v>
      </c>
    </row>
    <row r="569" spans="1:12">
      <c r="A569" s="8">
        <v>1172</v>
      </c>
      <c r="B569" s="9">
        <v>42025</v>
      </c>
      <c r="C569" t="str">
        <f>IFERROR(INDEX(ProductTJ[Product Name],MATCH(A569,ProductTJ[ProductID],0)),"Not found")</f>
        <v>Pirum UE-08</v>
      </c>
      <c r="D569" t="str">
        <f>IFERROR(INDEX(ProductTJ[Category],MATCH(A569,ProductTJ[ProductID],0)),"Not found")</f>
        <v>Urban</v>
      </c>
      <c r="E569">
        <f>IFERROR(INDEX(ProductTJ[ManufacturerID],MATCH(A569,ProductTJ[ProductID],0)),"Not found")</f>
        <v>10</v>
      </c>
      <c r="F569" t="str">
        <f>IFERROR(INDEX(ProductTJ[Segment],MATCH(A569,ProductTJ[ProductID],0)),"Not found")</f>
        <v>Extreme</v>
      </c>
      <c r="G569" t="str">
        <f>IFERROR(INDEX(SalesTJ[Country],MATCH(A569,SalesTJ[ProductID],0)),"Not found")</f>
        <v>Canada</v>
      </c>
      <c r="H569" t="str">
        <f>IFERROR(INDEX(Location[State],MATCH(I569,Location[Zip],0)),"Not found")</f>
        <v>Alberta</v>
      </c>
      <c r="I569" t="str">
        <f>IFERROR(INDEX(SalesTJ[Zip],MATCH(A569,SalesTJ[ProductID],0)),"Not found")</f>
        <v>T5K</v>
      </c>
      <c r="J569" t="str">
        <f>IFERROR(INDEX(Manufacturer[Manufacturer Name],MATCH(E569,Manufacturer[ManufacturerID],0)),"Not found")</f>
        <v>Pirum</v>
      </c>
      <c r="K569">
        <f>IFERROR(INDEX(SalesTJ[Units],MATCH(A569,SalesTJ[ProductID],0)),"Not found")</f>
        <v>1</v>
      </c>
      <c r="L569">
        <f>IFERROR(INDEX(SalesTJ[Revenue],MATCH(A569,SalesTJ[ProductID],0)),"Not found")</f>
        <v>5921.37</v>
      </c>
    </row>
    <row r="570" spans="1:12">
      <c r="A570" s="6">
        <v>115</v>
      </c>
      <c r="B570" s="7">
        <v>42025</v>
      </c>
      <c r="C570" t="str">
        <f>IFERROR(INDEX(ProductTJ[Product Name],MATCH(A570,ProductTJ[ProductID],0)),"Not found")</f>
        <v>Abbas UM-42</v>
      </c>
      <c r="D570" t="str">
        <f>IFERROR(INDEX(ProductTJ[Category],MATCH(A570,ProductTJ[ProductID],0)),"Not found")</f>
        <v>Urban</v>
      </c>
      <c r="E570">
        <f>IFERROR(INDEX(ProductTJ[ManufacturerID],MATCH(A570,ProductTJ[ProductID],0)),"Not found")</f>
        <v>1</v>
      </c>
      <c r="F570" t="str">
        <f>IFERROR(INDEX(ProductTJ[Segment],MATCH(A570,ProductTJ[ProductID],0)),"Not found")</f>
        <v>Moderation</v>
      </c>
      <c r="G570" t="str">
        <f>IFERROR(INDEX(SalesTJ[Country],MATCH(A570,SalesTJ[ProductID],0)),"Not found")</f>
        <v>Canada</v>
      </c>
      <c r="H570" t="str">
        <f>IFERROR(INDEX(Location[State],MATCH(I570,Location[Zip],0)),"Not found")</f>
        <v>British Columbia</v>
      </c>
      <c r="I570" t="str">
        <f>IFERROR(INDEX(SalesTJ[Zip],MATCH(A570,SalesTJ[ProductID],0)),"Not found")</f>
        <v>V7W</v>
      </c>
      <c r="J570" t="str">
        <f>IFERROR(INDEX(Manufacturer[Manufacturer Name],MATCH(E570,Manufacturer[ManufacturerID],0)),"Not found")</f>
        <v>Abbas</v>
      </c>
      <c r="K570">
        <f>IFERROR(INDEX(SalesTJ[Units],MATCH(A570,SalesTJ[ProductID],0)),"Not found")</f>
        <v>1</v>
      </c>
      <c r="L570">
        <f>IFERROR(INDEX(SalesTJ[Revenue],MATCH(A570,SalesTJ[ProductID],0)),"Not found")</f>
        <v>10584</v>
      </c>
    </row>
    <row r="571" spans="1:12">
      <c r="A571" s="8">
        <v>1763</v>
      </c>
      <c r="B571" s="9">
        <v>42005</v>
      </c>
      <c r="C571" t="str">
        <f>IFERROR(INDEX(ProductTJ[Product Name],MATCH(A571,ProductTJ[ProductID],0)),"Not found")</f>
        <v>Pomum UR-09</v>
      </c>
      <c r="D571" t="str">
        <f>IFERROR(INDEX(ProductTJ[Category],MATCH(A571,ProductTJ[ProductID],0)),"Not found")</f>
        <v>Urban</v>
      </c>
      <c r="E571">
        <f>IFERROR(INDEX(ProductTJ[ManufacturerID],MATCH(A571,ProductTJ[ProductID],0)),"Not found")</f>
        <v>11</v>
      </c>
      <c r="F571" t="str">
        <f>IFERROR(INDEX(ProductTJ[Segment],MATCH(A571,ProductTJ[ProductID],0)),"Not found")</f>
        <v>Regular</v>
      </c>
      <c r="G571" t="str">
        <f>IFERROR(INDEX(SalesTJ[Country],MATCH(A571,SalesTJ[ProductID],0)),"Not found")</f>
        <v>Canada</v>
      </c>
      <c r="H571" t="str">
        <f>IFERROR(INDEX(Location[State],MATCH(I571,Location[Zip],0)),"Not found")</f>
        <v>Alberta</v>
      </c>
      <c r="I571" t="str">
        <f>IFERROR(INDEX(SalesTJ[Zip],MATCH(A571,SalesTJ[ProductID],0)),"Not found")</f>
        <v>T6G</v>
      </c>
      <c r="J571" t="str">
        <f>IFERROR(INDEX(Manufacturer[Manufacturer Name],MATCH(E571,Manufacturer[ManufacturerID],0)),"Not found")</f>
        <v>Pomum</v>
      </c>
      <c r="K571">
        <f>IFERROR(INDEX(SalesTJ[Units],MATCH(A571,SalesTJ[ProductID],0)),"Not found")</f>
        <v>1</v>
      </c>
      <c r="L571">
        <f>IFERROR(INDEX(SalesTJ[Revenue],MATCH(A571,SalesTJ[ProductID],0)),"Not found")</f>
        <v>5669.37</v>
      </c>
    </row>
    <row r="572" spans="1:12">
      <c r="A572" s="6">
        <v>1837</v>
      </c>
      <c r="B572" s="7">
        <v>42005</v>
      </c>
      <c r="C572" t="str">
        <f>IFERROR(INDEX(ProductTJ[Product Name],MATCH(A572,ProductTJ[ProductID],0)),"Not found")</f>
        <v>Pomum YY-32</v>
      </c>
      <c r="D572" t="str">
        <f>IFERROR(INDEX(ProductTJ[Category],MATCH(A572,ProductTJ[ProductID],0)),"Not found")</f>
        <v>Youth</v>
      </c>
      <c r="E572">
        <f>IFERROR(INDEX(ProductTJ[ManufacturerID],MATCH(A572,ProductTJ[ProductID],0)),"Not found")</f>
        <v>11</v>
      </c>
      <c r="F572" t="str">
        <f>IFERROR(INDEX(ProductTJ[Segment],MATCH(A572,ProductTJ[ProductID],0)),"Not found")</f>
        <v>Youth</v>
      </c>
      <c r="G572" t="str">
        <f>IFERROR(INDEX(SalesTJ[Country],MATCH(A572,SalesTJ[ProductID],0)),"Not found")</f>
        <v>Canada</v>
      </c>
      <c r="H572" t="str">
        <f>IFERROR(INDEX(Location[State],MATCH(I572,Location[Zip],0)),"Not found")</f>
        <v>Alberta</v>
      </c>
      <c r="I572" t="str">
        <f>IFERROR(INDEX(SalesTJ[Zip],MATCH(A572,SalesTJ[ProductID],0)),"Not found")</f>
        <v>T5K</v>
      </c>
      <c r="J572" t="str">
        <f>IFERROR(INDEX(Manufacturer[Manufacturer Name],MATCH(E572,Manufacturer[ManufacturerID],0)),"Not found")</f>
        <v>Pomum</v>
      </c>
      <c r="K572">
        <f>IFERROR(INDEX(SalesTJ[Units],MATCH(A572,SalesTJ[ProductID],0)),"Not found")</f>
        <v>1</v>
      </c>
      <c r="L572">
        <f>IFERROR(INDEX(SalesTJ[Revenue],MATCH(A572,SalesTJ[ProductID],0)),"Not found")</f>
        <v>1952.37</v>
      </c>
    </row>
    <row r="573" spans="1:12">
      <c r="A573" s="8">
        <v>496</v>
      </c>
      <c r="B573" s="9">
        <v>42008</v>
      </c>
      <c r="C573" t="str">
        <f>IFERROR(INDEX(ProductTJ[Product Name],MATCH(A573,ProductTJ[ProductID],0)),"Not found")</f>
        <v>Maximus UM-01</v>
      </c>
      <c r="D573" t="str">
        <f>IFERROR(INDEX(ProductTJ[Category],MATCH(A573,ProductTJ[ProductID],0)),"Not found")</f>
        <v>Urban</v>
      </c>
      <c r="E573">
        <f>IFERROR(INDEX(ProductTJ[ManufacturerID],MATCH(A573,ProductTJ[ProductID],0)),"Not found")</f>
        <v>7</v>
      </c>
      <c r="F573" t="str">
        <f>IFERROR(INDEX(ProductTJ[Segment],MATCH(A573,ProductTJ[ProductID],0)),"Not found")</f>
        <v>Moderation</v>
      </c>
      <c r="G573" t="str">
        <f>IFERROR(INDEX(SalesTJ[Country],MATCH(A573,SalesTJ[ProductID],0)),"Not found")</f>
        <v>Canada</v>
      </c>
      <c r="H573" t="str">
        <f>IFERROR(INDEX(Location[State],MATCH(I573,Location[Zip],0)),"Not found")</f>
        <v>Ontario</v>
      </c>
      <c r="I573" t="str">
        <f>IFERROR(INDEX(SalesTJ[Zip],MATCH(A573,SalesTJ[ProductID],0)),"Not found")</f>
        <v>L5V</v>
      </c>
      <c r="J573" t="str">
        <f>IFERROR(INDEX(Manufacturer[Manufacturer Name],MATCH(E573,Manufacturer[ManufacturerID],0)),"Not found")</f>
        <v>VanArsdel</v>
      </c>
      <c r="K573">
        <f>IFERROR(INDEX(SalesTJ[Units],MATCH(A573,SalesTJ[ProductID],0)),"Not found")</f>
        <v>1</v>
      </c>
      <c r="L573">
        <f>IFERROR(INDEX(SalesTJ[Revenue],MATCH(A573,SalesTJ[ProductID],0)),"Not found")</f>
        <v>11147.85</v>
      </c>
    </row>
    <row r="574" spans="1:12">
      <c r="A574" s="6">
        <v>1086</v>
      </c>
      <c r="B574" s="7">
        <v>42009</v>
      </c>
      <c r="C574" t="str">
        <f>IFERROR(INDEX(ProductTJ[Product Name],MATCH(A574,ProductTJ[ProductID],0)),"Not found")</f>
        <v>Pirum RP-32</v>
      </c>
      <c r="D574" t="str">
        <f>IFERROR(INDEX(ProductTJ[Category],MATCH(A574,ProductTJ[ProductID],0)),"Not found")</f>
        <v>Rural</v>
      </c>
      <c r="E574">
        <f>IFERROR(INDEX(ProductTJ[ManufacturerID],MATCH(A574,ProductTJ[ProductID],0)),"Not found")</f>
        <v>10</v>
      </c>
      <c r="F574" t="str">
        <f>IFERROR(INDEX(ProductTJ[Segment],MATCH(A574,ProductTJ[ProductID],0)),"Not found")</f>
        <v>Productivity</v>
      </c>
      <c r="G574" t="str">
        <f>IFERROR(INDEX(SalesTJ[Country],MATCH(A574,SalesTJ[ProductID],0)),"Not found")</f>
        <v>Canada</v>
      </c>
      <c r="H574" t="str">
        <f>IFERROR(INDEX(Location[State],MATCH(I574,Location[Zip],0)),"Not found")</f>
        <v>Manitoba</v>
      </c>
      <c r="I574" t="str">
        <f>IFERROR(INDEX(SalesTJ[Zip],MATCH(A574,SalesTJ[ProductID],0)),"Not found")</f>
        <v>R3G</v>
      </c>
      <c r="J574" t="str">
        <f>IFERROR(INDEX(Manufacturer[Manufacturer Name],MATCH(E574,Manufacturer[ManufacturerID],0)),"Not found")</f>
        <v>Pirum</v>
      </c>
      <c r="K574">
        <f>IFERROR(INDEX(SalesTJ[Units],MATCH(A574,SalesTJ[ProductID],0)),"Not found")</f>
        <v>1</v>
      </c>
      <c r="L574">
        <f>IFERROR(INDEX(SalesTJ[Revenue],MATCH(A574,SalesTJ[ProductID],0)),"Not found")</f>
        <v>1164.87</v>
      </c>
    </row>
    <row r="575" spans="1:12">
      <c r="A575" s="8">
        <v>506</v>
      </c>
      <c r="B575" s="9">
        <v>42061</v>
      </c>
      <c r="C575" t="str">
        <f>IFERROR(INDEX(ProductTJ[Product Name],MATCH(A575,ProductTJ[ProductID],0)),"Not found")</f>
        <v>Maximus UM-11</v>
      </c>
      <c r="D575" t="str">
        <f>IFERROR(INDEX(ProductTJ[Category],MATCH(A575,ProductTJ[ProductID],0)),"Not found")</f>
        <v>Urban</v>
      </c>
      <c r="E575">
        <f>IFERROR(INDEX(ProductTJ[ManufacturerID],MATCH(A575,ProductTJ[ProductID],0)),"Not found")</f>
        <v>7</v>
      </c>
      <c r="F575" t="str">
        <f>IFERROR(INDEX(ProductTJ[Segment],MATCH(A575,ProductTJ[ProductID],0)),"Not found")</f>
        <v>Moderation</v>
      </c>
      <c r="G575" t="str">
        <f>IFERROR(INDEX(SalesTJ[Country],MATCH(A575,SalesTJ[ProductID],0)),"Not found")</f>
        <v>Canada</v>
      </c>
      <c r="H575" t="str">
        <f>IFERROR(INDEX(Location[State],MATCH(I575,Location[Zip],0)),"Not found")</f>
        <v>Ontario</v>
      </c>
      <c r="I575" t="str">
        <f>IFERROR(INDEX(SalesTJ[Zip],MATCH(A575,SalesTJ[ProductID],0)),"Not found")</f>
        <v>L5P</v>
      </c>
      <c r="J575" t="str">
        <f>IFERROR(INDEX(Manufacturer[Manufacturer Name],MATCH(E575,Manufacturer[ManufacturerID],0)),"Not found")</f>
        <v>VanArsdel</v>
      </c>
      <c r="K575">
        <f>IFERROR(INDEX(SalesTJ[Units],MATCH(A575,SalesTJ[ProductID],0)),"Not found")</f>
        <v>1</v>
      </c>
      <c r="L575">
        <f>IFERROR(INDEX(SalesTJ[Revenue],MATCH(A575,SalesTJ[ProductID],0)),"Not found")</f>
        <v>15560.37</v>
      </c>
    </row>
    <row r="576" spans="1:12">
      <c r="A576" s="6">
        <v>628</v>
      </c>
      <c r="B576" s="7">
        <v>42061</v>
      </c>
      <c r="C576" t="str">
        <f>IFERROR(INDEX(ProductTJ[Product Name],MATCH(A576,ProductTJ[ProductID],0)),"Not found")</f>
        <v>Maximus UC-93</v>
      </c>
      <c r="D576" t="str">
        <f>IFERROR(INDEX(ProductTJ[Category],MATCH(A576,ProductTJ[ProductID],0)),"Not found")</f>
        <v>Urban</v>
      </c>
      <c r="E576">
        <f>IFERROR(INDEX(ProductTJ[ManufacturerID],MATCH(A576,ProductTJ[ProductID],0)),"Not found")</f>
        <v>7</v>
      </c>
      <c r="F576" t="str">
        <f>IFERROR(INDEX(ProductTJ[Segment],MATCH(A576,ProductTJ[ProductID],0)),"Not found")</f>
        <v>Convenience</v>
      </c>
      <c r="G576" t="str">
        <f>IFERROR(INDEX(SalesTJ[Country],MATCH(A576,SalesTJ[ProductID],0)),"Not found")</f>
        <v>Canada</v>
      </c>
      <c r="H576" t="str">
        <f>IFERROR(INDEX(Location[State],MATCH(I576,Location[Zip],0)),"Not found")</f>
        <v>Alberta</v>
      </c>
      <c r="I576" t="str">
        <f>IFERROR(INDEX(SalesTJ[Zip],MATCH(A576,SalesTJ[ProductID],0)),"Not found")</f>
        <v>T6G</v>
      </c>
      <c r="J576" t="str">
        <f>IFERROR(INDEX(Manufacturer[Manufacturer Name],MATCH(E576,Manufacturer[ManufacturerID],0)),"Not found")</f>
        <v>VanArsdel</v>
      </c>
      <c r="K576">
        <f>IFERROR(INDEX(SalesTJ[Units],MATCH(A576,SalesTJ[ProductID],0)),"Not found")</f>
        <v>1</v>
      </c>
      <c r="L576">
        <f>IFERROR(INDEX(SalesTJ[Revenue],MATCH(A576,SalesTJ[ProductID],0)),"Not found")</f>
        <v>11503.8</v>
      </c>
    </row>
    <row r="577" spans="1:12">
      <c r="A577" s="8">
        <v>690</v>
      </c>
      <c r="B577" s="9">
        <v>42061</v>
      </c>
      <c r="C577" t="str">
        <f>IFERROR(INDEX(ProductTJ[Product Name],MATCH(A577,ProductTJ[ProductID],0)),"Not found")</f>
        <v>Maximus UC-55</v>
      </c>
      <c r="D577" t="str">
        <f>IFERROR(INDEX(ProductTJ[Category],MATCH(A577,ProductTJ[ProductID],0)),"Not found")</f>
        <v>Urban</v>
      </c>
      <c r="E577">
        <f>IFERROR(INDEX(ProductTJ[ManufacturerID],MATCH(A577,ProductTJ[ProductID],0)),"Not found")</f>
        <v>7</v>
      </c>
      <c r="F577" t="str">
        <f>IFERROR(INDEX(ProductTJ[Segment],MATCH(A577,ProductTJ[ProductID],0)),"Not found")</f>
        <v>Convenience</v>
      </c>
      <c r="G577" t="str">
        <f>IFERROR(INDEX(SalesTJ[Country],MATCH(A577,SalesTJ[ProductID],0)),"Not found")</f>
        <v>Canada</v>
      </c>
      <c r="H577" t="str">
        <f>IFERROR(INDEX(Location[State],MATCH(I577,Location[Zip],0)),"Not found")</f>
        <v>Ontario</v>
      </c>
      <c r="I577" t="str">
        <f>IFERROR(INDEX(SalesTJ[Zip],MATCH(A577,SalesTJ[ProductID],0)),"Not found")</f>
        <v>M4E</v>
      </c>
      <c r="J577" t="str">
        <f>IFERROR(INDEX(Manufacturer[Manufacturer Name],MATCH(E577,Manufacturer[ManufacturerID],0)),"Not found")</f>
        <v>VanArsdel</v>
      </c>
      <c r="K577">
        <f>IFERROR(INDEX(SalesTJ[Units],MATCH(A577,SalesTJ[ProductID],0)),"Not found")</f>
        <v>1</v>
      </c>
      <c r="L577">
        <f>IFERROR(INDEX(SalesTJ[Revenue],MATCH(A577,SalesTJ[ProductID],0)),"Not found")</f>
        <v>4409.37</v>
      </c>
    </row>
    <row r="578" spans="1:12">
      <c r="A578" s="6">
        <v>761</v>
      </c>
      <c r="B578" s="7">
        <v>42061</v>
      </c>
      <c r="C578" t="str">
        <f>IFERROR(INDEX(ProductTJ[Product Name],MATCH(A578,ProductTJ[ProductID],0)),"Not found")</f>
        <v>Natura RP-49</v>
      </c>
      <c r="D578" t="str">
        <f>IFERROR(INDEX(ProductTJ[Category],MATCH(A578,ProductTJ[ProductID],0)),"Not found")</f>
        <v>Rural</v>
      </c>
      <c r="E578">
        <f>IFERROR(INDEX(ProductTJ[ManufacturerID],MATCH(A578,ProductTJ[ProductID],0)),"Not found")</f>
        <v>8</v>
      </c>
      <c r="F578" t="str">
        <f>IFERROR(INDEX(ProductTJ[Segment],MATCH(A578,ProductTJ[ProductID],0)),"Not found")</f>
        <v>Productivity</v>
      </c>
      <c r="G578" t="str">
        <f>IFERROR(INDEX(SalesTJ[Country],MATCH(A578,SalesTJ[ProductID],0)),"Not found")</f>
        <v>Canada</v>
      </c>
      <c r="H578" t="str">
        <f>IFERROR(INDEX(Location[State],MATCH(I578,Location[Zip],0)),"Not found")</f>
        <v>Manitoba</v>
      </c>
      <c r="I578" t="str">
        <f>IFERROR(INDEX(SalesTJ[Zip],MATCH(A578,SalesTJ[ProductID],0)),"Not found")</f>
        <v>R3H</v>
      </c>
      <c r="J578" t="str">
        <f>IFERROR(INDEX(Manufacturer[Manufacturer Name],MATCH(E578,Manufacturer[ManufacturerID],0)),"Not found")</f>
        <v>Natura</v>
      </c>
      <c r="K578">
        <f>IFERROR(INDEX(SalesTJ[Units],MATCH(A578,SalesTJ[ProductID],0)),"Not found")</f>
        <v>1</v>
      </c>
      <c r="L578">
        <f>IFERROR(INDEX(SalesTJ[Revenue],MATCH(A578,SalesTJ[ProductID],0)),"Not found")</f>
        <v>2330.37</v>
      </c>
    </row>
    <row r="579" spans="1:12">
      <c r="A579" s="8">
        <v>2269</v>
      </c>
      <c r="B579" s="9">
        <v>42061</v>
      </c>
      <c r="C579" t="str">
        <f>IFERROR(INDEX(ProductTJ[Product Name],MATCH(A579,ProductTJ[ProductID],0)),"Not found")</f>
        <v>Aliqui RS-02</v>
      </c>
      <c r="D579" t="str">
        <f>IFERROR(INDEX(ProductTJ[Category],MATCH(A579,ProductTJ[ProductID],0)),"Not found")</f>
        <v>Rural</v>
      </c>
      <c r="E579">
        <f>IFERROR(INDEX(ProductTJ[ManufacturerID],MATCH(A579,ProductTJ[ProductID],0)),"Not found")</f>
        <v>2</v>
      </c>
      <c r="F579" t="str">
        <f>IFERROR(INDEX(ProductTJ[Segment],MATCH(A579,ProductTJ[ProductID],0)),"Not found")</f>
        <v>Select</v>
      </c>
      <c r="G579" t="str">
        <f>IFERROR(INDEX(SalesTJ[Country],MATCH(A579,SalesTJ[ProductID],0)),"Not found")</f>
        <v>Canada</v>
      </c>
      <c r="H579" t="str">
        <f>IFERROR(INDEX(Location[State],MATCH(I579,Location[Zip],0)),"Not found")</f>
        <v>British Columbia</v>
      </c>
      <c r="I579" t="str">
        <f>IFERROR(INDEX(SalesTJ[Zip],MATCH(A579,SalesTJ[ProductID],0)),"Not found")</f>
        <v>V6A</v>
      </c>
      <c r="J579" t="str">
        <f>IFERROR(INDEX(Manufacturer[Manufacturer Name],MATCH(E579,Manufacturer[ManufacturerID],0)),"Not found")</f>
        <v>Aliqui</v>
      </c>
      <c r="K579">
        <f>IFERROR(INDEX(SalesTJ[Units],MATCH(A579,SalesTJ[ProductID],0)),"Not found")</f>
        <v>1</v>
      </c>
      <c r="L579">
        <f>IFERROR(INDEX(SalesTJ[Revenue],MATCH(A579,SalesTJ[ProductID],0)),"Not found")</f>
        <v>3936.87</v>
      </c>
    </row>
    <row r="580" spans="1:12">
      <c r="A580" s="6">
        <v>792</v>
      </c>
      <c r="B580" s="7">
        <v>42026</v>
      </c>
      <c r="C580" t="str">
        <f>IFERROR(INDEX(ProductTJ[Product Name],MATCH(A580,ProductTJ[ProductID],0)),"Not found")</f>
        <v>Natura RP-80</v>
      </c>
      <c r="D580" t="str">
        <f>IFERROR(INDEX(ProductTJ[Category],MATCH(A580,ProductTJ[ProductID],0)),"Not found")</f>
        <v>Rural</v>
      </c>
      <c r="E580">
        <f>IFERROR(INDEX(ProductTJ[ManufacturerID],MATCH(A580,ProductTJ[ProductID],0)),"Not found")</f>
        <v>8</v>
      </c>
      <c r="F580" t="str">
        <f>IFERROR(INDEX(ProductTJ[Segment],MATCH(A580,ProductTJ[ProductID],0)),"Not found")</f>
        <v>Productivity</v>
      </c>
      <c r="G580" t="str">
        <f>IFERROR(INDEX(SalesTJ[Country],MATCH(A580,SalesTJ[ProductID],0)),"Not found")</f>
        <v>Canada</v>
      </c>
      <c r="H580" t="str">
        <f>IFERROR(INDEX(Location[State],MATCH(I580,Location[Zip],0)),"Not found")</f>
        <v>Ontario</v>
      </c>
      <c r="I580" t="str">
        <f>IFERROR(INDEX(SalesTJ[Zip],MATCH(A580,SalesTJ[ProductID],0)),"Not found")</f>
        <v>L5N</v>
      </c>
      <c r="J580" t="str">
        <f>IFERROR(INDEX(Manufacturer[Manufacturer Name],MATCH(E580,Manufacturer[ManufacturerID],0)),"Not found")</f>
        <v>Natura</v>
      </c>
      <c r="K580">
        <f>IFERROR(INDEX(SalesTJ[Units],MATCH(A580,SalesTJ[ProductID],0)),"Not found")</f>
        <v>1</v>
      </c>
      <c r="L580">
        <f>IFERROR(INDEX(SalesTJ[Revenue],MATCH(A580,SalesTJ[ProductID],0)),"Not found")</f>
        <v>849.87</v>
      </c>
    </row>
    <row r="581" spans="1:12">
      <c r="A581" s="8">
        <v>2402</v>
      </c>
      <c r="B581" s="9">
        <v>42026</v>
      </c>
      <c r="C581" t="str">
        <f>IFERROR(INDEX(ProductTJ[Product Name],MATCH(A581,ProductTJ[ProductID],0)),"Not found")</f>
        <v>Aliqui YY-11</v>
      </c>
      <c r="D581" t="str">
        <f>IFERROR(INDEX(ProductTJ[Category],MATCH(A581,ProductTJ[ProductID],0)),"Not found")</f>
        <v>Youth</v>
      </c>
      <c r="E581">
        <f>IFERROR(INDEX(ProductTJ[ManufacturerID],MATCH(A581,ProductTJ[ProductID],0)),"Not found")</f>
        <v>2</v>
      </c>
      <c r="F581" t="str">
        <f>IFERROR(INDEX(ProductTJ[Segment],MATCH(A581,ProductTJ[ProductID],0)),"Not found")</f>
        <v>Youth</v>
      </c>
      <c r="G581" t="str">
        <f>IFERROR(INDEX(SalesTJ[Country],MATCH(A581,SalesTJ[ProductID],0)),"Not found")</f>
        <v>Canada</v>
      </c>
      <c r="H581" t="str">
        <f>IFERROR(INDEX(Location[State],MATCH(I581,Location[Zip],0)),"Not found")</f>
        <v>Alberta</v>
      </c>
      <c r="I581" t="str">
        <f>IFERROR(INDEX(SalesTJ[Zip],MATCH(A581,SalesTJ[ProductID],0)),"Not found")</f>
        <v>T6G</v>
      </c>
      <c r="J581" t="str">
        <f>IFERROR(INDEX(Manufacturer[Manufacturer Name],MATCH(E581,Manufacturer[ManufacturerID],0)),"Not found")</f>
        <v>Aliqui</v>
      </c>
      <c r="K581">
        <f>IFERROR(INDEX(SalesTJ[Units],MATCH(A581,SalesTJ[ProductID],0)),"Not found")</f>
        <v>1</v>
      </c>
      <c r="L581">
        <f>IFERROR(INDEX(SalesTJ[Revenue],MATCH(A581,SalesTJ[ProductID],0)),"Not found")</f>
        <v>4151.7</v>
      </c>
    </row>
    <row r="582" spans="1:12">
      <c r="A582" s="6">
        <v>487</v>
      </c>
      <c r="B582" s="7">
        <v>42026</v>
      </c>
      <c r="C582" t="str">
        <f>IFERROR(INDEX(ProductTJ[Product Name],MATCH(A582,ProductTJ[ProductID],0)),"Not found")</f>
        <v>Maximus UM-92</v>
      </c>
      <c r="D582" t="str">
        <f>IFERROR(INDEX(ProductTJ[Category],MATCH(A582,ProductTJ[ProductID],0)),"Not found")</f>
        <v>Urban</v>
      </c>
      <c r="E582">
        <f>IFERROR(INDEX(ProductTJ[ManufacturerID],MATCH(A582,ProductTJ[ProductID],0)),"Not found")</f>
        <v>7</v>
      </c>
      <c r="F582" t="str">
        <f>IFERROR(INDEX(ProductTJ[Segment],MATCH(A582,ProductTJ[ProductID],0)),"Not found")</f>
        <v>Moderation</v>
      </c>
      <c r="G582" t="str">
        <f>IFERROR(INDEX(SalesTJ[Country],MATCH(A582,SalesTJ[ProductID],0)),"Not found")</f>
        <v>Canada</v>
      </c>
      <c r="H582" t="str">
        <f>IFERROR(INDEX(Location[State],MATCH(I582,Location[Zip],0)),"Not found")</f>
        <v>Ontario</v>
      </c>
      <c r="I582" t="str">
        <f>IFERROR(INDEX(SalesTJ[Zip],MATCH(A582,SalesTJ[ProductID],0)),"Not found")</f>
        <v>L4X</v>
      </c>
      <c r="J582" t="str">
        <f>IFERROR(INDEX(Manufacturer[Manufacturer Name],MATCH(E582,Manufacturer[ManufacturerID],0)),"Not found")</f>
        <v>VanArsdel</v>
      </c>
      <c r="K582">
        <f>IFERROR(INDEX(SalesTJ[Units],MATCH(A582,SalesTJ[ProductID],0)),"Not found")</f>
        <v>1</v>
      </c>
      <c r="L582">
        <f>IFERROR(INDEX(SalesTJ[Revenue],MATCH(A582,SalesTJ[ProductID],0)),"Not found")</f>
        <v>13229.37</v>
      </c>
    </row>
    <row r="583" spans="1:12">
      <c r="A583" s="8">
        <v>791</v>
      </c>
      <c r="B583" s="9">
        <v>42026</v>
      </c>
      <c r="C583" t="str">
        <f>IFERROR(INDEX(ProductTJ[Product Name],MATCH(A583,ProductTJ[ProductID],0)),"Not found")</f>
        <v>Natura RP-79</v>
      </c>
      <c r="D583" t="str">
        <f>IFERROR(INDEX(ProductTJ[Category],MATCH(A583,ProductTJ[ProductID],0)),"Not found")</f>
        <v>Rural</v>
      </c>
      <c r="E583">
        <f>IFERROR(INDEX(ProductTJ[ManufacturerID],MATCH(A583,ProductTJ[ProductID],0)),"Not found")</f>
        <v>8</v>
      </c>
      <c r="F583" t="str">
        <f>IFERROR(INDEX(ProductTJ[Segment],MATCH(A583,ProductTJ[ProductID],0)),"Not found")</f>
        <v>Productivity</v>
      </c>
      <c r="G583" t="str">
        <f>IFERROR(INDEX(SalesTJ[Country],MATCH(A583,SalesTJ[ProductID],0)),"Not found")</f>
        <v>Canada</v>
      </c>
      <c r="H583" t="str">
        <f>IFERROR(INDEX(Location[State],MATCH(I583,Location[Zip],0)),"Not found")</f>
        <v>Ontario</v>
      </c>
      <c r="I583" t="str">
        <f>IFERROR(INDEX(SalesTJ[Zip],MATCH(A583,SalesTJ[ProductID],0)),"Not found")</f>
        <v>L5N</v>
      </c>
      <c r="J583" t="str">
        <f>IFERROR(INDEX(Manufacturer[Manufacturer Name],MATCH(E583,Manufacturer[ManufacturerID],0)),"Not found")</f>
        <v>Natura</v>
      </c>
      <c r="K583">
        <f>IFERROR(INDEX(SalesTJ[Units],MATCH(A583,SalesTJ[ProductID],0)),"Not found")</f>
        <v>1</v>
      </c>
      <c r="L583">
        <f>IFERROR(INDEX(SalesTJ[Revenue],MATCH(A583,SalesTJ[ProductID],0)),"Not found")</f>
        <v>849.87</v>
      </c>
    </row>
    <row r="584" spans="1:12">
      <c r="A584" s="6">
        <v>2388</v>
      </c>
      <c r="B584" s="7">
        <v>42028</v>
      </c>
      <c r="C584" t="str">
        <f>IFERROR(INDEX(ProductTJ[Product Name],MATCH(A584,ProductTJ[ProductID],0)),"Not found")</f>
        <v>Aliqui UC-36</v>
      </c>
      <c r="D584" t="str">
        <f>IFERROR(INDEX(ProductTJ[Category],MATCH(A584,ProductTJ[ProductID],0)),"Not found")</f>
        <v>Urban</v>
      </c>
      <c r="E584">
        <f>IFERROR(INDEX(ProductTJ[ManufacturerID],MATCH(A584,ProductTJ[ProductID],0)),"Not found")</f>
        <v>2</v>
      </c>
      <c r="F584" t="str">
        <f>IFERROR(INDEX(ProductTJ[Segment],MATCH(A584,ProductTJ[ProductID],0)),"Not found")</f>
        <v>Convenience</v>
      </c>
      <c r="G584" t="str">
        <f>IFERROR(INDEX(SalesTJ[Country],MATCH(A584,SalesTJ[ProductID],0)),"Not found")</f>
        <v>Canada</v>
      </c>
      <c r="H584" t="str">
        <f>IFERROR(INDEX(Location[State],MATCH(I584,Location[Zip],0)),"Not found")</f>
        <v>Ontario</v>
      </c>
      <c r="I584" t="str">
        <f>IFERROR(INDEX(SalesTJ[Zip],MATCH(A584,SalesTJ[ProductID],0)),"Not found")</f>
        <v>M4Y</v>
      </c>
      <c r="J584" t="str">
        <f>IFERROR(INDEX(Manufacturer[Manufacturer Name],MATCH(E584,Manufacturer[ManufacturerID],0)),"Not found")</f>
        <v>Aliqui</v>
      </c>
      <c r="K584">
        <f>IFERROR(INDEX(SalesTJ[Units],MATCH(A584,SalesTJ[ProductID],0)),"Not found")</f>
        <v>1</v>
      </c>
      <c r="L584">
        <f>IFERROR(INDEX(SalesTJ[Revenue],MATCH(A584,SalesTJ[ProductID],0)),"Not found")</f>
        <v>4157.37</v>
      </c>
    </row>
    <row r="585" spans="1:12">
      <c r="A585" s="8">
        <v>1496</v>
      </c>
      <c r="B585" s="9">
        <v>42029</v>
      </c>
      <c r="C585" t="str">
        <f>IFERROR(INDEX(ProductTJ[Product Name],MATCH(A585,ProductTJ[ProductID],0)),"Not found")</f>
        <v>Quibus RP-88</v>
      </c>
      <c r="D585" t="str">
        <f>IFERROR(INDEX(ProductTJ[Category],MATCH(A585,ProductTJ[ProductID],0)),"Not found")</f>
        <v>Rural</v>
      </c>
      <c r="E585">
        <f>IFERROR(INDEX(ProductTJ[ManufacturerID],MATCH(A585,ProductTJ[ProductID],0)),"Not found")</f>
        <v>12</v>
      </c>
      <c r="F585" t="str">
        <f>IFERROR(INDEX(ProductTJ[Segment],MATCH(A585,ProductTJ[ProductID],0)),"Not found")</f>
        <v>Productivity</v>
      </c>
      <c r="G585" t="str">
        <f>IFERROR(INDEX(SalesTJ[Country],MATCH(A585,SalesTJ[ProductID],0)),"Not found")</f>
        <v>Canada</v>
      </c>
      <c r="H585" t="str">
        <f>IFERROR(INDEX(Location[State],MATCH(I585,Location[Zip],0)),"Not found")</f>
        <v>Ontario</v>
      </c>
      <c r="I585" t="str">
        <f>IFERROR(INDEX(SalesTJ[Zip],MATCH(A585,SalesTJ[ProductID],0)),"Not found")</f>
        <v>M4V</v>
      </c>
      <c r="J585" t="str">
        <f>IFERROR(INDEX(Manufacturer[Manufacturer Name],MATCH(E585,Manufacturer[ManufacturerID],0)),"Not found")</f>
        <v>Quibus</v>
      </c>
      <c r="K585">
        <f>IFERROR(INDEX(SalesTJ[Units],MATCH(A585,SalesTJ[ProductID],0)),"Not found")</f>
        <v>1</v>
      </c>
      <c r="L585">
        <f>IFERROR(INDEX(SalesTJ[Revenue],MATCH(A585,SalesTJ[ProductID],0)),"Not found")</f>
        <v>4408.74</v>
      </c>
    </row>
    <row r="586" spans="1:12">
      <c r="A586" s="6">
        <v>959</v>
      </c>
      <c r="B586" s="7">
        <v>42029</v>
      </c>
      <c r="C586" t="str">
        <f>IFERROR(INDEX(ProductTJ[Product Name],MATCH(A586,ProductTJ[ProductID],0)),"Not found")</f>
        <v>Natura UC-22</v>
      </c>
      <c r="D586" t="str">
        <f>IFERROR(INDEX(ProductTJ[Category],MATCH(A586,ProductTJ[ProductID],0)),"Not found")</f>
        <v>Urban</v>
      </c>
      <c r="E586">
        <f>IFERROR(INDEX(ProductTJ[ManufacturerID],MATCH(A586,ProductTJ[ProductID],0)),"Not found")</f>
        <v>8</v>
      </c>
      <c r="F586" t="str">
        <f>IFERROR(INDEX(ProductTJ[Segment],MATCH(A586,ProductTJ[ProductID],0)),"Not found")</f>
        <v>Convenience</v>
      </c>
      <c r="G586" t="str">
        <f>IFERROR(INDEX(SalesTJ[Country],MATCH(A586,SalesTJ[ProductID],0)),"Not found")</f>
        <v>Canada</v>
      </c>
      <c r="H586" t="str">
        <f>IFERROR(INDEX(Location[State],MATCH(I586,Location[Zip],0)),"Not found")</f>
        <v>Ontario</v>
      </c>
      <c r="I586" t="str">
        <f>IFERROR(INDEX(SalesTJ[Zip],MATCH(A586,SalesTJ[ProductID],0)),"Not found")</f>
        <v>M4P</v>
      </c>
      <c r="J586" t="str">
        <f>IFERROR(INDEX(Manufacturer[Manufacturer Name],MATCH(E586,Manufacturer[ManufacturerID],0)),"Not found")</f>
        <v>Natura</v>
      </c>
      <c r="K586">
        <f>IFERROR(INDEX(SalesTJ[Units],MATCH(A586,SalesTJ[ProductID],0)),"Not found")</f>
        <v>1</v>
      </c>
      <c r="L586">
        <f>IFERROR(INDEX(SalesTJ[Revenue],MATCH(A586,SalesTJ[ProductID],0)),"Not found")</f>
        <v>10362.87</v>
      </c>
    </row>
    <row r="587" spans="1:12">
      <c r="A587" s="8">
        <v>407</v>
      </c>
      <c r="B587" s="9">
        <v>42062</v>
      </c>
      <c r="C587" t="str">
        <f>IFERROR(INDEX(ProductTJ[Product Name],MATCH(A587,ProductTJ[ProductID],0)),"Not found")</f>
        <v>Maximus UM-12</v>
      </c>
      <c r="D587" t="str">
        <f>IFERROR(INDEX(ProductTJ[Category],MATCH(A587,ProductTJ[ProductID],0)),"Not found")</f>
        <v>Urban</v>
      </c>
      <c r="E587">
        <f>IFERROR(INDEX(ProductTJ[ManufacturerID],MATCH(A587,ProductTJ[ProductID],0)),"Not found")</f>
        <v>7</v>
      </c>
      <c r="F587" t="str">
        <f>IFERROR(INDEX(ProductTJ[Segment],MATCH(A587,ProductTJ[ProductID],0)),"Not found")</f>
        <v>Moderation</v>
      </c>
      <c r="G587" t="str">
        <f>IFERROR(INDEX(SalesTJ[Country],MATCH(A587,SalesTJ[ProductID],0)),"Not found")</f>
        <v>Canada</v>
      </c>
      <c r="H587" t="str">
        <f>IFERROR(INDEX(Location[State],MATCH(I587,Location[Zip],0)),"Not found")</f>
        <v>Ontario</v>
      </c>
      <c r="I587" t="str">
        <f>IFERROR(INDEX(SalesTJ[Zip],MATCH(A587,SalesTJ[ProductID],0)),"Not found")</f>
        <v>M6G</v>
      </c>
      <c r="J587" t="str">
        <f>IFERROR(INDEX(Manufacturer[Manufacturer Name],MATCH(E587,Manufacturer[ManufacturerID],0)),"Not found")</f>
        <v>VanArsdel</v>
      </c>
      <c r="K587">
        <f>IFERROR(INDEX(SalesTJ[Units],MATCH(A587,SalesTJ[ProductID],0)),"Not found")</f>
        <v>1</v>
      </c>
      <c r="L587">
        <f>IFERROR(INDEX(SalesTJ[Revenue],MATCH(A587,SalesTJ[ProductID],0)),"Not found")</f>
        <v>20505.87</v>
      </c>
    </row>
    <row r="588" spans="1:12">
      <c r="A588" s="6">
        <v>685</v>
      </c>
      <c r="B588" s="7">
        <v>42063</v>
      </c>
      <c r="C588" t="str">
        <f>IFERROR(INDEX(ProductTJ[Product Name],MATCH(A588,ProductTJ[ProductID],0)),"Not found")</f>
        <v>Maximus UC-50</v>
      </c>
      <c r="D588" t="str">
        <f>IFERROR(INDEX(ProductTJ[Category],MATCH(A588,ProductTJ[ProductID],0)),"Not found")</f>
        <v>Urban</v>
      </c>
      <c r="E588">
        <f>IFERROR(INDEX(ProductTJ[ManufacturerID],MATCH(A588,ProductTJ[ProductID],0)),"Not found")</f>
        <v>7</v>
      </c>
      <c r="F588" t="str">
        <f>IFERROR(INDEX(ProductTJ[Segment],MATCH(A588,ProductTJ[ProductID],0)),"Not found")</f>
        <v>Convenience</v>
      </c>
      <c r="G588" t="str">
        <f>IFERROR(INDEX(SalesTJ[Country],MATCH(A588,SalesTJ[ProductID],0)),"Not found")</f>
        <v>Canada</v>
      </c>
      <c r="H588" t="str">
        <f>IFERROR(INDEX(Location[State],MATCH(I588,Location[Zip],0)),"Not found")</f>
        <v>Alberta</v>
      </c>
      <c r="I588" t="str">
        <f>IFERROR(INDEX(SalesTJ[Zip],MATCH(A588,SalesTJ[ProductID],0)),"Not found")</f>
        <v>T3C</v>
      </c>
      <c r="J588" t="str">
        <f>IFERROR(INDEX(Manufacturer[Manufacturer Name],MATCH(E588,Manufacturer[ManufacturerID],0)),"Not found")</f>
        <v>VanArsdel</v>
      </c>
      <c r="K588">
        <f>IFERROR(INDEX(SalesTJ[Units],MATCH(A588,SalesTJ[ProductID],0)),"Not found")</f>
        <v>1</v>
      </c>
      <c r="L588">
        <f>IFERROR(INDEX(SalesTJ[Revenue],MATCH(A588,SalesTJ[ProductID],0)),"Not found")</f>
        <v>9449.37</v>
      </c>
    </row>
    <row r="589" spans="1:12">
      <c r="A589" s="8">
        <v>506</v>
      </c>
      <c r="B589" s="9">
        <v>42063</v>
      </c>
      <c r="C589" t="str">
        <f>IFERROR(INDEX(ProductTJ[Product Name],MATCH(A589,ProductTJ[ProductID],0)),"Not found")</f>
        <v>Maximus UM-11</v>
      </c>
      <c r="D589" t="str">
        <f>IFERROR(INDEX(ProductTJ[Category],MATCH(A589,ProductTJ[ProductID],0)),"Not found")</f>
        <v>Urban</v>
      </c>
      <c r="E589">
        <f>IFERROR(INDEX(ProductTJ[ManufacturerID],MATCH(A589,ProductTJ[ProductID],0)),"Not found")</f>
        <v>7</v>
      </c>
      <c r="F589" t="str">
        <f>IFERROR(INDEX(ProductTJ[Segment],MATCH(A589,ProductTJ[ProductID],0)),"Not found")</f>
        <v>Moderation</v>
      </c>
      <c r="G589" t="str">
        <f>IFERROR(INDEX(SalesTJ[Country],MATCH(A589,SalesTJ[ProductID],0)),"Not found")</f>
        <v>Canada</v>
      </c>
      <c r="H589" t="str">
        <f>IFERROR(INDEX(Location[State],MATCH(I589,Location[Zip],0)),"Not found")</f>
        <v>Ontario</v>
      </c>
      <c r="I589" t="str">
        <f>IFERROR(INDEX(SalesTJ[Zip],MATCH(A589,SalesTJ[ProductID],0)),"Not found")</f>
        <v>L5P</v>
      </c>
      <c r="J589" t="str">
        <f>IFERROR(INDEX(Manufacturer[Manufacturer Name],MATCH(E589,Manufacturer[ManufacturerID],0)),"Not found")</f>
        <v>VanArsdel</v>
      </c>
      <c r="K589">
        <f>IFERROR(INDEX(SalesTJ[Units],MATCH(A589,SalesTJ[ProductID],0)),"Not found")</f>
        <v>1</v>
      </c>
      <c r="L589">
        <f>IFERROR(INDEX(SalesTJ[Revenue],MATCH(A589,SalesTJ[ProductID],0)),"Not found")</f>
        <v>15560.37</v>
      </c>
    </row>
    <row r="590" spans="1:12">
      <c r="A590" s="6">
        <v>2395</v>
      </c>
      <c r="B590" s="7">
        <v>42011</v>
      </c>
      <c r="C590" t="str">
        <f>IFERROR(INDEX(ProductTJ[Product Name],MATCH(A590,ProductTJ[ProductID],0)),"Not found")</f>
        <v>Aliqui YY-04</v>
      </c>
      <c r="D590" t="str">
        <f>IFERROR(INDEX(ProductTJ[Category],MATCH(A590,ProductTJ[ProductID],0)),"Not found")</f>
        <v>Youth</v>
      </c>
      <c r="E590">
        <f>IFERROR(INDEX(ProductTJ[ManufacturerID],MATCH(A590,ProductTJ[ProductID],0)),"Not found")</f>
        <v>2</v>
      </c>
      <c r="F590" t="str">
        <f>IFERROR(INDEX(ProductTJ[Segment],MATCH(A590,ProductTJ[ProductID],0)),"Not found")</f>
        <v>Youth</v>
      </c>
      <c r="G590" t="str">
        <f>IFERROR(INDEX(SalesTJ[Country],MATCH(A590,SalesTJ[ProductID],0)),"Not found")</f>
        <v>Canada</v>
      </c>
      <c r="H590" t="str">
        <f>IFERROR(INDEX(Location[State],MATCH(I590,Location[Zip],0)),"Not found")</f>
        <v>Ontario</v>
      </c>
      <c r="I590" t="str">
        <f>IFERROR(INDEX(SalesTJ[Zip],MATCH(A590,SalesTJ[ProductID],0)),"Not found")</f>
        <v>M6H</v>
      </c>
      <c r="J590" t="str">
        <f>IFERROR(INDEX(Manufacturer[Manufacturer Name],MATCH(E590,Manufacturer[ManufacturerID],0)),"Not found")</f>
        <v>Aliqui</v>
      </c>
      <c r="K590">
        <f>IFERROR(INDEX(SalesTJ[Units],MATCH(A590,SalesTJ[ProductID],0)),"Not found")</f>
        <v>1</v>
      </c>
      <c r="L590">
        <f>IFERROR(INDEX(SalesTJ[Revenue],MATCH(A590,SalesTJ[ProductID],0)),"Not found")</f>
        <v>1889.37</v>
      </c>
    </row>
    <row r="591" spans="1:12">
      <c r="A591" s="8">
        <v>1060</v>
      </c>
      <c r="B591" s="9">
        <v>42012</v>
      </c>
      <c r="C591" t="str">
        <f>IFERROR(INDEX(ProductTJ[Product Name],MATCH(A591,ProductTJ[ProductID],0)),"Not found")</f>
        <v>Pirum RP-06</v>
      </c>
      <c r="D591" t="str">
        <f>IFERROR(INDEX(ProductTJ[Category],MATCH(A591,ProductTJ[ProductID],0)),"Not found")</f>
        <v>Rural</v>
      </c>
      <c r="E591">
        <f>IFERROR(INDEX(ProductTJ[ManufacturerID],MATCH(A591,ProductTJ[ProductID],0)),"Not found")</f>
        <v>10</v>
      </c>
      <c r="F591" t="str">
        <f>IFERROR(INDEX(ProductTJ[Segment],MATCH(A591,ProductTJ[ProductID],0)),"Not found")</f>
        <v>Productivity</v>
      </c>
      <c r="G591" t="str">
        <f>IFERROR(INDEX(SalesTJ[Country],MATCH(A591,SalesTJ[ProductID],0)),"Not found")</f>
        <v>Canada</v>
      </c>
      <c r="H591" t="str">
        <f>IFERROR(INDEX(Location[State],MATCH(I591,Location[Zip],0)),"Not found")</f>
        <v>Manitoba</v>
      </c>
      <c r="I591" t="str">
        <f>IFERROR(INDEX(SalesTJ[Zip],MATCH(A591,SalesTJ[ProductID],0)),"Not found")</f>
        <v>R3N</v>
      </c>
      <c r="J591" t="str">
        <f>IFERROR(INDEX(Manufacturer[Manufacturer Name],MATCH(E591,Manufacturer[ManufacturerID],0)),"Not found")</f>
        <v>Pirum</v>
      </c>
      <c r="K591">
        <f>IFERROR(INDEX(SalesTJ[Units],MATCH(A591,SalesTJ[ProductID],0)),"Not found")</f>
        <v>1</v>
      </c>
      <c r="L591">
        <f>IFERROR(INDEX(SalesTJ[Revenue],MATCH(A591,SalesTJ[ProductID],0)),"Not found")</f>
        <v>1889.37</v>
      </c>
    </row>
    <row r="592" spans="1:12">
      <c r="A592" s="6">
        <v>1086</v>
      </c>
      <c r="B592" s="7">
        <v>42012</v>
      </c>
      <c r="C592" t="str">
        <f>IFERROR(INDEX(ProductTJ[Product Name],MATCH(A592,ProductTJ[ProductID],0)),"Not found")</f>
        <v>Pirum RP-32</v>
      </c>
      <c r="D592" t="str">
        <f>IFERROR(INDEX(ProductTJ[Category],MATCH(A592,ProductTJ[ProductID],0)),"Not found")</f>
        <v>Rural</v>
      </c>
      <c r="E592">
        <f>IFERROR(INDEX(ProductTJ[ManufacturerID],MATCH(A592,ProductTJ[ProductID],0)),"Not found")</f>
        <v>10</v>
      </c>
      <c r="F592" t="str">
        <f>IFERROR(INDEX(ProductTJ[Segment],MATCH(A592,ProductTJ[ProductID],0)),"Not found")</f>
        <v>Productivity</v>
      </c>
      <c r="G592" t="str">
        <f>IFERROR(INDEX(SalesTJ[Country],MATCH(A592,SalesTJ[ProductID],0)),"Not found")</f>
        <v>Canada</v>
      </c>
      <c r="H592" t="str">
        <f>IFERROR(INDEX(Location[State],MATCH(I592,Location[Zip],0)),"Not found")</f>
        <v>Manitoba</v>
      </c>
      <c r="I592" t="str">
        <f>IFERROR(INDEX(SalesTJ[Zip],MATCH(A592,SalesTJ[ProductID],0)),"Not found")</f>
        <v>R3G</v>
      </c>
      <c r="J592" t="str">
        <f>IFERROR(INDEX(Manufacturer[Manufacturer Name],MATCH(E592,Manufacturer[ManufacturerID],0)),"Not found")</f>
        <v>Pirum</v>
      </c>
      <c r="K592">
        <f>IFERROR(INDEX(SalesTJ[Units],MATCH(A592,SalesTJ[ProductID],0)),"Not found")</f>
        <v>1</v>
      </c>
      <c r="L592">
        <f>IFERROR(INDEX(SalesTJ[Revenue],MATCH(A592,SalesTJ[ProductID],0)),"Not found")</f>
        <v>1164.87</v>
      </c>
    </row>
    <row r="593" spans="1:12">
      <c r="A593" s="8">
        <v>1059</v>
      </c>
      <c r="B593" s="9">
        <v>42012</v>
      </c>
      <c r="C593" t="str">
        <f>IFERROR(INDEX(ProductTJ[Product Name],MATCH(A593,ProductTJ[ProductID],0)),"Not found")</f>
        <v>Pirum RP-05</v>
      </c>
      <c r="D593" t="str">
        <f>IFERROR(INDEX(ProductTJ[Category],MATCH(A593,ProductTJ[ProductID],0)),"Not found")</f>
        <v>Rural</v>
      </c>
      <c r="E593">
        <f>IFERROR(INDEX(ProductTJ[ManufacturerID],MATCH(A593,ProductTJ[ProductID],0)),"Not found")</f>
        <v>10</v>
      </c>
      <c r="F593" t="str">
        <f>IFERROR(INDEX(ProductTJ[Segment],MATCH(A593,ProductTJ[ProductID],0)),"Not found")</f>
        <v>Productivity</v>
      </c>
      <c r="G593" t="str">
        <f>IFERROR(INDEX(SalesTJ[Country],MATCH(A593,SalesTJ[ProductID],0)),"Not found")</f>
        <v>Canada</v>
      </c>
      <c r="H593" t="str">
        <f>IFERROR(INDEX(Location[State],MATCH(I593,Location[Zip],0)),"Not found")</f>
        <v>Ontario</v>
      </c>
      <c r="I593" t="str">
        <f>IFERROR(INDEX(SalesTJ[Zip],MATCH(A593,SalesTJ[ProductID],0)),"Not found")</f>
        <v>L5T</v>
      </c>
      <c r="J593" t="str">
        <f>IFERROR(INDEX(Manufacturer[Manufacturer Name],MATCH(E593,Manufacturer[ManufacturerID],0)),"Not found")</f>
        <v>Pirum</v>
      </c>
      <c r="K593">
        <f>IFERROR(INDEX(SalesTJ[Units],MATCH(A593,SalesTJ[ProductID],0)),"Not found")</f>
        <v>1</v>
      </c>
      <c r="L593">
        <f>IFERROR(INDEX(SalesTJ[Revenue],MATCH(A593,SalesTJ[ProductID],0)),"Not found")</f>
        <v>1889.37</v>
      </c>
    </row>
    <row r="594" spans="1:12">
      <c r="A594" s="6">
        <v>1085</v>
      </c>
      <c r="B594" s="7">
        <v>42012</v>
      </c>
      <c r="C594" t="str">
        <f>IFERROR(INDEX(ProductTJ[Product Name],MATCH(A594,ProductTJ[ProductID],0)),"Not found")</f>
        <v>Pirum RP-31</v>
      </c>
      <c r="D594" t="str">
        <f>IFERROR(INDEX(ProductTJ[Category],MATCH(A594,ProductTJ[ProductID],0)),"Not found")</f>
        <v>Rural</v>
      </c>
      <c r="E594">
        <f>IFERROR(INDEX(ProductTJ[ManufacturerID],MATCH(A594,ProductTJ[ProductID],0)),"Not found")</f>
        <v>10</v>
      </c>
      <c r="F594" t="str">
        <f>IFERROR(INDEX(ProductTJ[Segment],MATCH(A594,ProductTJ[ProductID],0)),"Not found")</f>
        <v>Productivity</v>
      </c>
      <c r="G594" t="str">
        <f>IFERROR(INDEX(SalesTJ[Country],MATCH(A594,SalesTJ[ProductID],0)),"Not found")</f>
        <v>Canada</v>
      </c>
      <c r="H594" t="str">
        <f>IFERROR(INDEX(Location[State],MATCH(I594,Location[Zip],0)),"Not found")</f>
        <v>Manitoba</v>
      </c>
      <c r="I594" t="str">
        <f>IFERROR(INDEX(SalesTJ[Zip],MATCH(A594,SalesTJ[ProductID],0)),"Not found")</f>
        <v>R3G</v>
      </c>
      <c r="J594" t="str">
        <f>IFERROR(INDEX(Manufacturer[Manufacturer Name],MATCH(E594,Manufacturer[ManufacturerID],0)),"Not found")</f>
        <v>Pirum</v>
      </c>
      <c r="K594">
        <f>IFERROR(INDEX(SalesTJ[Units],MATCH(A594,SalesTJ[ProductID],0)),"Not found")</f>
        <v>1</v>
      </c>
      <c r="L594">
        <f>IFERROR(INDEX(SalesTJ[Revenue],MATCH(A594,SalesTJ[ProductID],0)),"Not found")</f>
        <v>1164.87</v>
      </c>
    </row>
    <row r="595" spans="1:12">
      <c r="A595" s="8">
        <v>1000</v>
      </c>
      <c r="B595" s="9">
        <v>42013</v>
      </c>
      <c r="C595" t="str">
        <f>IFERROR(INDEX(ProductTJ[Product Name],MATCH(A595,ProductTJ[ProductID],0)),"Not found")</f>
        <v>Natura YY-01</v>
      </c>
      <c r="D595" t="str">
        <f>IFERROR(INDEX(ProductTJ[Category],MATCH(A595,ProductTJ[ProductID],0)),"Not found")</f>
        <v>Youth</v>
      </c>
      <c r="E595">
        <f>IFERROR(INDEX(ProductTJ[ManufacturerID],MATCH(A595,ProductTJ[ProductID],0)),"Not found")</f>
        <v>8</v>
      </c>
      <c r="F595" t="str">
        <f>IFERROR(INDEX(ProductTJ[Segment],MATCH(A595,ProductTJ[ProductID],0)),"Not found")</f>
        <v>Youth</v>
      </c>
      <c r="G595" t="str">
        <f>IFERROR(INDEX(SalesTJ[Country],MATCH(A595,SalesTJ[ProductID],0)),"Not found")</f>
        <v>Canada</v>
      </c>
      <c r="H595" t="str">
        <f>IFERROR(INDEX(Location[State],MATCH(I595,Location[Zip],0)),"Not found")</f>
        <v>British Columbia</v>
      </c>
      <c r="I595" t="str">
        <f>IFERROR(INDEX(SalesTJ[Zip],MATCH(A595,SalesTJ[ProductID],0)),"Not found")</f>
        <v>V6A</v>
      </c>
      <c r="J595" t="str">
        <f>IFERROR(INDEX(Manufacturer[Manufacturer Name],MATCH(E595,Manufacturer[ManufacturerID],0)),"Not found")</f>
        <v>Natura</v>
      </c>
      <c r="K595">
        <f>IFERROR(INDEX(SalesTJ[Units],MATCH(A595,SalesTJ[ProductID],0)),"Not found")</f>
        <v>1</v>
      </c>
      <c r="L595">
        <f>IFERROR(INDEX(SalesTJ[Revenue],MATCH(A595,SalesTJ[ProductID],0)),"Not found")</f>
        <v>1290.87</v>
      </c>
    </row>
    <row r="596" spans="1:12">
      <c r="A596" s="6">
        <v>438</v>
      </c>
      <c r="B596" s="7">
        <v>42014</v>
      </c>
      <c r="C596" t="str">
        <f>IFERROR(INDEX(ProductTJ[Product Name],MATCH(A596,ProductTJ[ProductID],0)),"Not found")</f>
        <v>Maximus UM-43</v>
      </c>
      <c r="D596" t="str">
        <f>IFERROR(INDEX(ProductTJ[Category],MATCH(A596,ProductTJ[ProductID],0)),"Not found")</f>
        <v>Urban</v>
      </c>
      <c r="E596">
        <f>IFERROR(INDEX(ProductTJ[ManufacturerID],MATCH(A596,ProductTJ[ProductID],0)),"Not found")</f>
        <v>7</v>
      </c>
      <c r="F596" t="str">
        <f>IFERROR(INDEX(ProductTJ[Segment],MATCH(A596,ProductTJ[ProductID],0)),"Not found")</f>
        <v>Moderation</v>
      </c>
      <c r="G596" t="str">
        <f>IFERROR(INDEX(SalesTJ[Country],MATCH(A596,SalesTJ[ProductID],0)),"Not found")</f>
        <v>Canada</v>
      </c>
      <c r="H596" t="str">
        <f>IFERROR(INDEX(Location[State],MATCH(I596,Location[Zip],0)),"Not found")</f>
        <v>Manitoba</v>
      </c>
      <c r="I596" t="str">
        <f>IFERROR(INDEX(SalesTJ[Zip],MATCH(A596,SalesTJ[ProductID],0)),"Not found")</f>
        <v>R3K</v>
      </c>
      <c r="J596" t="str">
        <f>IFERROR(INDEX(Manufacturer[Manufacturer Name],MATCH(E596,Manufacturer[ManufacturerID],0)),"Not found")</f>
        <v>VanArsdel</v>
      </c>
      <c r="K596">
        <f>IFERROR(INDEX(SalesTJ[Units],MATCH(A596,SalesTJ[ProductID],0)),"Not found")</f>
        <v>1</v>
      </c>
      <c r="L596">
        <f>IFERROR(INDEX(SalesTJ[Revenue],MATCH(A596,SalesTJ[ProductID],0)),"Not found")</f>
        <v>11969.37</v>
      </c>
    </row>
    <row r="597" spans="1:12">
      <c r="A597" s="8">
        <v>1916</v>
      </c>
      <c r="B597" s="9">
        <v>42015</v>
      </c>
      <c r="C597" t="str">
        <f>IFERROR(INDEX(ProductTJ[Product Name],MATCH(A597,ProductTJ[ProductID],0)),"Not found")</f>
        <v>Currus MA-09</v>
      </c>
      <c r="D597" t="str">
        <f>IFERROR(INDEX(ProductTJ[Category],MATCH(A597,ProductTJ[ProductID],0)),"Not found")</f>
        <v>Mix</v>
      </c>
      <c r="E597">
        <f>IFERROR(INDEX(ProductTJ[ManufacturerID],MATCH(A597,ProductTJ[ProductID],0)),"Not found")</f>
        <v>4</v>
      </c>
      <c r="F597" t="str">
        <f>IFERROR(INDEX(ProductTJ[Segment],MATCH(A597,ProductTJ[ProductID],0)),"Not found")</f>
        <v>All Season</v>
      </c>
      <c r="G597" t="str">
        <f>IFERROR(INDEX(SalesTJ[Country],MATCH(A597,SalesTJ[ProductID],0)),"Not found")</f>
        <v>Canada</v>
      </c>
      <c r="H597" t="str">
        <f>IFERROR(INDEX(Location[State],MATCH(I597,Location[Zip],0)),"Not found")</f>
        <v>British Columbia</v>
      </c>
      <c r="I597" t="str">
        <f>IFERROR(INDEX(SalesTJ[Zip],MATCH(A597,SalesTJ[ProductID],0)),"Not found")</f>
        <v>V6J</v>
      </c>
      <c r="J597" t="str">
        <f>IFERROR(INDEX(Manufacturer[Manufacturer Name],MATCH(E597,Manufacturer[ManufacturerID],0)),"Not found")</f>
        <v>Currus</v>
      </c>
      <c r="K597">
        <f>IFERROR(INDEX(SalesTJ[Units],MATCH(A597,SalesTJ[ProductID],0)),"Not found")</f>
        <v>1</v>
      </c>
      <c r="L597">
        <f>IFERROR(INDEX(SalesTJ[Revenue],MATCH(A597,SalesTJ[ProductID],0)),"Not found")</f>
        <v>3590.37</v>
      </c>
    </row>
    <row r="598" spans="1:12">
      <c r="A598" s="6">
        <v>2045</v>
      </c>
      <c r="B598" s="7">
        <v>42015</v>
      </c>
      <c r="C598" t="str">
        <f>IFERROR(INDEX(ProductTJ[Product Name],MATCH(A598,ProductTJ[ProductID],0)),"Not found")</f>
        <v>Currus UE-05</v>
      </c>
      <c r="D598" t="str">
        <f>IFERROR(INDEX(ProductTJ[Category],MATCH(A598,ProductTJ[ProductID],0)),"Not found")</f>
        <v>Urban</v>
      </c>
      <c r="E598">
        <f>IFERROR(INDEX(ProductTJ[ManufacturerID],MATCH(A598,ProductTJ[ProductID],0)),"Not found")</f>
        <v>4</v>
      </c>
      <c r="F598" t="str">
        <f>IFERROR(INDEX(ProductTJ[Segment],MATCH(A598,ProductTJ[ProductID],0)),"Not found")</f>
        <v>Extreme</v>
      </c>
      <c r="G598" t="str">
        <f>IFERROR(INDEX(SalesTJ[Country],MATCH(A598,SalesTJ[ProductID],0)),"Not found")</f>
        <v>Canada</v>
      </c>
      <c r="H598" t="str">
        <f>IFERROR(INDEX(Location[State],MATCH(I598,Location[Zip],0)),"Not found")</f>
        <v>Ontario</v>
      </c>
      <c r="I598" t="str">
        <f>IFERROR(INDEX(SalesTJ[Zip],MATCH(A598,SalesTJ[ProductID],0)),"Not found")</f>
        <v>M6H</v>
      </c>
      <c r="J598" t="str">
        <f>IFERROR(INDEX(Manufacturer[Manufacturer Name],MATCH(E598,Manufacturer[ManufacturerID],0)),"Not found")</f>
        <v>Currus</v>
      </c>
      <c r="K598">
        <f>IFERROR(INDEX(SalesTJ[Units],MATCH(A598,SalesTJ[ProductID],0)),"Not found")</f>
        <v>1</v>
      </c>
      <c r="L598">
        <f>IFERROR(INDEX(SalesTJ[Revenue],MATCH(A598,SalesTJ[ProductID],0)),"Not found")</f>
        <v>6173.37</v>
      </c>
    </row>
    <row r="599" spans="1:12">
      <c r="A599" s="8">
        <v>1115</v>
      </c>
      <c r="B599" s="9">
        <v>42102</v>
      </c>
      <c r="C599" t="str">
        <f>IFERROR(INDEX(ProductTJ[Product Name],MATCH(A599,ProductTJ[ProductID],0)),"Not found")</f>
        <v>Pirum RS-03</v>
      </c>
      <c r="D599" t="str">
        <f>IFERROR(INDEX(ProductTJ[Category],MATCH(A599,ProductTJ[ProductID],0)),"Not found")</f>
        <v>Rural</v>
      </c>
      <c r="E599">
        <f>IFERROR(INDEX(ProductTJ[ManufacturerID],MATCH(A599,ProductTJ[ProductID],0)),"Not found")</f>
        <v>10</v>
      </c>
      <c r="F599" t="str">
        <f>IFERROR(INDEX(ProductTJ[Segment],MATCH(A599,ProductTJ[ProductID],0)),"Not found")</f>
        <v>Select</v>
      </c>
      <c r="G599" t="str">
        <f>IFERROR(INDEX(SalesTJ[Country],MATCH(A599,SalesTJ[ProductID],0)),"Not found")</f>
        <v>Canada</v>
      </c>
      <c r="H599" t="str">
        <f>IFERROR(INDEX(Location[State],MATCH(I599,Location[Zip],0)),"Not found")</f>
        <v>British Columbia</v>
      </c>
      <c r="I599" t="str">
        <f>IFERROR(INDEX(SalesTJ[Zip],MATCH(A599,SalesTJ[ProductID],0)),"Not found")</f>
        <v>V5V</v>
      </c>
      <c r="J599" t="str">
        <f>IFERROR(INDEX(Manufacturer[Manufacturer Name],MATCH(E599,Manufacturer[ManufacturerID],0)),"Not found")</f>
        <v>Pirum</v>
      </c>
      <c r="K599">
        <f>IFERROR(INDEX(SalesTJ[Units],MATCH(A599,SalesTJ[ProductID],0)),"Not found")</f>
        <v>1</v>
      </c>
      <c r="L599">
        <f>IFERROR(INDEX(SalesTJ[Revenue],MATCH(A599,SalesTJ[ProductID],0)),"Not found")</f>
        <v>5070.87</v>
      </c>
    </row>
    <row r="600" spans="1:12">
      <c r="A600" s="6">
        <v>2218</v>
      </c>
      <c r="B600" s="7">
        <v>42102</v>
      </c>
      <c r="C600" t="str">
        <f>IFERROR(INDEX(ProductTJ[Product Name],MATCH(A600,ProductTJ[ProductID],0)),"Not found")</f>
        <v>Aliqui RP-15</v>
      </c>
      <c r="D600" t="str">
        <f>IFERROR(INDEX(ProductTJ[Category],MATCH(A600,ProductTJ[ProductID],0)),"Not found")</f>
        <v>Rural</v>
      </c>
      <c r="E600">
        <f>IFERROR(INDEX(ProductTJ[ManufacturerID],MATCH(A600,ProductTJ[ProductID],0)),"Not found")</f>
        <v>2</v>
      </c>
      <c r="F600" t="str">
        <f>IFERROR(INDEX(ProductTJ[Segment],MATCH(A600,ProductTJ[ProductID],0)),"Not found")</f>
        <v>Productivity</v>
      </c>
      <c r="G600" t="str">
        <f>IFERROR(INDEX(SalesTJ[Country],MATCH(A600,SalesTJ[ProductID],0)),"Not found")</f>
        <v>Canada</v>
      </c>
      <c r="H600" t="str">
        <f>IFERROR(INDEX(Location[State],MATCH(I600,Location[Zip],0)),"Not found")</f>
        <v>British Columbia</v>
      </c>
      <c r="I600" t="str">
        <f>IFERROR(INDEX(SalesTJ[Zip],MATCH(A600,SalesTJ[ProductID],0)),"Not found")</f>
        <v>V6M</v>
      </c>
      <c r="J600" t="str">
        <f>IFERROR(INDEX(Manufacturer[Manufacturer Name],MATCH(E600,Manufacturer[ManufacturerID],0)),"Not found")</f>
        <v>Aliqui</v>
      </c>
      <c r="K600">
        <f>IFERROR(INDEX(SalesTJ[Units],MATCH(A600,SalesTJ[ProductID],0)),"Not found")</f>
        <v>1</v>
      </c>
      <c r="L600">
        <f>IFERROR(INDEX(SalesTJ[Revenue],MATCH(A600,SalesTJ[ProductID],0)),"Not found")</f>
        <v>1763.37</v>
      </c>
    </row>
    <row r="601" spans="1:12">
      <c r="A601" s="8">
        <v>578</v>
      </c>
      <c r="B601" s="9">
        <v>42102</v>
      </c>
      <c r="C601" t="str">
        <f>IFERROR(INDEX(ProductTJ[Product Name],MATCH(A601,ProductTJ[ProductID],0)),"Not found")</f>
        <v>Maximus UC-43</v>
      </c>
      <c r="D601" t="str">
        <f>IFERROR(INDEX(ProductTJ[Category],MATCH(A601,ProductTJ[ProductID],0)),"Not found")</f>
        <v>Urban</v>
      </c>
      <c r="E601">
        <f>IFERROR(INDEX(ProductTJ[ManufacturerID],MATCH(A601,ProductTJ[ProductID],0)),"Not found")</f>
        <v>7</v>
      </c>
      <c r="F601" t="str">
        <f>IFERROR(INDEX(ProductTJ[Segment],MATCH(A601,ProductTJ[ProductID],0)),"Not found")</f>
        <v>Convenience</v>
      </c>
      <c r="G601" t="str">
        <f>IFERROR(INDEX(SalesTJ[Country],MATCH(A601,SalesTJ[ProductID],0)),"Not found")</f>
        <v>Canada</v>
      </c>
      <c r="H601" t="str">
        <f>IFERROR(INDEX(Location[State],MATCH(I601,Location[Zip],0)),"Not found")</f>
        <v>Ontario</v>
      </c>
      <c r="I601" t="str">
        <f>IFERROR(INDEX(SalesTJ[Zip],MATCH(A601,SalesTJ[ProductID],0)),"Not found")</f>
        <v>L5N</v>
      </c>
      <c r="J601" t="str">
        <f>IFERROR(INDEX(Manufacturer[Manufacturer Name],MATCH(E601,Manufacturer[ManufacturerID],0)),"Not found")</f>
        <v>VanArsdel</v>
      </c>
      <c r="K601">
        <f>IFERROR(INDEX(SalesTJ[Units],MATCH(A601,SalesTJ[ProductID],0)),"Not found")</f>
        <v>1</v>
      </c>
      <c r="L601">
        <f>IFERROR(INDEX(SalesTJ[Revenue],MATCH(A601,SalesTJ[ProductID],0)),"Not found")</f>
        <v>9449.37</v>
      </c>
    </row>
    <row r="602" spans="1:12">
      <c r="A602" s="6">
        <v>599</v>
      </c>
      <c r="B602" s="7">
        <v>42103</v>
      </c>
      <c r="C602" t="str">
        <f>IFERROR(INDEX(ProductTJ[Product Name],MATCH(A602,ProductTJ[ProductID],0)),"Not found")</f>
        <v>Maximus UC-64</v>
      </c>
      <c r="D602" t="str">
        <f>IFERROR(INDEX(ProductTJ[Category],MATCH(A602,ProductTJ[ProductID],0)),"Not found")</f>
        <v>Urban</v>
      </c>
      <c r="E602">
        <f>IFERROR(INDEX(ProductTJ[ManufacturerID],MATCH(A602,ProductTJ[ProductID],0)),"Not found")</f>
        <v>7</v>
      </c>
      <c r="F602" t="str">
        <f>IFERROR(INDEX(ProductTJ[Segment],MATCH(A602,ProductTJ[ProductID],0)),"Not found")</f>
        <v>Convenience</v>
      </c>
      <c r="G602" t="str">
        <f>IFERROR(INDEX(SalesTJ[Country],MATCH(A602,SalesTJ[ProductID],0)),"Not found")</f>
        <v>Canada</v>
      </c>
      <c r="H602" t="str">
        <f>IFERROR(INDEX(Location[State],MATCH(I602,Location[Zip],0)),"Not found")</f>
        <v>Manitoba</v>
      </c>
      <c r="I602" t="str">
        <f>IFERROR(INDEX(SalesTJ[Zip],MATCH(A602,SalesTJ[ProductID],0)),"Not found")</f>
        <v>R3S</v>
      </c>
      <c r="J602" t="str">
        <f>IFERROR(INDEX(Manufacturer[Manufacturer Name],MATCH(E602,Manufacturer[ManufacturerID],0)),"Not found")</f>
        <v>VanArsdel</v>
      </c>
      <c r="K602">
        <f>IFERROR(INDEX(SalesTJ[Units],MATCH(A602,SalesTJ[ProductID],0)),"Not found")</f>
        <v>1</v>
      </c>
      <c r="L602">
        <f>IFERROR(INDEX(SalesTJ[Revenue],MATCH(A602,SalesTJ[ProductID],0)),"Not found")</f>
        <v>10643.85</v>
      </c>
    </row>
    <row r="603" spans="1:12">
      <c r="A603" s="8">
        <v>835</v>
      </c>
      <c r="B603" s="9">
        <v>42103</v>
      </c>
      <c r="C603" t="str">
        <f>IFERROR(INDEX(ProductTJ[Product Name],MATCH(A603,ProductTJ[ProductID],0)),"Not found")</f>
        <v>Natura UM-19</v>
      </c>
      <c r="D603" t="str">
        <f>IFERROR(INDEX(ProductTJ[Category],MATCH(A603,ProductTJ[ProductID],0)),"Not found")</f>
        <v>Urban</v>
      </c>
      <c r="E603">
        <f>IFERROR(INDEX(ProductTJ[ManufacturerID],MATCH(A603,ProductTJ[ProductID],0)),"Not found")</f>
        <v>8</v>
      </c>
      <c r="F603" t="str">
        <f>IFERROR(INDEX(ProductTJ[Segment],MATCH(A603,ProductTJ[ProductID],0)),"Not found")</f>
        <v>Moderation</v>
      </c>
      <c r="G603" t="str">
        <f>IFERROR(INDEX(SalesTJ[Country],MATCH(A603,SalesTJ[ProductID],0)),"Not found")</f>
        <v>Canada</v>
      </c>
      <c r="H603" t="str">
        <f>IFERROR(INDEX(Location[State],MATCH(I603,Location[Zip],0)),"Not found")</f>
        <v>Alberta</v>
      </c>
      <c r="I603" t="str">
        <f>IFERROR(INDEX(SalesTJ[Zip],MATCH(A603,SalesTJ[ProductID],0)),"Not found")</f>
        <v>T6G</v>
      </c>
      <c r="J603" t="str">
        <f>IFERROR(INDEX(Manufacturer[Manufacturer Name],MATCH(E603,Manufacturer[ManufacturerID],0)),"Not found")</f>
        <v>Natura</v>
      </c>
      <c r="K603">
        <f>IFERROR(INDEX(SalesTJ[Units],MATCH(A603,SalesTJ[ProductID],0)),"Not found")</f>
        <v>1</v>
      </c>
      <c r="L603">
        <f>IFERROR(INDEX(SalesTJ[Revenue],MATCH(A603,SalesTJ[ProductID],0)),"Not found")</f>
        <v>6299.37</v>
      </c>
    </row>
    <row r="604" spans="1:12">
      <c r="A604" s="6">
        <v>2077</v>
      </c>
      <c r="B604" s="7">
        <v>42103</v>
      </c>
      <c r="C604" t="str">
        <f>IFERROR(INDEX(ProductTJ[Product Name],MATCH(A604,ProductTJ[ProductID],0)),"Not found")</f>
        <v>Currus UC-12</v>
      </c>
      <c r="D604" t="str">
        <f>IFERROR(INDEX(ProductTJ[Category],MATCH(A604,ProductTJ[ProductID],0)),"Not found")</f>
        <v>Urban</v>
      </c>
      <c r="E604">
        <f>IFERROR(INDEX(ProductTJ[ManufacturerID],MATCH(A604,ProductTJ[ProductID],0)),"Not found")</f>
        <v>4</v>
      </c>
      <c r="F604" t="str">
        <f>IFERROR(INDEX(ProductTJ[Segment],MATCH(A604,ProductTJ[ProductID],0)),"Not found")</f>
        <v>Convenience</v>
      </c>
      <c r="G604" t="str">
        <f>IFERROR(INDEX(SalesTJ[Country],MATCH(A604,SalesTJ[ProductID],0)),"Not found")</f>
        <v>Canada</v>
      </c>
      <c r="H604" t="str">
        <f>IFERROR(INDEX(Location[State],MATCH(I604,Location[Zip],0)),"Not found")</f>
        <v>Alberta</v>
      </c>
      <c r="I604" t="str">
        <f>IFERROR(INDEX(SalesTJ[Zip],MATCH(A604,SalesTJ[ProductID],0)),"Not found")</f>
        <v>T6E</v>
      </c>
      <c r="J604" t="str">
        <f>IFERROR(INDEX(Manufacturer[Manufacturer Name],MATCH(E604,Manufacturer[ManufacturerID],0)),"Not found")</f>
        <v>Currus</v>
      </c>
      <c r="K604">
        <f>IFERROR(INDEX(SalesTJ[Units],MATCH(A604,SalesTJ[ProductID],0)),"Not found")</f>
        <v>1</v>
      </c>
      <c r="L604">
        <f>IFERROR(INDEX(SalesTJ[Revenue],MATCH(A604,SalesTJ[ProductID],0)),"Not found")</f>
        <v>4661.37</v>
      </c>
    </row>
    <row r="605" spans="1:12">
      <c r="A605" s="8">
        <v>1212</v>
      </c>
      <c r="B605" s="9">
        <v>42040</v>
      </c>
      <c r="C605" t="str">
        <f>IFERROR(INDEX(ProductTJ[Product Name],MATCH(A605,ProductTJ[ProductID],0)),"Not found")</f>
        <v>Pirum UC-14</v>
      </c>
      <c r="D605" t="str">
        <f>IFERROR(INDEX(ProductTJ[Category],MATCH(A605,ProductTJ[ProductID],0)),"Not found")</f>
        <v>Urban</v>
      </c>
      <c r="E605">
        <f>IFERROR(INDEX(ProductTJ[ManufacturerID],MATCH(A605,ProductTJ[ProductID],0)),"Not found")</f>
        <v>10</v>
      </c>
      <c r="F605" t="str">
        <f>IFERROR(INDEX(ProductTJ[Segment],MATCH(A605,ProductTJ[ProductID],0)),"Not found")</f>
        <v>Convenience</v>
      </c>
      <c r="G605" t="str">
        <f>IFERROR(INDEX(SalesTJ[Country],MATCH(A605,SalesTJ[ProductID],0)),"Not found")</f>
        <v>Canada</v>
      </c>
      <c r="H605" t="str">
        <f>IFERROR(INDEX(Location[State],MATCH(I605,Location[Zip],0)),"Not found")</f>
        <v>Ontario</v>
      </c>
      <c r="I605" t="str">
        <f>IFERROR(INDEX(SalesTJ[Zip],MATCH(A605,SalesTJ[ProductID],0)),"Not found")</f>
        <v>L5N</v>
      </c>
      <c r="J605" t="str">
        <f>IFERROR(INDEX(Manufacturer[Manufacturer Name],MATCH(E605,Manufacturer[ManufacturerID],0)),"Not found")</f>
        <v>Pirum</v>
      </c>
      <c r="K605">
        <f>IFERROR(INDEX(SalesTJ[Units],MATCH(A605,SalesTJ[ProductID],0)),"Not found")</f>
        <v>1</v>
      </c>
      <c r="L605">
        <f>IFERROR(INDEX(SalesTJ[Revenue],MATCH(A605,SalesTJ[ProductID],0)),"Not found")</f>
        <v>4850.37</v>
      </c>
    </row>
    <row r="606" spans="1:12">
      <c r="A606" s="6">
        <v>438</v>
      </c>
      <c r="B606" s="7">
        <v>42080</v>
      </c>
      <c r="C606" t="str">
        <f>IFERROR(INDEX(ProductTJ[Product Name],MATCH(A606,ProductTJ[ProductID],0)),"Not found")</f>
        <v>Maximus UM-43</v>
      </c>
      <c r="D606" t="str">
        <f>IFERROR(INDEX(ProductTJ[Category],MATCH(A606,ProductTJ[ProductID],0)),"Not found")</f>
        <v>Urban</v>
      </c>
      <c r="E606">
        <f>IFERROR(INDEX(ProductTJ[ManufacturerID],MATCH(A606,ProductTJ[ProductID],0)),"Not found")</f>
        <v>7</v>
      </c>
      <c r="F606" t="str">
        <f>IFERROR(INDEX(ProductTJ[Segment],MATCH(A606,ProductTJ[ProductID],0)),"Not found")</f>
        <v>Moderation</v>
      </c>
      <c r="G606" t="str">
        <f>IFERROR(INDEX(SalesTJ[Country],MATCH(A606,SalesTJ[ProductID],0)),"Not found")</f>
        <v>Canada</v>
      </c>
      <c r="H606" t="str">
        <f>IFERROR(INDEX(Location[State],MATCH(I606,Location[Zip],0)),"Not found")</f>
        <v>Manitoba</v>
      </c>
      <c r="I606" t="str">
        <f>IFERROR(INDEX(SalesTJ[Zip],MATCH(A606,SalesTJ[ProductID],0)),"Not found")</f>
        <v>R3K</v>
      </c>
      <c r="J606" t="str">
        <f>IFERROR(INDEX(Manufacturer[Manufacturer Name],MATCH(E606,Manufacturer[ManufacturerID],0)),"Not found")</f>
        <v>VanArsdel</v>
      </c>
      <c r="K606">
        <f>IFERROR(INDEX(SalesTJ[Units],MATCH(A606,SalesTJ[ProductID],0)),"Not found")</f>
        <v>1</v>
      </c>
      <c r="L606">
        <f>IFERROR(INDEX(SalesTJ[Revenue],MATCH(A606,SalesTJ[ProductID],0)),"Not found")</f>
        <v>11969.37</v>
      </c>
    </row>
    <row r="607" spans="1:12">
      <c r="A607" s="8">
        <v>491</v>
      </c>
      <c r="B607" s="9">
        <v>42055</v>
      </c>
      <c r="C607" t="str">
        <f>IFERROR(INDEX(ProductTJ[Product Name],MATCH(A607,ProductTJ[ProductID],0)),"Not found")</f>
        <v>Maximus UM-96</v>
      </c>
      <c r="D607" t="str">
        <f>IFERROR(INDEX(ProductTJ[Category],MATCH(A607,ProductTJ[ProductID],0)),"Not found")</f>
        <v>Urban</v>
      </c>
      <c r="E607">
        <f>IFERROR(INDEX(ProductTJ[ManufacturerID],MATCH(A607,ProductTJ[ProductID],0)),"Not found")</f>
        <v>7</v>
      </c>
      <c r="F607" t="str">
        <f>IFERROR(INDEX(ProductTJ[Segment],MATCH(A607,ProductTJ[ProductID],0)),"Not found")</f>
        <v>Moderation</v>
      </c>
      <c r="G607" t="str">
        <f>IFERROR(INDEX(SalesTJ[Country],MATCH(A607,SalesTJ[ProductID],0)),"Not found")</f>
        <v>Canada</v>
      </c>
      <c r="H607" t="str">
        <f>IFERROR(INDEX(Location[State],MATCH(I607,Location[Zip],0)),"Not found")</f>
        <v>Ontario</v>
      </c>
      <c r="I607" t="str">
        <f>IFERROR(INDEX(SalesTJ[Zip],MATCH(A607,SalesTJ[ProductID],0)),"Not found")</f>
        <v>M5X</v>
      </c>
      <c r="J607" t="str">
        <f>IFERROR(INDEX(Manufacturer[Manufacturer Name],MATCH(E607,Manufacturer[ManufacturerID],0)),"Not found")</f>
        <v>VanArsdel</v>
      </c>
      <c r="K607">
        <f>IFERROR(INDEX(SalesTJ[Units],MATCH(A607,SalesTJ[ProductID],0)),"Not found")</f>
        <v>1</v>
      </c>
      <c r="L607">
        <f>IFERROR(INDEX(SalesTJ[Revenue],MATCH(A607,SalesTJ[ProductID],0)),"Not found")</f>
        <v>10709.37</v>
      </c>
    </row>
    <row r="608" spans="1:12">
      <c r="A608" s="6">
        <v>506</v>
      </c>
      <c r="B608" s="7">
        <v>42056</v>
      </c>
      <c r="C608" t="str">
        <f>IFERROR(INDEX(ProductTJ[Product Name],MATCH(A608,ProductTJ[ProductID],0)),"Not found")</f>
        <v>Maximus UM-11</v>
      </c>
      <c r="D608" t="str">
        <f>IFERROR(INDEX(ProductTJ[Category],MATCH(A608,ProductTJ[ProductID],0)),"Not found")</f>
        <v>Urban</v>
      </c>
      <c r="E608">
        <f>IFERROR(INDEX(ProductTJ[ManufacturerID],MATCH(A608,ProductTJ[ProductID],0)),"Not found")</f>
        <v>7</v>
      </c>
      <c r="F608" t="str">
        <f>IFERROR(INDEX(ProductTJ[Segment],MATCH(A608,ProductTJ[ProductID],0)),"Not found")</f>
        <v>Moderation</v>
      </c>
      <c r="G608" t="str">
        <f>IFERROR(INDEX(SalesTJ[Country],MATCH(A608,SalesTJ[ProductID],0)),"Not found")</f>
        <v>Canada</v>
      </c>
      <c r="H608" t="str">
        <f>IFERROR(INDEX(Location[State],MATCH(I608,Location[Zip],0)),"Not found")</f>
        <v>Ontario</v>
      </c>
      <c r="I608" t="str">
        <f>IFERROR(INDEX(SalesTJ[Zip],MATCH(A608,SalesTJ[ProductID],0)),"Not found")</f>
        <v>L5P</v>
      </c>
      <c r="J608" t="str">
        <f>IFERROR(INDEX(Manufacturer[Manufacturer Name],MATCH(E608,Manufacturer[ManufacturerID],0)),"Not found")</f>
        <v>VanArsdel</v>
      </c>
      <c r="K608">
        <f>IFERROR(INDEX(SalesTJ[Units],MATCH(A608,SalesTJ[ProductID],0)),"Not found")</f>
        <v>1</v>
      </c>
      <c r="L608">
        <f>IFERROR(INDEX(SalesTJ[Revenue],MATCH(A608,SalesTJ[ProductID],0)),"Not found")</f>
        <v>15560.37</v>
      </c>
    </row>
    <row r="609" spans="1:12">
      <c r="A609" s="8">
        <v>615</v>
      </c>
      <c r="B609" s="9">
        <v>42056</v>
      </c>
      <c r="C609" t="str">
        <f>IFERROR(INDEX(ProductTJ[Product Name],MATCH(A609,ProductTJ[ProductID],0)),"Not found")</f>
        <v>Maximus UC-80</v>
      </c>
      <c r="D609" t="str">
        <f>IFERROR(INDEX(ProductTJ[Category],MATCH(A609,ProductTJ[ProductID],0)),"Not found")</f>
        <v>Urban</v>
      </c>
      <c r="E609">
        <f>IFERROR(INDEX(ProductTJ[ManufacturerID],MATCH(A609,ProductTJ[ProductID],0)),"Not found")</f>
        <v>7</v>
      </c>
      <c r="F609" t="str">
        <f>IFERROR(INDEX(ProductTJ[Segment],MATCH(A609,ProductTJ[ProductID],0)),"Not found")</f>
        <v>Convenience</v>
      </c>
      <c r="G609" t="str">
        <f>IFERROR(INDEX(SalesTJ[Country],MATCH(A609,SalesTJ[ProductID],0)),"Not found")</f>
        <v>Canada</v>
      </c>
      <c r="H609" t="str">
        <f>IFERROR(INDEX(Location[State],MATCH(I609,Location[Zip],0)),"Not found")</f>
        <v>Ontario</v>
      </c>
      <c r="I609" t="str">
        <f>IFERROR(INDEX(SalesTJ[Zip],MATCH(A609,SalesTJ[ProductID],0)),"Not found")</f>
        <v>M4V</v>
      </c>
      <c r="J609" t="str">
        <f>IFERROR(INDEX(Manufacturer[Manufacturer Name],MATCH(E609,Manufacturer[ManufacturerID],0)),"Not found")</f>
        <v>VanArsdel</v>
      </c>
      <c r="K609">
        <f>IFERROR(INDEX(SalesTJ[Units],MATCH(A609,SalesTJ[ProductID],0)),"Not found")</f>
        <v>1</v>
      </c>
      <c r="L609">
        <f>IFERROR(INDEX(SalesTJ[Revenue],MATCH(A609,SalesTJ[ProductID],0)),"Not found")</f>
        <v>8189.37</v>
      </c>
    </row>
    <row r="610" spans="1:12">
      <c r="A610" s="6">
        <v>604</v>
      </c>
      <c r="B610" s="7">
        <v>42056</v>
      </c>
      <c r="C610" t="str">
        <f>IFERROR(INDEX(ProductTJ[Product Name],MATCH(A610,ProductTJ[ProductID],0)),"Not found")</f>
        <v>Maximus UC-69</v>
      </c>
      <c r="D610" t="str">
        <f>IFERROR(INDEX(ProductTJ[Category],MATCH(A610,ProductTJ[ProductID],0)),"Not found")</f>
        <v>Urban</v>
      </c>
      <c r="E610">
        <f>IFERROR(INDEX(ProductTJ[ManufacturerID],MATCH(A610,ProductTJ[ProductID],0)),"Not found")</f>
        <v>7</v>
      </c>
      <c r="F610" t="str">
        <f>IFERROR(INDEX(ProductTJ[Segment],MATCH(A610,ProductTJ[ProductID],0)),"Not found")</f>
        <v>Convenience</v>
      </c>
      <c r="G610" t="str">
        <f>IFERROR(INDEX(SalesTJ[Country],MATCH(A610,SalesTJ[ProductID],0)),"Not found")</f>
        <v>Canada</v>
      </c>
      <c r="H610" t="str">
        <f>IFERROR(INDEX(Location[State],MATCH(I610,Location[Zip],0)),"Not found")</f>
        <v>Ontario</v>
      </c>
      <c r="I610" t="str">
        <f>IFERROR(INDEX(SalesTJ[Zip],MATCH(A610,SalesTJ[ProductID],0)),"Not found")</f>
        <v>L5H</v>
      </c>
      <c r="J610" t="str">
        <f>IFERROR(INDEX(Manufacturer[Manufacturer Name],MATCH(E610,Manufacturer[ManufacturerID],0)),"Not found")</f>
        <v>VanArsdel</v>
      </c>
      <c r="K610">
        <f>IFERROR(INDEX(SalesTJ[Units],MATCH(A610,SalesTJ[ProductID],0)),"Not found")</f>
        <v>1</v>
      </c>
      <c r="L610">
        <f>IFERROR(INDEX(SalesTJ[Revenue],MATCH(A610,SalesTJ[ProductID],0)),"Not found")</f>
        <v>6299.37</v>
      </c>
    </row>
    <row r="611" spans="1:12">
      <c r="A611" s="8">
        <v>506</v>
      </c>
      <c r="B611" s="9">
        <v>42057</v>
      </c>
      <c r="C611" t="str">
        <f>IFERROR(INDEX(ProductTJ[Product Name],MATCH(A611,ProductTJ[ProductID],0)),"Not found")</f>
        <v>Maximus UM-11</v>
      </c>
      <c r="D611" t="str">
        <f>IFERROR(INDEX(ProductTJ[Category],MATCH(A611,ProductTJ[ProductID],0)),"Not found")</f>
        <v>Urban</v>
      </c>
      <c r="E611">
        <f>IFERROR(INDEX(ProductTJ[ManufacturerID],MATCH(A611,ProductTJ[ProductID],0)),"Not found")</f>
        <v>7</v>
      </c>
      <c r="F611" t="str">
        <f>IFERROR(INDEX(ProductTJ[Segment],MATCH(A611,ProductTJ[ProductID],0)),"Not found")</f>
        <v>Moderation</v>
      </c>
      <c r="G611" t="str">
        <f>IFERROR(INDEX(SalesTJ[Country],MATCH(A611,SalesTJ[ProductID],0)),"Not found")</f>
        <v>Canada</v>
      </c>
      <c r="H611" t="str">
        <f>IFERROR(INDEX(Location[State],MATCH(I611,Location[Zip],0)),"Not found")</f>
        <v>Ontario</v>
      </c>
      <c r="I611" t="str">
        <f>IFERROR(INDEX(SalesTJ[Zip],MATCH(A611,SalesTJ[ProductID],0)),"Not found")</f>
        <v>L5P</v>
      </c>
      <c r="J611" t="str">
        <f>IFERROR(INDEX(Manufacturer[Manufacturer Name],MATCH(E611,Manufacturer[ManufacturerID],0)),"Not found")</f>
        <v>VanArsdel</v>
      </c>
      <c r="K611">
        <f>IFERROR(INDEX(SalesTJ[Units],MATCH(A611,SalesTJ[ProductID],0)),"Not found")</f>
        <v>1</v>
      </c>
      <c r="L611">
        <f>IFERROR(INDEX(SalesTJ[Revenue],MATCH(A611,SalesTJ[ProductID],0)),"Not found")</f>
        <v>15560.37</v>
      </c>
    </row>
    <row r="612" spans="1:12">
      <c r="A612" s="6">
        <v>1180</v>
      </c>
      <c r="B612" s="7">
        <v>42057</v>
      </c>
      <c r="C612" t="str">
        <f>IFERROR(INDEX(ProductTJ[Product Name],MATCH(A612,ProductTJ[ProductID],0)),"Not found")</f>
        <v>Pirum UE-16</v>
      </c>
      <c r="D612" t="str">
        <f>IFERROR(INDEX(ProductTJ[Category],MATCH(A612,ProductTJ[ProductID],0)),"Not found")</f>
        <v>Urban</v>
      </c>
      <c r="E612">
        <f>IFERROR(INDEX(ProductTJ[ManufacturerID],MATCH(A612,ProductTJ[ProductID],0)),"Not found")</f>
        <v>10</v>
      </c>
      <c r="F612" t="str">
        <f>IFERROR(INDEX(ProductTJ[Segment],MATCH(A612,ProductTJ[ProductID],0)),"Not found")</f>
        <v>Extreme</v>
      </c>
      <c r="G612" t="str">
        <f>IFERROR(INDEX(SalesTJ[Country],MATCH(A612,SalesTJ[ProductID],0)),"Not found")</f>
        <v>Canada</v>
      </c>
      <c r="H612" t="str">
        <f>IFERROR(INDEX(Location[State],MATCH(I612,Location[Zip],0)),"Not found")</f>
        <v>Ontario</v>
      </c>
      <c r="I612" t="str">
        <f>IFERROR(INDEX(SalesTJ[Zip],MATCH(A612,SalesTJ[ProductID],0)),"Not found")</f>
        <v>L5G</v>
      </c>
      <c r="J612" t="str">
        <f>IFERROR(INDEX(Manufacturer[Manufacturer Name],MATCH(E612,Manufacturer[ManufacturerID],0)),"Not found")</f>
        <v>Pirum</v>
      </c>
      <c r="K612">
        <f>IFERROR(INDEX(SalesTJ[Units],MATCH(A612,SalesTJ[ProductID],0)),"Not found")</f>
        <v>1</v>
      </c>
      <c r="L612">
        <f>IFERROR(INDEX(SalesTJ[Revenue],MATCH(A612,SalesTJ[ProductID],0)),"Not found")</f>
        <v>6173.37</v>
      </c>
    </row>
    <row r="613" spans="1:12">
      <c r="A613" s="8">
        <v>501</v>
      </c>
      <c r="B613" s="9">
        <v>42057</v>
      </c>
      <c r="C613" t="str">
        <f>IFERROR(INDEX(ProductTJ[Product Name],MATCH(A613,ProductTJ[ProductID],0)),"Not found")</f>
        <v>Maximus UM-06</v>
      </c>
      <c r="D613" t="str">
        <f>IFERROR(INDEX(ProductTJ[Category],MATCH(A613,ProductTJ[ProductID],0)),"Not found")</f>
        <v>Urban</v>
      </c>
      <c r="E613">
        <f>IFERROR(INDEX(ProductTJ[ManufacturerID],MATCH(A613,ProductTJ[ProductID],0)),"Not found")</f>
        <v>7</v>
      </c>
      <c r="F613" t="str">
        <f>IFERROR(INDEX(ProductTJ[Segment],MATCH(A613,ProductTJ[ProductID],0)),"Not found")</f>
        <v>Moderation</v>
      </c>
      <c r="G613" t="str">
        <f>IFERROR(INDEX(SalesTJ[Country],MATCH(A613,SalesTJ[ProductID],0)),"Not found")</f>
        <v>Canada</v>
      </c>
      <c r="H613" t="str">
        <f>IFERROR(INDEX(Location[State],MATCH(I613,Location[Zip],0)),"Not found")</f>
        <v>Alberta</v>
      </c>
      <c r="I613" t="str">
        <f>IFERROR(INDEX(SalesTJ[Zip],MATCH(A613,SalesTJ[ProductID],0)),"Not found")</f>
        <v>T2C</v>
      </c>
      <c r="J613" t="str">
        <f>IFERROR(INDEX(Manufacturer[Manufacturer Name],MATCH(E613,Manufacturer[ManufacturerID],0)),"Not found")</f>
        <v>VanArsdel</v>
      </c>
      <c r="K613">
        <f>IFERROR(INDEX(SalesTJ[Units],MATCH(A613,SalesTJ[ProductID],0)),"Not found")</f>
        <v>1</v>
      </c>
      <c r="L613">
        <f>IFERROR(INDEX(SalesTJ[Revenue],MATCH(A613,SalesTJ[ProductID],0)),"Not found")</f>
        <v>13347.81</v>
      </c>
    </row>
    <row r="614" spans="1:12">
      <c r="A614" s="6">
        <v>2284</v>
      </c>
      <c r="B614" s="7">
        <v>42057</v>
      </c>
      <c r="C614" t="str">
        <f>IFERROR(INDEX(ProductTJ[Product Name],MATCH(A614,ProductTJ[ProductID],0)),"Not found")</f>
        <v>Aliqui RS-17</v>
      </c>
      <c r="D614" t="str">
        <f>IFERROR(INDEX(ProductTJ[Category],MATCH(A614,ProductTJ[ProductID],0)),"Not found")</f>
        <v>Rural</v>
      </c>
      <c r="E614">
        <f>IFERROR(INDEX(ProductTJ[ManufacturerID],MATCH(A614,ProductTJ[ProductID],0)),"Not found")</f>
        <v>2</v>
      </c>
      <c r="F614" t="str">
        <f>IFERROR(INDEX(ProductTJ[Segment],MATCH(A614,ProductTJ[ProductID],0)),"Not found")</f>
        <v>Select</v>
      </c>
      <c r="G614" t="str">
        <f>IFERROR(INDEX(SalesTJ[Country],MATCH(A614,SalesTJ[ProductID],0)),"Not found")</f>
        <v>Canada</v>
      </c>
      <c r="H614" t="str">
        <f>IFERROR(INDEX(Location[State],MATCH(I614,Location[Zip],0)),"Not found")</f>
        <v>Ontario</v>
      </c>
      <c r="I614" t="str">
        <f>IFERROR(INDEX(SalesTJ[Zip],MATCH(A614,SalesTJ[ProductID],0)),"Not found")</f>
        <v>K1R</v>
      </c>
      <c r="J614" t="str">
        <f>IFERROR(INDEX(Manufacturer[Manufacturer Name],MATCH(E614,Manufacturer[ManufacturerID],0)),"Not found")</f>
        <v>Aliqui</v>
      </c>
      <c r="K614">
        <f>IFERROR(INDEX(SalesTJ[Units],MATCH(A614,SalesTJ[ProductID],0)),"Not found")</f>
        <v>1</v>
      </c>
      <c r="L614">
        <f>IFERROR(INDEX(SalesTJ[Revenue],MATCH(A614,SalesTJ[ProductID],0)),"Not found")</f>
        <v>4157.37</v>
      </c>
    </row>
    <row r="615" spans="1:12">
      <c r="A615" s="8">
        <v>1053</v>
      </c>
      <c r="B615" s="9">
        <v>42094</v>
      </c>
      <c r="C615" t="str">
        <f>IFERROR(INDEX(ProductTJ[Product Name],MATCH(A615,ProductTJ[ProductID],0)),"Not found")</f>
        <v>Pirum MA-11</v>
      </c>
      <c r="D615" t="str">
        <f>IFERROR(INDEX(ProductTJ[Category],MATCH(A615,ProductTJ[ProductID],0)),"Not found")</f>
        <v>Mix</v>
      </c>
      <c r="E615">
        <f>IFERROR(INDEX(ProductTJ[ManufacturerID],MATCH(A615,ProductTJ[ProductID],0)),"Not found")</f>
        <v>10</v>
      </c>
      <c r="F615" t="str">
        <f>IFERROR(INDEX(ProductTJ[Segment],MATCH(A615,ProductTJ[ProductID],0)),"Not found")</f>
        <v>All Season</v>
      </c>
      <c r="G615" t="str">
        <f>IFERROR(INDEX(SalesTJ[Country],MATCH(A615,SalesTJ[ProductID],0)),"Not found")</f>
        <v>Canada</v>
      </c>
      <c r="H615" t="str">
        <f>IFERROR(INDEX(Location[State],MATCH(I615,Location[Zip],0)),"Not found")</f>
        <v>Alberta</v>
      </c>
      <c r="I615" t="str">
        <f>IFERROR(INDEX(SalesTJ[Zip],MATCH(A615,SalesTJ[ProductID],0)),"Not found")</f>
        <v>T3C</v>
      </c>
      <c r="J615" t="str">
        <f>IFERROR(INDEX(Manufacturer[Manufacturer Name],MATCH(E615,Manufacturer[ManufacturerID],0)),"Not found")</f>
        <v>Pirum</v>
      </c>
      <c r="K615">
        <f>IFERROR(INDEX(SalesTJ[Units],MATCH(A615,SalesTJ[ProductID],0)),"Not found")</f>
        <v>1</v>
      </c>
      <c r="L615">
        <f>IFERROR(INDEX(SalesTJ[Revenue],MATCH(A615,SalesTJ[ProductID],0)),"Not found")</f>
        <v>3527.37</v>
      </c>
    </row>
    <row r="616" spans="1:12">
      <c r="A616" s="6">
        <v>1228</v>
      </c>
      <c r="B616" s="7">
        <v>42094</v>
      </c>
      <c r="C616" t="str">
        <f>IFERROR(INDEX(ProductTJ[Product Name],MATCH(A616,ProductTJ[ProductID],0)),"Not found")</f>
        <v>Pirum UC-30</v>
      </c>
      <c r="D616" t="str">
        <f>IFERROR(INDEX(ProductTJ[Category],MATCH(A616,ProductTJ[ProductID],0)),"Not found")</f>
        <v>Urban</v>
      </c>
      <c r="E616">
        <f>IFERROR(INDEX(ProductTJ[ManufacturerID],MATCH(A616,ProductTJ[ProductID],0)),"Not found")</f>
        <v>10</v>
      </c>
      <c r="F616" t="str">
        <f>IFERROR(INDEX(ProductTJ[Segment],MATCH(A616,ProductTJ[ProductID],0)),"Not found")</f>
        <v>Convenience</v>
      </c>
      <c r="G616" t="str">
        <f>IFERROR(INDEX(SalesTJ[Country],MATCH(A616,SalesTJ[ProductID],0)),"Not found")</f>
        <v>Canada</v>
      </c>
      <c r="H616" t="str">
        <f>IFERROR(INDEX(Location[State],MATCH(I616,Location[Zip],0)),"Not found")</f>
        <v>British Columbia</v>
      </c>
      <c r="I616" t="str">
        <f>IFERROR(INDEX(SalesTJ[Zip],MATCH(A616,SalesTJ[ProductID],0)),"Not found")</f>
        <v>V5V</v>
      </c>
      <c r="J616" t="str">
        <f>IFERROR(INDEX(Manufacturer[Manufacturer Name],MATCH(E616,Manufacturer[ManufacturerID],0)),"Not found")</f>
        <v>Pirum</v>
      </c>
      <c r="K616">
        <f>IFERROR(INDEX(SalesTJ[Units],MATCH(A616,SalesTJ[ProductID],0)),"Not found")</f>
        <v>1</v>
      </c>
      <c r="L616">
        <f>IFERROR(INDEX(SalesTJ[Revenue],MATCH(A616,SalesTJ[ProductID],0)),"Not found")</f>
        <v>1763.37</v>
      </c>
    </row>
    <row r="617" spans="1:12">
      <c r="A617" s="8">
        <v>2045</v>
      </c>
      <c r="B617" s="9">
        <v>42094</v>
      </c>
      <c r="C617" t="str">
        <f>IFERROR(INDEX(ProductTJ[Product Name],MATCH(A617,ProductTJ[ProductID],0)),"Not found")</f>
        <v>Currus UE-05</v>
      </c>
      <c r="D617" t="str">
        <f>IFERROR(INDEX(ProductTJ[Category],MATCH(A617,ProductTJ[ProductID],0)),"Not found")</f>
        <v>Urban</v>
      </c>
      <c r="E617">
        <f>IFERROR(INDEX(ProductTJ[ManufacturerID],MATCH(A617,ProductTJ[ProductID],0)),"Not found")</f>
        <v>4</v>
      </c>
      <c r="F617" t="str">
        <f>IFERROR(INDEX(ProductTJ[Segment],MATCH(A617,ProductTJ[ProductID],0)),"Not found")</f>
        <v>Extreme</v>
      </c>
      <c r="G617" t="str">
        <f>IFERROR(INDEX(SalesTJ[Country],MATCH(A617,SalesTJ[ProductID],0)),"Not found")</f>
        <v>Canada</v>
      </c>
      <c r="H617" t="str">
        <f>IFERROR(INDEX(Location[State],MATCH(I617,Location[Zip],0)),"Not found")</f>
        <v>Ontario</v>
      </c>
      <c r="I617" t="str">
        <f>IFERROR(INDEX(SalesTJ[Zip],MATCH(A617,SalesTJ[ProductID],0)),"Not found")</f>
        <v>M6H</v>
      </c>
      <c r="J617" t="str">
        <f>IFERROR(INDEX(Manufacturer[Manufacturer Name],MATCH(E617,Manufacturer[ManufacturerID],0)),"Not found")</f>
        <v>Currus</v>
      </c>
      <c r="K617">
        <f>IFERROR(INDEX(SalesTJ[Units],MATCH(A617,SalesTJ[ProductID],0)),"Not found")</f>
        <v>1</v>
      </c>
      <c r="L617">
        <f>IFERROR(INDEX(SalesTJ[Revenue],MATCH(A617,SalesTJ[ProductID],0)),"Not found")</f>
        <v>6173.37</v>
      </c>
    </row>
    <row r="618" spans="1:12">
      <c r="A618" s="6">
        <v>1085</v>
      </c>
      <c r="B618" s="7">
        <v>42009</v>
      </c>
      <c r="C618" t="str">
        <f>IFERROR(INDEX(ProductTJ[Product Name],MATCH(A618,ProductTJ[ProductID],0)),"Not found")</f>
        <v>Pirum RP-31</v>
      </c>
      <c r="D618" t="str">
        <f>IFERROR(INDEX(ProductTJ[Category],MATCH(A618,ProductTJ[ProductID],0)),"Not found")</f>
        <v>Rural</v>
      </c>
      <c r="E618">
        <f>IFERROR(INDEX(ProductTJ[ManufacturerID],MATCH(A618,ProductTJ[ProductID],0)),"Not found")</f>
        <v>10</v>
      </c>
      <c r="F618" t="str">
        <f>IFERROR(INDEX(ProductTJ[Segment],MATCH(A618,ProductTJ[ProductID],0)),"Not found")</f>
        <v>Productivity</v>
      </c>
      <c r="G618" t="str">
        <f>IFERROR(INDEX(SalesTJ[Country],MATCH(A618,SalesTJ[ProductID],0)),"Not found")</f>
        <v>Canada</v>
      </c>
      <c r="H618" t="str">
        <f>IFERROR(INDEX(Location[State],MATCH(I618,Location[Zip],0)),"Not found")</f>
        <v>Manitoba</v>
      </c>
      <c r="I618" t="str">
        <f>IFERROR(INDEX(SalesTJ[Zip],MATCH(A618,SalesTJ[ProductID],0)),"Not found")</f>
        <v>R3G</v>
      </c>
      <c r="J618" t="str">
        <f>IFERROR(INDEX(Manufacturer[Manufacturer Name],MATCH(E618,Manufacturer[ManufacturerID],0)),"Not found")</f>
        <v>Pirum</v>
      </c>
      <c r="K618">
        <f>IFERROR(INDEX(SalesTJ[Units],MATCH(A618,SalesTJ[ProductID],0)),"Not found")</f>
        <v>1</v>
      </c>
      <c r="L618">
        <f>IFERROR(INDEX(SalesTJ[Revenue],MATCH(A618,SalesTJ[ProductID],0)),"Not found")</f>
        <v>1164.87</v>
      </c>
    </row>
    <row r="619" spans="1:12">
      <c r="A619" s="8">
        <v>1049</v>
      </c>
      <c r="B619" s="9">
        <v>42009</v>
      </c>
      <c r="C619" t="str">
        <f>IFERROR(INDEX(ProductTJ[Product Name],MATCH(A619,ProductTJ[ProductID],0)),"Not found")</f>
        <v>Pirum MA-07</v>
      </c>
      <c r="D619" t="str">
        <f>IFERROR(INDEX(ProductTJ[Category],MATCH(A619,ProductTJ[ProductID],0)),"Not found")</f>
        <v>Mix</v>
      </c>
      <c r="E619">
        <f>IFERROR(INDEX(ProductTJ[ManufacturerID],MATCH(A619,ProductTJ[ProductID],0)),"Not found")</f>
        <v>10</v>
      </c>
      <c r="F619" t="str">
        <f>IFERROR(INDEX(ProductTJ[Segment],MATCH(A619,ProductTJ[ProductID],0)),"Not found")</f>
        <v>All Season</v>
      </c>
      <c r="G619" t="str">
        <f>IFERROR(INDEX(SalesTJ[Country],MATCH(A619,SalesTJ[ProductID],0)),"Not found")</f>
        <v>Canada</v>
      </c>
      <c r="H619" t="str">
        <f>IFERROR(INDEX(Location[State],MATCH(I619,Location[Zip],0)),"Not found")</f>
        <v>Manitoba</v>
      </c>
      <c r="I619" t="str">
        <f>IFERROR(INDEX(SalesTJ[Zip],MATCH(A619,SalesTJ[ProductID],0)),"Not found")</f>
        <v>R3G</v>
      </c>
      <c r="J619" t="str">
        <f>IFERROR(INDEX(Manufacturer[Manufacturer Name],MATCH(E619,Manufacturer[ManufacturerID],0)),"Not found")</f>
        <v>Pirum</v>
      </c>
      <c r="K619">
        <f>IFERROR(INDEX(SalesTJ[Units],MATCH(A619,SalesTJ[ProductID],0)),"Not found")</f>
        <v>1</v>
      </c>
      <c r="L619">
        <f>IFERROR(INDEX(SalesTJ[Revenue],MATCH(A619,SalesTJ[ProductID],0)),"Not found")</f>
        <v>3086.37</v>
      </c>
    </row>
    <row r="620" spans="1:12">
      <c r="A620" s="6">
        <v>2396</v>
      </c>
      <c r="B620" s="7">
        <v>42009</v>
      </c>
      <c r="C620" t="str">
        <f>IFERROR(INDEX(ProductTJ[Product Name],MATCH(A620,ProductTJ[ProductID],0)),"Not found")</f>
        <v>Aliqui YY-05</v>
      </c>
      <c r="D620" t="str">
        <f>IFERROR(INDEX(ProductTJ[Category],MATCH(A620,ProductTJ[ProductID],0)),"Not found")</f>
        <v>Youth</v>
      </c>
      <c r="E620">
        <f>IFERROR(INDEX(ProductTJ[ManufacturerID],MATCH(A620,ProductTJ[ProductID],0)),"Not found")</f>
        <v>2</v>
      </c>
      <c r="F620" t="str">
        <f>IFERROR(INDEX(ProductTJ[Segment],MATCH(A620,ProductTJ[ProductID],0)),"Not found")</f>
        <v>Youth</v>
      </c>
      <c r="G620" t="str">
        <f>IFERROR(INDEX(SalesTJ[Country],MATCH(A620,SalesTJ[ProductID],0)),"Not found")</f>
        <v>Canada</v>
      </c>
      <c r="H620" t="str">
        <f>IFERROR(INDEX(Location[State],MATCH(I620,Location[Zip],0)),"Not found")</f>
        <v>Alberta</v>
      </c>
      <c r="I620" t="str">
        <f>IFERROR(INDEX(SalesTJ[Zip],MATCH(A620,SalesTJ[ProductID],0)),"Not found")</f>
        <v>T5J</v>
      </c>
      <c r="J620" t="str">
        <f>IFERROR(INDEX(Manufacturer[Manufacturer Name],MATCH(E620,Manufacturer[ManufacturerID],0)),"Not found")</f>
        <v>Aliqui</v>
      </c>
      <c r="K620">
        <f>IFERROR(INDEX(SalesTJ[Units],MATCH(A620,SalesTJ[ProductID],0)),"Not found")</f>
        <v>1</v>
      </c>
      <c r="L620">
        <f>IFERROR(INDEX(SalesTJ[Revenue],MATCH(A620,SalesTJ[ProductID],0)),"Not found")</f>
        <v>1442.7</v>
      </c>
    </row>
    <row r="621" spans="1:12">
      <c r="A621" s="8">
        <v>585</v>
      </c>
      <c r="B621" s="9">
        <v>42010</v>
      </c>
      <c r="C621" t="str">
        <f>IFERROR(INDEX(ProductTJ[Product Name],MATCH(A621,ProductTJ[ProductID],0)),"Not found")</f>
        <v>Maximus UC-50</v>
      </c>
      <c r="D621" t="str">
        <f>IFERROR(INDEX(ProductTJ[Category],MATCH(A621,ProductTJ[ProductID],0)),"Not found")</f>
        <v>Urban</v>
      </c>
      <c r="E621">
        <f>IFERROR(INDEX(ProductTJ[ManufacturerID],MATCH(A621,ProductTJ[ProductID],0)),"Not found")</f>
        <v>7</v>
      </c>
      <c r="F621" t="str">
        <f>IFERROR(INDEX(ProductTJ[Segment],MATCH(A621,ProductTJ[ProductID],0)),"Not found")</f>
        <v>Convenience</v>
      </c>
      <c r="G621" t="str">
        <f>IFERROR(INDEX(SalesTJ[Country],MATCH(A621,SalesTJ[ProductID],0)),"Not found")</f>
        <v>Canada</v>
      </c>
      <c r="H621" t="str">
        <f>IFERROR(INDEX(Location[State],MATCH(I621,Location[Zip],0)),"Not found")</f>
        <v>Ontario</v>
      </c>
      <c r="I621" t="str">
        <f>IFERROR(INDEX(SalesTJ[Zip],MATCH(A621,SalesTJ[ProductID],0)),"Not found")</f>
        <v>M6H</v>
      </c>
      <c r="J621" t="str">
        <f>IFERROR(INDEX(Manufacturer[Manufacturer Name],MATCH(E621,Manufacturer[ManufacturerID],0)),"Not found")</f>
        <v>VanArsdel</v>
      </c>
      <c r="K621">
        <f>IFERROR(INDEX(SalesTJ[Units],MATCH(A621,SalesTJ[ProductID],0)),"Not found")</f>
        <v>1</v>
      </c>
      <c r="L621">
        <f>IFERROR(INDEX(SalesTJ[Revenue],MATCH(A621,SalesTJ[ProductID],0)),"Not found")</f>
        <v>5039.37</v>
      </c>
    </row>
    <row r="622" spans="1:12">
      <c r="A622" s="6">
        <v>433</v>
      </c>
      <c r="B622" s="7">
        <v>42058</v>
      </c>
      <c r="C622" t="str">
        <f>IFERROR(INDEX(ProductTJ[Product Name],MATCH(A622,ProductTJ[ProductID],0)),"Not found")</f>
        <v>Maximus UM-38</v>
      </c>
      <c r="D622" t="str">
        <f>IFERROR(INDEX(ProductTJ[Category],MATCH(A622,ProductTJ[ProductID],0)),"Not found")</f>
        <v>Urban</v>
      </c>
      <c r="E622">
        <f>IFERROR(INDEX(ProductTJ[ManufacturerID],MATCH(A622,ProductTJ[ProductID],0)),"Not found")</f>
        <v>7</v>
      </c>
      <c r="F622" t="str">
        <f>IFERROR(INDEX(ProductTJ[Segment],MATCH(A622,ProductTJ[ProductID],0)),"Not found")</f>
        <v>Moderation</v>
      </c>
      <c r="G622" t="str">
        <f>IFERROR(INDEX(SalesTJ[Country],MATCH(A622,SalesTJ[ProductID],0)),"Not found")</f>
        <v>Canada</v>
      </c>
      <c r="H622" t="str">
        <f>IFERROR(INDEX(Location[State],MATCH(I622,Location[Zip],0)),"Not found")</f>
        <v>Ontario</v>
      </c>
      <c r="I622" t="str">
        <f>IFERROR(INDEX(SalesTJ[Zip],MATCH(A622,SalesTJ[ProductID],0)),"Not found")</f>
        <v>M4E</v>
      </c>
      <c r="J622" t="str">
        <f>IFERROR(INDEX(Manufacturer[Manufacturer Name],MATCH(E622,Manufacturer[ManufacturerID],0)),"Not found")</f>
        <v>VanArsdel</v>
      </c>
      <c r="K622">
        <f>IFERROR(INDEX(SalesTJ[Units],MATCH(A622,SalesTJ[ProductID],0)),"Not found")</f>
        <v>1</v>
      </c>
      <c r="L622">
        <f>IFERROR(INDEX(SalesTJ[Revenue],MATCH(A622,SalesTJ[ProductID],0)),"Not found")</f>
        <v>11969.37</v>
      </c>
    </row>
    <row r="623" spans="1:12">
      <c r="A623" s="8">
        <v>407</v>
      </c>
      <c r="B623" s="9">
        <v>42058</v>
      </c>
      <c r="C623" t="str">
        <f>IFERROR(INDEX(ProductTJ[Product Name],MATCH(A623,ProductTJ[ProductID],0)),"Not found")</f>
        <v>Maximus UM-12</v>
      </c>
      <c r="D623" t="str">
        <f>IFERROR(INDEX(ProductTJ[Category],MATCH(A623,ProductTJ[ProductID],0)),"Not found")</f>
        <v>Urban</v>
      </c>
      <c r="E623">
        <f>IFERROR(INDEX(ProductTJ[ManufacturerID],MATCH(A623,ProductTJ[ProductID],0)),"Not found")</f>
        <v>7</v>
      </c>
      <c r="F623" t="str">
        <f>IFERROR(INDEX(ProductTJ[Segment],MATCH(A623,ProductTJ[ProductID],0)),"Not found")</f>
        <v>Moderation</v>
      </c>
      <c r="G623" t="str">
        <f>IFERROR(INDEX(SalesTJ[Country],MATCH(A623,SalesTJ[ProductID],0)),"Not found")</f>
        <v>Canada</v>
      </c>
      <c r="H623" t="str">
        <f>IFERROR(INDEX(Location[State],MATCH(I623,Location[Zip],0)),"Not found")</f>
        <v>Ontario</v>
      </c>
      <c r="I623" t="str">
        <f>IFERROR(INDEX(SalesTJ[Zip],MATCH(A623,SalesTJ[ProductID],0)),"Not found")</f>
        <v>M6G</v>
      </c>
      <c r="J623" t="str">
        <f>IFERROR(INDEX(Manufacturer[Manufacturer Name],MATCH(E623,Manufacturer[ManufacturerID],0)),"Not found")</f>
        <v>VanArsdel</v>
      </c>
      <c r="K623">
        <f>IFERROR(INDEX(SalesTJ[Units],MATCH(A623,SalesTJ[ProductID],0)),"Not found")</f>
        <v>1</v>
      </c>
      <c r="L623">
        <f>IFERROR(INDEX(SalesTJ[Revenue],MATCH(A623,SalesTJ[ProductID],0)),"Not found")</f>
        <v>20505.87</v>
      </c>
    </row>
    <row r="624" spans="1:12">
      <c r="A624" s="6">
        <v>2396</v>
      </c>
      <c r="B624" s="7">
        <v>42058</v>
      </c>
      <c r="C624" t="str">
        <f>IFERROR(INDEX(ProductTJ[Product Name],MATCH(A624,ProductTJ[ProductID],0)),"Not found")</f>
        <v>Aliqui YY-05</v>
      </c>
      <c r="D624" t="str">
        <f>IFERROR(INDEX(ProductTJ[Category],MATCH(A624,ProductTJ[ProductID],0)),"Not found")</f>
        <v>Youth</v>
      </c>
      <c r="E624">
        <f>IFERROR(INDEX(ProductTJ[ManufacturerID],MATCH(A624,ProductTJ[ProductID],0)),"Not found")</f>
        <v>2</v>
      </c>
      <c r="F624" t="str">
        <f>IFERROR(INDEX(ProductTJ[Segment],MATCH(A624,ProductTJ[ProductID],0)),"Not found")</f>
        <v>Youth</v>
      </c>
      <c r="G624" t="str">
        <f>IFERROR(INDEX(SalesTJ[Country],MATCH(A624,SalesTJ[ProductID],0)),"Not found")</f>
        <v>Canada</v>
      </c>
      <c r="H624" t="str">
        <f>IFERROR(INDEX(Location[State],MATCH(I624,Location[Zip],0)),"Not found")</f>
        <v>Alberta</v>
      </c>
      <c r="I624" t="str">
        <f>IFERROR(INDEX(SalesTJ[Zip],MATCH(A624,SalesTJ[ProductID],0)),"Not found")</f>
        <v>T5J</v>
      </c>
      <c r="J624" t="str">
        <f>IFERROR(INDEX(Manufacturer[Manufacturer Name],MATCH(E624,Manufacturer[ManufacturerID],0)),"Not found")</f>
        <v>Aliqui</v>
      </c>
      <c r="K624">
        <f>IFERROR(INDEX(SalesTJ[Units],MATCH(A624,SalesTJ[ProductID],0)),"Not found")</f>
        <v>1</v>
      </c>
      <c r="L624">
        <f>IFERROR(INDEX(SalesTJ[Revenue],MATCH(A624,SalesTJ[ProductID],0)),"Not found")</f>
        <v>1442.7</v>
      </c>
    </row>
    <row r="625" spans="1:12">
      <c r="A625" s="8">
        <v>676</v>
      </c>
      <c r="B625" s="9">
        <v>42058</v>
      </c>
      <c r="C625" t="str">
        <f>IFERROR(INDEX(ProductTJ[Product Name],MATCH(A625,ProductTJ[ProductID],0)),"Not found")</f>
        <v>Maximus UC-41</v>
      </c>
      <c r="D625" t="str">
        <f>IFERROR(INDEX(ProductTJ[Category],MATCH(A625,ProductTJ[ProductID],0)),"Not found")</f>
        <v>Urban</v>
      </c>
      <c r="E625">
        <f>IFERROR(INDEX(ProductTJ[ManufacturerID],MATCH(A625,ProductTJ[ProductID],0)),"Not found")</f>
        <v>7</v>
      </c>
      <c r="F625" t="str">
        <f>IFERROR(INDEX(ProductTJ[Segment],MATCH(A625,ProductTJ[ProductID],0)),"Not found")</f>
        <v>Convenience</v>
      </c>
      <c r="G625" t="str">
        <f>IFERROR(INDEX(SalesTJ[Country],MATCH(A625,SalesTJ[ProductID],0)),"Not found")</f>
        <v>Canada</v>
      </c>
      <c r="H625" t="str">
        <f>IFERROR(INDEX(Location[State],MATCH(I625,Location[Zip],0)),"Not found")</f>
        <v>Ontario</v>
      </c>
      <c r="I625" t="str">
        <f>IFERROR(INDEX(SalesTJ[Zip],MATCH(A625,SalesTJ[ProductID],0)),"Not found")</f>
        <v>L5N</v>
      </c>
      <c r="J625" t="str">
        <f>IFERROR(INDEX(Manufacturer[Manufacturer Name],MATCH(E625,Manufacturer[ManufacturerID],0)),"Not found")</f>
        <v>VanArsdel</v>
      </c>
      <c r="K625">
        <f>IFERROR(INDEX(SalesTJ[Units],MATCH(A625,SalesTJ[ProductID],0)),"Not found")</f>
        <v>1</v>
      </c>
      <c r="L625">
        <f>IFERROR(INDEX(SalesTJ[Revenue],MATCH(A625,SalesTJ[ProductID],0)),"Not found")</f>
        <v>9134.37</v>
      </c>
    </row>
    <row r="626" spans="1:12">
      <c r="A626" s="6">
        <v>438</v>
      </c>
      <c r="B626" s="7">
        <v>42058</v>
      </c>
      <c r="C626" t="str">
        <f>IFERROR(INDEX(ProductTJ[Product Name],MATCH(A626,ProductTJ[ProductID],0)),"Not found")</f>
        <v>Maximus UM-43</v>
      </c>
      <c r="D626" t="str">
        <f>IFERROR(INDEX(ProductTJ[Category],MATCH(A626,ProductTJ[ProductID],0)),"Not found")</f>
        <v>Urban</v>
      </c>
      <c r="E626">
        <f>IFERROR(INDEX(ProductTJ[ManufacturerID],MATCH(A626,ProductTJ[ProductID],0)),"Not found")</f>
        <v>7</v>
      </c>
      <c r="F626" t="str">
        <f>IFERROR(INDEX(ProductTJ[Segment],MATCH(A626,ProductTJ[ProductID],0)),"Not found")</f>
        <v>Moderation</v>
      </c>
      <c r="G626" t="str">
        <f>IFERROR(INDEX(SalesTJ[Country],MATCH(A626,SalesTJ[ProductID],0)),"Not found")</f>
        <v>Canada</v>
      </c>
      <c r="H626" t="str">
        <f>IFERROR(INDEX(Location[State],MATCH(I626,Location[Zip],0)),"Not found")</f>
        <v>Manitoba</v>
      </c>
      <c r="I626" t="str">
        <f>IFERROR(INDEX(SalesTJ[Zip],MATCH(A626,SalesTJ[ProductID],0)),"Not found")</f>
        <v>R3K</v>
      </c>
      <c r="J626" t="str">
        <f>IFERROR(INDEX(Manufacturer[Manufacturer Name],MATCH(E626,Manufacturer[ManufacturerID],0)),"Not found")</f>
        <v>VanArsdel</v>
      </c>
      <c r="K626">
        <f>IFERROR(INDEX(SalesTJ[Units],MATCH(A626,SalesTJ[ProductID],0)),"Not found")</f>
        <v>1</v>
      </c>
      <c r="L626">
        <f>IFERROR(INDEX(SalesTJ[Revenue],MATCH(A626,SalesTJ[ProductID],0)),"Not found")</f>
        <v>11969.37</v>
      </c>
    </row>
    <row r="627" spans="1:12">
      <c r="A627" s="8">
        <v>615</v>
      </c>
      <c r="B627" s="9">
        <v>42069</v>
      </c>
      <c r="C627" t="str">
        <f>IFERROR(INDEX(ProductTJ[Product Name],MATCH(A627,ProductTJ[ProductID],0)),"Not found")</f>
        <v>Maximus UC-80</v>
      </c>
      <c r="D627" t="str">
        <f>IFERROR(INDEX(ProductTJ[Category],MATCH(A627,ProductTJ[ProductID],0)),"Not found")</f>
        <v>Urban</v>
      </c>
      <c r="E627">
        <f>IFERROR(INDEX(ProductTJ[ManufacturerID],MATCH(A627,ProductTJ[ProductID],0)),"Not found")</f>
        <v>7</v>
      </c>
      <c r="F627" t="str">
        <f>IFERROR(INDEX(ProductTJ[Segment],MATCH(A627,ProductTJ[ProductID],0)),"Not found")</f>
        <v>Convenience</v>
      </c>
      <c r="G627" t="str">
        <f>IFERROR(INDEX(SalesTJ[Country],MATCH(A627,SalesTJ[ProductID],0)),"Not found")</f>
        <v>Canada</v>
      </c>
      <c r="H627" t="str">
        <f>IFERROR(INDEX(Location[State],MATCH(I627,Location[Zip],0)),"Not found")</f>
        <v>Ontario</v>
      </c>
      <c r="I627" t="str">
        <f>IFERROR(INDEX(SalesTJ[Zip],MATCH(A627,SalesTJ[ProductID],0)),"Not found")</f>
        <v>M4V</v>
      </c>
      <c r="J627" t="str">
        <f>IFERROR(INDEX(Manufacturer[Manufacturer Name],MATCH(E627,Manufacturer[ManufacturerID],0)),"Not found")</f>
        <v>VanArsdel</v>
      </c>
      <c r="K627">
        <f>IFERROR(INDEX(SalesTJ[Units],MATCH(A627,SalesTJ[ProductID],0)),"Not found")</f>
        <v>1</v>
      </c>
      <c r="L627">
        <f>IFERROR(INDEX(SalesTJ[Revenue],MATCH(A627,SalesTJ[ProductID],0)),"Not found")</f>
        <v>8189.37</v>
      </c>
    </row>
    <row r="628" spans="1:12">
      <c r="A628" s="6">
        <v>516</v>
      </c>
      <c r="B628" s="7">
        <v>42070</v>
      </c>
      <c r="C628" t="str">
        <f>IFERROR(INDEX(ProductTJ[Product Name],MATCH(A628,ProductTJ[ProductID],0)),"Not found")</f>
        <v>Maximus UE-04</v>
      </c>
      <c r="D628" t="str">
        <f>IFERROR(INDEX(ProductTJ[Category],MATCH(A628,ProductTJ[ProductID],0)),"Not found")</f>
        <v>Urban</v>
      </c>
      <c r="E628">
        <f>IFERROR(INDEX(ProductTJ[ManufacturerID],MATCH(A628,ProductTJ[ProductID],0)),"Not found")</f>
        <v>7</v>
      </c>
      <c r="F628" t="str">
        <f>IFERROR(INDEX(ProductTJ[Segment],MATCH(A628,ProductTJ[ProductID],0)),"Not found")</f>
        <v>Extreme</v>
      </c>
      <c r="G628" t="str">
        <f>IFERROR(INDEX(SalesTJ[Country],MATCH(A628,SalesTJ[ProductID],0)),"Not found")</f>
        <v>Canada</v>
      </c>
      <c r="H628" t="str">
        <f>IFERROR(INDEX(Location[State],MATCH(I628,Location[Zip],0)),"Not found")</f>
        <v>Alberta</v>
      </c>
      <c r="I628" t="str">
        <f>IFERROR(INDEX(SalesTJ[Zip],MATCH(A628,SalesTJ[ProductID],0)),"Not found")</f>
        <v>T2C</v>
      </c>
      <c r="J628" t="str">
        <f>IFERROR(INDEX(Manufacturer[Manufacturer Name],MATCH(E628,Manufacturer[ManufacturerID],0)),"Not found")</f>
        <v>VanArsdel</v>
      </c>
      <c r="K628">
        <f>IFERROR(INDEX(SalesTJ[Units],MATCH(A628,SalesTJ[ProductID],0)),"Not found")</f>
        <v>1</v>
      </c>
      <c r="L628">
        <f>IFERROR(INDEX(SalesTJ[Revenue],MATCH(A628,SalesTJ[ProductID],0)),"Not found")</f>
        <v>6296.85</v>
      </c>
    </row>
    <row r="629" spans="1:12">
      <c r="A629" s="8">
        <v>690</v>
      </c>
      <c r="B629" s="9">
        <v>42070</v>
      </c>
      <c r="C629" t="str">
        <f>IFERROR(INDEX(ProductTJ[Product Name],MATCH(A629,ProductTJ[ProductID],0)),"Not found")</f>
        <v>Maximus UC-55</v>
      </c>
      <c r="D629" t="str">
        <f>IFERROR(INDEX(ProductTJ[Category],MATCH(A629,ProductTJ[ProductID],0)),"Not found")</f>
        <v>Urban</v>
      </c>
      <c r="E629">
        <f>IFERROR(INDEX(ProductTJ[ManufacturerID],MATCH(A629,ProductTJ[ProductID],0)),"Not found")</f>
        <v>7</v>
      </c>
      <c r="F629" t="str">
        <f>IFERROR(INDEX(ProductTJ[Segment],MATCH(A629,ProductTJ[ProductID],0)),"Not found")</f>
        <v>Convenience</v>
      </c>
      <c r="G629" t="str">
        <f>IFERROR(INDEX(SalesTJ[Country],MATCH(A629,SalesTJ[ProductID],0)),"Not found")</f>
        <v>Canada</v>
      </c>
      <c r="H629" t="str">
        <f>IFERROR(INDEX(Location[State],MATCH(I629,Location[Zip],0)),"Not found")</f>
        <v>Ontario</v>
      </c>
      <c r="I629" t="str">
        <f>IFERROR(INDEX(SalesTJ[Zip],MATCH(A629,SalesTJ[ProductID],0)),"Not found")</f>
        <v>M4E</v>
      </c>
      <c r="J629" t="str">
        <f>IFERROR(INDEX(Manufacturer[Manufacturer Name],MATCH(E629,Manufacturer[ManufacturerID],0)),"Not found")</f>
        <v>VanArsdel</v>
      </c>
      <c r="K629">
        <f>IFERROR(INDEX(SalesTJ[Units],MATCH(A629,SalesTJ[ProductID],0)),"Not found")</f>
        <v>1</v>
      </c>
      <c r="L629">
        <f>IFERROR(INDEX(SalesTJ[Revenue],MATCH(A629,SalesTJ[ProductID],0)),"Not found")</f>
        <v>4409.37</v>
      </c>
    </row>
    <row r="630" spans="1:12">
      <c r="A630" s="6">
        <v>549</v>
      </c>
      <c r="B630" s="7">
        <v>42094</v>
      </c>
      <c r="C630" t="str">
        <f>IFERROR(INDEX(ProductTJ[Product Name],MATCH(A630,ProductTJ[ProductID],0)),"Not found")</f>
        <v>Maximus UC-14</v>
      </c>
      <c r="D630" t="str">
        <f>IFERROR(INDEX(ProductTJ[Category],MATCH(A630,ProductTJ[ProductID],0)),"Not found")</f>
        <v>Urban</v>
      </c>
      <c r="E630">
        <f>IFERROR(INDEX(ProductTJ[ManufacturerID],MATCH(A630,ProductTJ[ProductID],0)),"Not found")</f>
        <v>7</v>
      </c>
      <c r="F630" t="str">
        <f>IFERROR(INDEX(ProductTJ[Segment],MATCH(A630,ProductTJ[ProductID],0)),"Not found")</f>
        <v>Convenience</v>
      </c>
      <c r="G630" t="str">
        <f>IFERROR(INDEX(SalesTJ[Country],MATCH(A630,SalesTJ[ProductID],0)),"Not found")</f>
        <v>Canada</v>
      </c>
      <c r="H630" t="str">
        <f>IFERROR(INDEX(Location[State],MATCH(I630,Location[Zip],0)),"Not found")</f>
        <v>Ontario</v>
      </c>
      <c r="I630" t="str">
        <f>IFERROR(INDEX(SalesTJ[Zip],MATCH(A630,SalesTJ[ProductID],0)),"Not found")</f>
        <v>M6S</v>
      </c>
      <c r="J630" t="str">
        <f>IFERROR(INDEX(Manufacturer[Manufacturer Name],MATCH(E630,Manufacturer[ManufacturerID],0)),"Not found")</f>
        <v>VanArsdel</v>
      </c>
      <c r="K630">
        <f>IFERROR(INDEX(SalesTJ[Units],MATCH(A630,SalesTJ[ProductID],0)),"Not found")</f>
        <v>1</v>
      </c>
      <c r="L630">
        <f>IFERROR(INDEX(SalesTJ[Revenue],MATCH(A630,SalesTJ[ProductID],0)),"Not found")</f>
        <v>6614.37</v>
      </c>
    </row>
    <row r="631" spans="1:12">
      <c r="A631" s="8">
        <v>1142</v>
      </c>
      <c r="B631" s="9">
        <v>42094</v>
      </c>
      <c r="C631" t="str">
        <f>IFERROR(INDEX(ProductTJ[Product Name],MATCH(A631,ProductTJ[ProductID],0)),"Not found")</f>
        <v>Pirum UM-19</v>
      </c>
      <c r="D631" t="str">
        <f>IFERROR(INDEX(ProductTJ[Category],MATCH(A631,ProductTJ[ProductID],0)),"Not found")</f>
        <v>Urban</v>
      </c>
      <c r="E631">
        <f>IFERROR(INDEX(ProductTJ[ManufacturerID],MATCH(A631,ProductTJ[ProductID],0)),"Not found")</f>
        <v>10</v>
      </c>
      <c r="F631" t="str">
        <f>IFERROR(INDEX(ProductTJ[Segment],MATCH(A631,ProductTJ[ProductID],0)),"Not found")</f>
        <v>Moderation</v>
      </c>
      <c r="G631" t="str">
        <f>IFERROR(INDEX(SalesTJ[Country],MATCH(A631,SalesTJ[ProductID],0)),"Not found")</f>
        <v>Canada</v>
      </c>
      <c r="H631" t="str">
        <f>IFERROR(INDEX(Location[State],MATCH(I631,Location[Zip],0)),"Not found")</f>
        <v>Alberta</v>
      </c>
      <c r="I631" t="str">
        <f>IFERROR(INDEX(SalesTJ[Zip],MATCH(A631,SalesTJ[ProductID],0)),"Not found")</f>
        <v>T3C</v>
      </c>
      <c r="J631" t="str">
        <f>IFERROR(INDEX(Manufacturer[Manufacturer Name],MATCH(E631,Manufacturer[ManufacturerID],0)),"Not found")</f>
        <v>Pirum</v>
      </c>
      <c r="K631">
        <f>IFERROR(INDEX(SalesTJ[Units],MATCH(A631,SalesTJ[ProductID],0)),"Not found")</f>
        <v>1</v>
      </c>
      <c r="L631">
        <f>IFERROR(INDEX(SalesTJ[Revenue],MATCH(A631,SalesTJ[ProductID],0)),"Not found")</f>
        <v>8441.37</v>
      </c>
    </row>
    <row r="632" spans="1:12">
      <c r="A632" s="6">
        <v>690</v>
      </c>
      <c r="B632" s="7">
        <v>42094</v>
      </c>
      <c r="C632" t="str">
        <f>IFERROR(INDEX(ProductTJ[Product Name],MATCH(A632,ProductTJ[ProductID],0)),"Not found")</f>
        <v>Maximus UC-55</v>
      </c>
      <c r="D632" t="str">
        <f>IFERROR(INDEX(ProductTJ[Category],MATCH(A632,ProductTJ[ProductID],0)),"Not found")</f>
        <v>Urban</v>
      </c>
      <c r="E632">
        <f>IFERROR(INDEX(ProductTJ[ManufacturerID],MATCH(A632,ProductTJ[ProductID],0)),"Not found")</f>
        <v>7</v>
      </c>
      <c r="F632" t="str">
        <f>IFERROR(INDEX(ProductTJ[Segment],MATCH(A632,ProductTJ[ProductID],0)),"Not found")</f>
        <v>Convenience</v>
      </c>
      <c r="G632" t="str">
        <f>IFERROR(INDEX(SalesTJ[Country],MATCH(A632,SalesTJ[ProductID],0)),"Not found")</f>
        <v>Canada</v>
      </c>
      <c r="H632" t="str">
        <f>IFERROR(INDEX(Location[State],MATCH(I632,Location[Zip],0)),"Not found")</f>
        <v>Ontario</v>
      </c>
      <c r="I632" t="str">
        <f>IFERROR(INDEX(SalesTJ[Zip],MATCH(A632,SalesTJ[ProductID],0)),"Not found")</f>
        <v>M4E</v>
      </c>
      <c r="J632" t="str">
        <f>IFERROR(INDEX(Manufacturer[Manufacturer Name],MATCH(E632,Manufacturer[ManufacturerID],0)),"Not found")</f>
        <v>VanArsdel</v>
      </c>
      <c r="K632">
        <f>IFERROR(INDEX(SalesTJ[Units],MATCH(A632,SalesTJ[ProductID],0)),"Not found")</f>
        <v>1</v>
      </c>
      <c r="L632">
        <f>IFERROR(INDEX(SalesTJ[Revenue],MATCH(A632,SalesTJ[ProductID],0)),"Not found")</f>
        <v>4409.37</v>
      </c>
    </row>
    <row r="633" spans="1:12">
      <c r="A633" s="8">
        <v>568</v>
      </c>
      <c r="B633" s="9">
        <v>42104</v>
      </c>
      <c r="C633" t="str">
        <f>IFERROR(INDEX(ProductTJ[Product Name],MATCH(A633,ProductTJ[ProductID],0)),"Not found")</f>
        <v>Maximus UC-33</v>
      </c>
      <c r="D633" t="str">
        <f>IFERROR(INDEX(ProductTJ[Category],MATCH(A633,ProductTJ[ProductID],0)),"Not found")</f>
        <v>Urban</v>
      </c>
      <c r="E633">
        <f>IFERROR(INDEX(ProductTJ[ManufacturerID],MATCH(A633,ProductTJ[ProductID],0)),"Not found")</f>
        <v>7</v>
      </c>
      <c r="F633" t="str">
        <f>IFERROR(INDEX(ProductTJ[Segment],MATCH(A633,ProductTJ[ProductID],0)),"Not found")</f>
        <v>Convenience</v>
      </c>
      <c r="G633" t="str">
        <f>IFERROR(INDEX(SalesTJ[Country],MATCH(A633,SalesTJ[ProductID],0)),"Not found")</f>
        <v>Canada</v>
      </c>
      <c r="H633" t="str">
        <f>IFERROR(INDEX(Location[State],MATCH(I633,Location[Zip],0)),"Not found")</f>
        <v>Alberta</v>
      </c>
      <c r="I633" t="str">
        <f>IFERROR(INDEX(SalesTJ[Zip],MATCH(A633,SalesTJ[ProductID],0)),"Not found")</f>
        <v>T2J</v>
      </c>
      <c r="J633" t="str">
        <f>IFERROR(INDEX(Manufacturer[Manufacturer Name],MATCH(E633,Manufacturer[ManufacturerID],0)),"Not found")</f>
        <v>VanArsdel</v>
      </c>
      <c r="K633">
        <f>IFERROR(INDEX(SalesTJ[Units],MATCH(A633,SalesTJ[ProductID],0)),"Not found")</f>
        <v>1</v>
      </c>
      <c r="L633">
        <f>IFERROR(INDEX(SalesTJ[Revenue],MATCH(A633,SalesTJ[ProductID],0)),"Not found")</f>
        <v>10546.2</v>
      </c>
    </row>
    <row r="634" spans="1:12">
      <c r="A634" s="6">
        <v>548</v>
      </c>
      <c r="B634" s="7">
        <v>42104</v>
      </c>
      <c r="C634" t="str">
        <f>IFERROR(INDEX(ProductTJ[Product Name],MATCH(A634,ProductTJ[ProductID],0)),"Not found")</f>
        <v>Maximus UC-13</v>
      </c>
      <c r="D634" t="str">
        <f>IFERROR(INDEX(ProductTJ[Category],MATCH(A634,ProductTJ[ProductID],0)),"Not found")</f>
        <v>Urban</v>
      </c>
      <c r="E634">
        <f>IFERROR(INDEX(ProductTJ[ManufacturerID],MATCH(A634,ProductTJ[ProductID],0)),"Not found")</f>
        <v>7</v>
      </c>
      <c r="F634" t="str">
        <f>IFERROR(INDEX(ProductTJ[Segment],MATCH(A634,ProductTJ[ProductID],0)),"Not found")</f>
        <v>Convenience</v>
      </c>
      <c r="G634" t="str">
        <f>IFERROR(INDEX(SalesTJ[Country],MATCH(A634,SalesTJ[ProductID],0)),"Not found")</f>
        <v>Canada</v>
      </c>
      <c r="H634" t="str">
        <f>IFERROR(INDEX(Location[State],MATCH(I634,Location[Zip],0)),"Not found")</f>
        <v>Ontario</v>
      </c>
      <c r="I634" t="str">
        <f>IFERROR(INDEX(SalesTJ[Zip],MATCH(A634,SalesTJ[ProductID],0)),"Not found")</f>
        <v>M5L</v>
      </c>
      <c r="J634" t="str">
        <f>IFERROR(INDEX(Manufacturer[Manufacturer Name],MATCH(E634,Manufacturer[ManufacturerID],0)),"Not found")</f>
        <v>VanArsdel</v>
      </c>
      <c r="K634">
        <f>IFERROR(INDEX(SalesTJ[Units],MATCH(A634,SalesTJ[ProductID],0)),"Not found")</f>
        <v>1</v>
      </c>
      <c r="L634">
        <f>IFERROR(INDEX(SalesTJ[Revenue],MATCH(A634,SalesTJ[ProductID],0)),"Not found")</f>
        <v>6236.37</v>
      </c>
    </row>
    <row r="635" spans="1:12">
      <c r="A635" s="8">
        <v>927</v>
      </c>
      <c r="B635" s="9">
        <v>42104</v>
      </c>
      <c r="C635" t="str">
        <f>IFERROR(INDEX(ProductTJ[Product Name],MATCH(A635,ProductTJ[ProductID],0)),"Not found")</f>
        <v>Natura UE-36</v>
      </c>
      <c r="D635" t="str">
        <f>IFERROR(INDEX(ProductTJ[Category],MATCH(A635,ProductTJ[ProductID],0)),"Not found")</f>
        <v>Urban</v>
      </c>
      <c r="E635">
        <f>IFERROR(INDEX(ProductTJ[ManufacturerID],MATCH(A635,ProductTJ[ProductID],0)),"Not found")</f>
        <v>8</v>
      </c>
      <c r="F635" t="str">
        <f>IFERROR(INDEX(ProductTJ[Segment],MATCH(A635,ProductTJ[ProductID],0)),"Not found")</f>
        <v>Extreme</v>
      </c>
      <c r="G635" t="str">
        <f>IFERROR(INDEX(SalesTJ[Country],MATCH(A635,SalesTJ[ProductID],0)),"Not found")</f>
        <v>Canada</v>
      </c>
      <c r="H635" t="str">
        <f>IFERROR(INDEX(Location[State],MATCH(I635,Location[Zip],0)),"Not found")</f>
        <v>Ontario</v>
      </c>
      <c r="I635" t="str">
        <f>IFERROR(INDEX(SalesTJ[Zip],MATCH(A635,SalesTJ[ProductID],0)),"Not found")</f>
        <v>M6G</v>
      </c>
      <c r="J635" t="str">
        <f>IFERROR(INDEX(Manufacturer[Manufacturer Name],MATCH(E635,Manufacturer[ManufacturerID],0)),"Not found")</f>
        <v>Natura</v>
      </c>
      <c r="K635">
        <f>IFERROR(INDEX(SalesTJ[Units],MATCH(A635,SalesTJ[ProductID],0)),"Not found")</f>
        <v>1</v>
      </c>
      <c r="L635">
        <f>IFERROR(INDEX(SalesTJ[Revenue],MATCH(A635,SalesTJ[ProductID],0)),"Not found")</f>
        <v>6173.37</v>
      </c>
    </row>
    <row r="636" spans="1:12">
      <c r="A636" s="6">
        <v>438</v>
      </c>
      <c r="B636" s="7">
        <v>42105</v>
      </c>
      <c r="C636" t="str">
        <f>IFERROR(INDEX(ProductTJ[Product Name],MATCH(A636,ProductTJ[ProductID],0)),"Not found")</f>
        <v>Maximus UM-43</v>
      </c>
      <c r="D636" t="str">
        <f>IFERROR(INDEX(ProductTJ[Category],MATCH(A636,ProductTJ[ProductID],0)),"Not found")</f>
        <v>Urban</v>
      </c>
      <c r="E636">
        <f>IFERROR(INDEX(ProductTJ[ManufacturerID],MATCH(A636,ProductTJ[ProductID],0)),"Not found")</f>
        <v>7</v>
      </c>
      <c r="F636" t="str">
        <f>IFERROR(INDEX(ProductTJ[Segment],MATCH(A636,ProductTJ[ProductID],0)),"Not found")</f>
        <v>Moderation</v>
      </c>
      <c r="G636" t="str">
        <f>IFERROR(INDEX(SalesTJ[Country],MATCH(A636,SalesTJ[ProductID],0)),"Not found")</f>
        <v>Canada</v>
      </c>
      <c r="H636" t="str">
        <f>IFERROR(INDEX(Location[State],MATCH(I636,Location[Zip],0)),"Not found")</f>
        <v>Manitoba</v>
      </c>
      <c r="I636" t="str">
        <f>IFERROR(INDEX(SalesTJ[Zip],MATCH(A636,SalesTJ[ProductID],0)),"Not found")</f>
        <v>R3K</v>
      </c>
      <c r="J636" t="str">
        <f>IFERROR(INDEX(Manufacturer[Manufacturer Name],MATCH(E636,Manufacturer[ManufacturerID],0)),"Not found")</f>
        <v>VanArsdel</v>
      </c>
      <c r="K636">
        <f>IFERROR(INDEX(SalesTJ[Units],MATCH(A636,SalesTJ[ProductID],0)),"Not found")</f>
        <v>1</v>
      </c>
      <c r="L636">
        <f>IFERROR(INDEX(SalesTJ[Revenue],MATCH(A636,SalesTJ[ProductID],0)),"Not found")</f>
        <v>11969.37</v>
      </c>
    </row>
    <row r="637" spans="1:12">
      <c r="A637" s="8">
        <v>1180</v>
      </c>
      <c r="B637" s="9">
        <v>42106</v>
      </c>
      <c r="C637" t="str">
        <f>IFERROR(INDEX(ProductTJ[Product Name],MATCH(A637,ProductTJ[ProductID],0)),"Not found")</f>
        <v>Pirum UE-16</v>
      </c>
      <c r="D637" t="str">
        <f>IFERROR(INDEX(ProductTJ[Category],MATCH(A637,ProductTJ[ProductID],0)),"Not found")</f>
        <v>Urban</v>
      </c>
      <c r="E637">
        <f>IFERROR(INDEX(ProductTJ[ManufacturerID],MATCH(A637,ProductTJ[ProductID],0)),"Not found")</f>
        <v>10</v>
      </c>
      <c r="F637" t="str">
        <f>IFERROR(INDEX(ProductTJ[Segment],MATCH(A637,ProductTJ[ProductID],0)),"Not found")</f>
        <v>Extreme</v>
      </c>
      <c r="G637" t="str">
        <f>IFERROR(INDEX(SalesTJ[Country],MATCH(A637,SalesTJ[ProductID],0)),"Not found")</f>
        <v>Canada</v>
      </c>
      <c r="H637" t="str">
        <f>IFERROR(INDEX(Location[State],MATCH(I637,Location[Zip],0)),"Not found")</f>
        <v>Ontario</v>
      </c>
      <c r="I637" t="str">
        <f>IFERROR(INDEX(SalesTJ[Zip],MATCH(A637,SalesTJ[ProductID],0)),"Not found")</f>
        <v>L5G</v>
      </c>
      <c r="J637" t="str">
        <f>IFERROR(INDEX(Manufacturer[Manufacturer Name],MATCH(E637,Manufacturer[ManufacturerID],0)),"Not found")</f>
        <v>Pirum</v>
      </c>
      <c r="K637">
        <f>IFERROR(INDEX(SalesTJ[Units],MATCH(A637,SalesTJ[ProductID],0)),"Not found")</f>
        <v>1</v>
      </c>
      <c r="L637">
        <f>IFERROR(INDEX(SalesTJ[Revenue],MATCH(A637,SalesTJ[ProductID],0)),"Not found")</f>
        <v>6173.37</v>
      </c>
    </row>
    <row r="638" spans="1:12">
      <c r="A638" s="6">
        <v>1523</v>
      </c>
      <c r="B638" s="7">
        <v>42106</v>
      </c>
      <c r="C638" t="str">
        <f>IFERROR(INDEX(ProductTJ[Product Name],MATCH(A638,ProductTJ[ProductID],0)),"Not found")</f>
        <v>Quibus RP-15</v>
      </c>
      <c r="D638" t="str">
        <f>IFERROR(INDEX(ProductTJ[Category],MATCH(A638,ProductTJ[ProductID],0)),"Not found")</f>
        <v>Rural</v>
      </c>
      <c r="E638">
        <f>IFERROR(INDEX(ProductTJ[ManufacturerID],MATCH(A638,ProductTJ[ProductID],0)),"Not found")</f>
        <v>12</v>
      </c>
      <c r="F638" t="str">
        <f>IFERROR(INDEX(ProductTJ[Segment],MATCH(A638,ProductTJ[ProductID],0)),"Not found")</f>
        <v>Productivity</v>
      </c>
      <c r="G638" t="str">
        <f>IFERROR(INDEX(SalesTJ[Country],MATCH(A638,SalesTJ[ProductID],0)),"Not found")</f>
        <v>Canada</v>
      </c>
      <c r="H638" t="str">
        <f>IFERROR(INDEX(Location[State],MATCH(I638,Location[Zip],0)),"Not found")</f>
        <v>British Columbia</v>
      </c>
      <c r="I638" t="str">
        <f>IFERROR(INDEX(SalesTJ[Zip],MATCH(A638,SalesTJ[ProductID],0)),"Not found")</f>
        <v>V6S</v>
      </c>
      <c r="J638" t="str">
        <f>IFERROR(INDEX(Manufacturer[Manufacturer Name],MATCH(E638,Manufacturer[ManufacturerID],0)),"Not found")</f>
        <v>Quibus</v>
      </c>
      <c r="K638">
        <f>IFERROR(INDEX(SalesTJ[Units],MATCH(A638,SalesTJ[ProductID],0)),"Not found")</f>
        <v>1</v>
      </c>
      <c r="L638">
        <f>IFERROR(INDEX(SalesTJ[Revenue],MATCH(A638,SalesTJ[ProductID],0)),"Not found")</f>
        <v>4408.74</v>
      </c>
    </row>
    <row r="639" spans="1:12">
      <c r="A639" s="8">
        <v>761</v>
      </c>
      <c r="B639" s="9">
        <v>42011</v>
      </c>
      <c r="C639" t="str">
        <f>IFERROR(INDEX(ProductTJ[Product Name],MATCH(A639,ProductTJ[ProductID],0)),"Not found")</f>
        <v>Natura RP-49</v>
      </c>
      <c r="D639" t="str">
        <f>IFERROR(INDEX(ProductTJ[Category],MATCH(A639,ProductTJ[ProductID],0)),"Not found")</f>
        <v>Rural</v>
      </c>
      <c r="E639">
        <f>IFERROR(INDEX(ProductTJ[ManufacturerID],MATCH(A639,ProductTJ[ProductID],0)),"Not found")</f>
        <v>8</v>
      </c>
      <c r="F639" t="str">
        <f>IFERROR(INDEX(ProductTJ[Segment],MATCH(A639,ProductTJ[ProductID],0)),"Not found")</f>
        <v>Productivity</v>
      </c>
      <c r="G639" t="str">
        <f>IFERROR(INDEX(SalesTJ[Country],MATCH(A639,SalesTJ[ProductID],0)),"Not found")</f>
        <v>Canada</v>
      </c>
      <c r="H639" t="str">
        <f>IFERROR(INDEX(Location[State],MATCH(I639,Location[Zip],0)),"Not found")</f>
        <v>Manitoba</v>
      </c>
      <c r="I639" t="str">
        <f>IFERROR(INDEX(SalesTJ[Zip],MATCH(A639,SalesTJ[ProductID],0)),"Not found")</f>
        <v>R3H</v>
      </c>
      <c r="J639" t="str">
        <f>IFERROR(INDEX(Manufacturer[Manufacturer Name],MATCH(E639,Manufacturer[ManufacturerID],0)),"Not found")</f>
        <v>Natura</v>
      </c>
      <c r="K639">
        <f>IFERROR(INDEX(SalesTJ[Units],MATCH(A639,SalesTJ[ProductID],0)),"Not found")</f>
        <v>1</v>
      </c>
      <c r="L639">
        <f>IFERROR(INDEX(SalesTJ[Revenue],MATCH(A639,SalesTJ[ProductID],0)),"Not found")</f>
        <v>2330.37</v>
      </c>
    </row>
    <row r="640" spans="1:12">
      <c r="A640" s="6">
        <v>1171</v>
      </c>
      <c r="B640" s="7">
        <v>42011</v>
      </c>
      <c r="C640" t="str">
        <f>IFERROR(INDEX(ProductTJ[Product Name],MATCH(A640,ProductTJ[ProductID],0)),"Not found")</f>
        <v>Pirum UE-07</v>
      </c>
      <c r="D640" t="str">
        <f>IFERROR(INDEX(ProductTJ[Category],MATCH(A640,ProductTJ[ProductID],0)),"Not found")</f>
        <v>Urban</v>
      </c>
      <c r="E640">
        <f>IFERROR(INDEX(ProductTJ[ManufacturerID],MATCH(A640,ProductTJ[ProductID],0)),"Not found")</f>
        <v>10</v>
      </c>
      <c r="F640" t="str">
        <f>IFERROR(INDEX(ProductTJ[Segment],MATCH(A640,ProductTJ[ProductID],0)),"Not found")</f>
        <v>Extreme</v>
      </c>
      <c r="G640" t="str">
        <f>IFERROR(INDEX(SalesTJ[Country],MATCH(A640,SalesTJ[ProductID],0)),"Not found")</f>
        <v>Canada</v>
      </c>
      <c r="H640" t="str">
        <f>IFERROR(INDEX(Location[State],MATCH(I640,Location[Zip],0)),"Not found")</f>
        <v>Ontario</v>
      </c>
      <c r="I640" t="str">
        <f>IFERROR(INDEX(SalesTJ[Zip],MATCH(A640,SalesTJ[ProductID],0)),"Not found")</f>
        <v>M4Y</v>
      </c>
      <c r="J640" t="str">
        <f>IFERROR(INDEX(Manufacturer[Manufacturer Name],MATCH(E640,Manufacturer[ManufacturerID],0)),"Not found")</f>
        <v>Pirum</v>
      </c>
      <c r="K640">
        <f>IFERROR(INDEX(SalesTJ[Units],MATCH(A640,SalesTJ[ProductID],0)),"Not found")</f>
        <v>1</v>
      </c>
      <c r="L640">
        <f>IFERROR(INDEX(SalesTJ[Revenue],MATCH(A640,SalesTJ[ProductID],0)),"Not found")</f>
        <v>4283.37</v>
      </c>
    </row>
    <row r="641" spans="1:12">
      <c r="A641" s="8">
        <v>762</v>
      </c>
      <c r="B641" s="9">
        <v>42011</v>
      </c>
      <c r="C641" t="str">
        <f>IFERROR(INDEX(ProductTJ[Product Name],MATCH(A641,ProductTJ[ProductID],0)),"Not found")</f>
        <v>Natura RP-50</v>
      </c>
      <c r="D641" t="str">
        <f>IFERROR(INDEX(ProductTJ[Category],MATCH(A641,ProductTJ[ProductID],0)),"Not found")</f>
        <v>Rural</v>
      </c>
      <c r="E641">
        <f>IFERROR(INDEX(ProductTJ[ManufacturerID],MATCH(A641,ProductTJ[ProductID],0)),"Not found")</f>
        <v>8</v>
      </c>
      <c r="F641" t="str">
        <f>IFERROR(INDEX(ProductTJ[Segment],MATCH(A641,ProductTJ[ProductID],0)),"Not found")</f>
        <v>Productivity</v>
      </c>
      <c r="G641" t="str">
        <f>IFERROR(INDEX(SalesTJ[Country],MATCH(A641,SalesTJ[ProductID],0)),"Not found")</f>
        <v>Canada</v>
      </c>
      <c r="H641" t="str">
        <f>IFERROR(INDEX(Location[State],MATCH(I641,Location[Zip],0)),"Not found")</f>
        <v>Manitoba</v>
      </c>
      <c r="I641" t="str">
        <f>IFERROR(INDEX(SalesTJ[Zip],MATCH(A641,SalesTJ[ProductID],0)),"Not found")</f>
        <v>R3H</v>
      </c>
      <c r="J641" t="str">
        <f>IFERROR(INDEX(Manufacturer[Manufacturer Name],MATCH(E641,Manufacturer[ManufacturerID],0)),"Not found")</f>
        <v>Natura</v>
      </c>
      <c r="K641">
        <f>IFERROR(INDEX(SalesTJ[Units],MATCH(A641,SalesTJ[ProductID],0)),"Not found")</f>
        <v>1</v>
      </c>
      <c r="L641">
        <f>IFERROR(INDEX(SalesTJ[Revenue],MATCH(A641,SalesTJ[ProductID],0)),"Not found")</f>
        <v>2330.37</v>
      </c>
    </row>
    <row r="642" spans="1:12">
      <c r="A642" s="6">
        <v>985</v>
      </c>
      <c r="B642" s="7">
        <v>42062</v>
      </c>
      <c r="C642" t="str">
        <f>IFERROR(INDEX(ProductTJ[Product Name],MATCH(A642,ProductTJ[ProductID],0)),"Not found")</f>
        <v>Natura UC-48</v>
      </c>
      <c r="D642" t="str">
        <f>IFERROR(INDEX(ProductTJ[Category],MATCH(A642,ProductTJ[ProductID],0)),"Not found")</f>
        <v>Urban</v>
      </c>
      <c r="E642">
        <f>IFERROR(INDEX(ProductTJ[ManufacturerID],MATCH(A642,ProductTJ[ProductID],0)),"Not found")</f>
        <v>8</v>
      </c>
      <c r="F642" t="str">
        <f>IFERROR(INDEX(ProductTJ[Segment],MATCH(A642,ProductTJ[ProductID],0)),"Not found")</f>
        <v>Convenience</v>
      </c>
      <c r="G642" t="str">
        <f>IFERROR(INDEX(SalesTJ[Country],MATCH(A642,SalesTJ[ProductID],0)),"Not found")</f>
        <v>Canada</v>
      </c>
      <c r="H642" t="str">
        <f>IFERROR(INDEX(Location[State],MATCH(I642,Location[Zip],0)),"Not found")</f>
        <v>Manitoba</v>
      </c>
      <c r="I642" t="str">
        <f>IFERROR(INDEX(SalesTJ[Zip],MATCH(A642,SalesTJ[ProductID],0)),"Not found")</f>
        <v>R3V</v>
      </c>
      <c r="J642" t="str">
        <f>IFERROR(INDEX(Manufacturer[Manufacturer Name],MATCH(E642,Manufacturer[ManufacturerID],0)),"Not found")</f>
        <v>Natura</v>
      </c>
      <c r="K642">
        <f>IFERROR(INDEX(SalesTJ[Units],MATCH(A642,SalesTJ[ProductID],0)),"Not found")</f>
        <v>1</v>
      </c>
      <c r="L642">
        <f>IFERROR(INDEX(SalesTJ[Revenue],MATCH(A642,SalesTJ[ProductID],0)),"Not found")</f>
        <v>9764.37</v>
      </c>
    </row>
    <row r="643" spans="1:12">
      <c r="A643" s="8">
        <v>506</v>
      </c>
      <c r="B643" s="9">
        <v>42062</v>
      </c>
      <c r="C643" t="str">
        <f>IFERROR(INDEX(ProductTJ[Product Name],MATCH(A643,ProductTJ[ProductID],0)),"Not found")</f>
        <v>Maximus UM-11</v>
      </c>
      <c r="D643" t="str">
        <f>IFERROR(INDEX(ProductTJ[Category],MATCH(A643,ProductTJ[ProductID],0)),"Not found")</f>
        <v>Urban</v>
      </c>
      <c r="E643">
        <f>IFERROR(INDEX(ProductTJ[ManufacturerID],MATCH(A643,ProductTJ[ProductID],0)),"Not found")</f>
        <v>7</v>
      </c>
      <c r="F643" t="str">
        <f>IFERROR(INDEX(ProductTJ[Segment],MATCH(A643,ProductTJ[ProductID],0)),"Not found")</f>
        <v>Moderation</v>
      </c>
      <c r="G643" t="str">
        <f>IFERROR(INDEX(SalesTJ[Country],MATCH(A643,SalesTJ[ProductID],0)),"Not found")</f>
        <v>Canada</v>
      </c>
      <c r="H643" t="str">
        <f>IFERROR(INDEX(Location[State],MATCH(I643,Location[Zip],0)),"Not found")</f>
        <v>Ontario</v>
      </c>
      <c r="I643" t="str">
        <f>IFERROR(INDEX(SalesTJ[Zip],MATCH(A643,SalesTJ[ProductID],0)),"Not found")</f>
        <v>L5P</v>
      </c>
      <c r="J643" t="str">
        <f>IFERROR(INDEX(Manufacturer[Manufacturer Name],MATCH(E643,Manufacturer[ManufacturerID],0)),"Not found")</f>
        <v>VanArsdel</v>
      </c>
      <c r="K643">
        <f>IFERROR(INDEX(SalesTJ[Units],MATCH(A643,SalesTJ[ProductID],0)),"Not found")</f>
        <v>1</v>
      </c>
      <c r="L643">
        <f>IFERROR(INDEX(SalesTJ[Revenue],MATCH(A643,SalesTJ[ProductID],0)),"Not found")</f>
        <v>15560.37</v>
      </c>
    </row>
    <row r="644" spans="1:12">
      <c r="A644" s="6">
        <v>2055</v>
      </c>
      <c r="B644" s="7">
        <v>42062</v>
      </c>
      <c r="C644" t="str">
        <f>IFERROR(INDEX(ProductTJ[Product Name],MATCH(A644,ProductTJ[ProductID],0)),"Not found")</f>
        <v>Currus UE-15</v>
      </c>
      <c r="D644" t="str">
        <f>IFERROR(INDEX(ProductTJ[Category],MATCH(A644,ProductTJ[ProductID],0)),"Not found")</f>
        <v>Urban</v>
      </c>
      <c r="E644">
        <f>IFERROR(INDEX(ProductTJ[ManufacturerID],MATCH(A644,ProductTJ[ProductID],0)),"Not found")</f>
        <v>4</v>
      </c>
      <c r="F644" t="str">
        <f>IFERROR(INDEX(ProductTJ[Segment],MATCH(A644,ProductTJ[ProductID],0)),"Not found")</f>
        <v>Extreme</v>
      </c>
      <c r="G644" t="str">
        <f>IFERROR(INDEX(SalesTJ[Country],MATCH(A644,SalesTJ[ProductID],0)),"Not found")</f>
        <v>Canada</v>
      </c>
      <c r="H644" t="str">
        <f>IFERROR(INDEX(Location[State],MATCH(I644,Location[Zip],0)),"Not found")</f>
        <v>Manitoba</v>
      </c>
      <c r="I644" t="str">
        <f>IFERROR(INDEX(SalesTJ[Zip],MATCH(A644,SalesTJ[ProductID],0)),"Not found")</f>
        <v>R3V</v>
      </c>
      <c r="J644" t="str">
        <f>IFERROR(INDEX(Manufacturer[Manufacturer Name],MATCH(E644,Manufacturer[ManufacturerID],0)),"Not found")</f>
        <v>Currus</v>
      </c>
      <c r="K644">
        <f>IFERROR(INDEX(SalesTJ[Units],MATCH(A644,SalesTJ[ProductID],0)),"Not found")</f>
        <v>1</v>
      </c>
      <c r="L644">
        <f>IFERROR(INDEX(SalesTJ[Revenue],MATCH(A644,SalesTJ[ProductID],0)),"Not found")</f>
        <v>7874.37</v>
      </c>
    </row>
    <row r="645" spans="1:12">
      <c r="A645" s="8">
        <v>487</v>
      </c>
      <c r="B645" s="9">
        <v>42062</v>
      </c>
      <c r="C645" t="str">
        <f>IFERROR(INDEX(ProductTJ[Product Name],MATCH(A645,ProductTJ[ProductID],0)),"Not found")</f>
        <v>Maximus UM-92</v>
      </c>
      <c r="D645" t="str">
        <f>IFERROR(INDEX(ProductTJ[Category],MATCH(A645,ProductTJ[ProductID],0)),"Not found")</f>
        <v>Urban</v>
      </c>
      <c r="E645">
        <f>IFERROR(INDEX(ProductTJ[ManufacturerID],MATCH(A645,ProductTJ[ProductID],0)),"Not found")</f>
        <v>7</v>
      </c>
      <c r="F645" t="str">
        <f>IFERROR(INDEX(ProductTJ[Segment],MATCH(A645,ProductTJ[ProductID],0)),"Not found")</f>
        <v>Moderation</v>
      </c>
      <c r="G645" t="str">
        <f>IFERROR(INDEX(SalesTJ[Country],MATCH(A645,SalesTJ[ProductID],0)),"Not found")</f>
        <v>Canada</v>
      </c>
      <c r="H645" t="str">
        <f>IFERROR(INDEX(Location[State],MATCH(I645,Location[Zip],0)),"Not found")</f>
        <v>Ontario</v>
      </c>
      <c r="I645" t="str">
        <f>IFERROR(INDEX(SalesTJ[Zip],MATCH(A645,SalesTJ[ProductID],0)),"Not found")</f>
        <v>L4X</v>
      </c>
      <c r="J645" t="str">
        <f>IFERROR(INDEX(Manufacturer[Manufacturer Name],MATCH(E645,Manufacturer[ManufacturerID],0)),"Not found")</f>
        <v>VanArsdel</v>
      </c>
      <c r="K645">
        <f>IFERROR(INDEX(SalesTJ[Units],MATCH(A645,SalesTJ[ProductID],0)),"Not found")</f>
        <v>1</v>
      </c>
      <c r="L645">
        <f>IFERROR(INDEX(SalesTJ[Revenue],MATCH(A645,SalesTJ[ProductID],0)),"Not found")</f>
        <v>13229.37</v>
      </c>
    </row>
    <row r="646" spans="1:12">
      <c r="A646" s="6">
        <v>1495</v>
      </c>
      <c r="B646" s="7">
        <v>42029</v>
      </c>
      <c r="C646" t="str">
        <f>IFERROR(INDEX(ProductTJ[Product Name],MATCH(A646,ProductTJ[ProductID],0)),"Not found")</f>
        <v>Quibus RP-87</v>
      </c>
      <c r="D646" t="str">
        <f>IFERROR(INDEX(ProductTJ[Category],MATCH(A646,ProductTJ[ProductID],0)),"Not found")</f>
        <v>Rural</v>
      </c>
      <c r="E646">
        <f>IFERROR(INDEX(ProductTJ[ManufacturerID],MATCH(A646,ProductTJ[ProductID],0)),"Not found")</f>
        <v>12</v>
      </c>
      <c r="F646" t="str">
        <f>IFERROR(INDEX(ProductTJ[Segment],MATCH(A646,ProductTJ[ProductID],0)),"Not found")</f>
        <v>Productivity</v>
      </c>
      <c r="G646" t="str">
        <f>IFERROR(INDEX(SalesTJ[Country],MATCH(A646,SalesTJ[ProductID],0)),"Not found")</f>
        <v>Canada</v>
      </c>
      <c r="H646" t="str">
        <f>IFERROR(INDEX(Location[State],MATCH(I646,Location[Zip],0)),"Not found")</f>
        <v>Ontario</v>
      </c>
      <c r="I646" t="str">
        <f>IFERROR(INDEX(SalesTJ[Zip],MATCH(A646,SalesTJ[ProductID],0)),"Not found")</f>
        <v>M4V</v>
      </c>
      <c r="J646" t="str">
        <f>IFERROR(INDEX(Manufacturer[Manufacturer Name],MATCH(E646,Manufacturer[ManufacturerID],0)),"Not found")</f>
        <v>Quibus</v>
      </c>
      <c r="K646">
        <f>IFERROR(INDEX(SalesTJ[Units],MATCH(A646,SalesTJ[ProductID],0)),"Not found")</f>
        <v>1</v>
      </c>
      <c r="L646">
        <f>IFERROR(INDEX(SalesTJ[Revenue],MATCH(A646,SalesTJ[ProductID],0)),"Not found")</f>
        <v>4408.74</v>
      </c>
    </row>
    <row r="647" spans="1:12">
      <c r="A647" s="8">
        <v>978</v>
      </c>
      <c r="B647" s="9">
        <v>42053</v>
      </c>
      <c r="C647" t="str">
        <f>IFERROR(INDEX(ProductTJ[Product Name],MATCH(A647,ProductTJ[ProductID],0)),"Not found")</f>
        <v>Natura UC-41</v>
      </c>
      <c r="D647" t="str">
        <f>IFERROR(INDEX(ProductTJ[Category],MATCH(A647,ProductTJ[ProductID],0)),"Not found")</f>
        <v>Urban</v>
      </c>
      <c r="E647">
        <f>IFERROR(INDEX(ProductTJ[ManufacturerID],MATCH(A647,ProductTJ[ProductID],0)),"Not found")</f>
        <v>8</v>
      </c>
      <c r="F647" t="str">
        <f>IFERROR(INDEX(ProductTJ[Segment],MATCH(A647,ProductTJ[ProductID],0)),"Not found")</f>
        <v>Convenience</v>
      </c>
      <c r="G647" t="str">
        <f>IFERROR(INDEX(SalesTJ[Country],MATCH(A647,SalesTJ[ProductID],0)),"Not found")</f>
        <v>Canada</v>
      </c>
      <c r="H647" t="str">
        <f>IFERROR(INDEX(Location[State],MATCH(I647,Location[Zip],0)),"Not found")</f>
        <v>Manitoba</v>
      </c>
      <c r="I647" t="str">
        <f>IFERROR(INDEX(SalesTJ[Zip],MATCH(A647,SalesTJ[ProductID],0)),"Not found")</f>
        <v>R3W</v>
      </c>
      <c r="J647" t="str">
        <f>IFERROR(INDEX(Manufacturer[Manufacturer Name],MATCH(E647,Manufacturer[ManufacturerID],0)),"Not found")</f>
        <v>Natura</v>
      </c>
      <c r="K647">
        <f>IFERROR(INDEX(SalesTJ[Units],MATCH(A647,SalesTJ[ProductID],0)),"Not found")</f>
        <v>1</v>
      </c>
      <c r="L647">
        <f>IFERROR(INDEX(SalesTJ[Revenue],MATCH(A647,SalesTJ[ProductID],0)),"Not found")</f>
        <v>9638.37</v>
      </c>
    </row>
    <row r="648" spans="1:12">
      <c r="A648" s="6">
        <v>1180</v>
      </c>
      <c r="B648" s="7">
        <v>42053</v>
      </c>
      <c r="C648" t="str">
        <f>IFERROR(INDEX(ProductTJ[Product Name],MATCH(A648,ProductTJ[ProductID],0)),"Not found")</f>
        <v>Pirum UE-16</v>
      </c>
      <c r="D648" t="str">
        <f>IFERROR(INDEX(ProductTJ[Category],MATCH(A648,ProductTJ[ProductID],0)),"Not found")</f>
        <v>Urban</v>
      </c>
      <c r="E648">
        <f>IFERROR(INDEX(ProductTJ[ManufacturerID],MATCH(A648,ProductTJ[ProductID],0)),"Not found")</f>
        <v>10</v>
      </c>
      <c r="F648" t="str">
        <f>IFERROR(INDEX(ProductTJ[Segment],MATCH(A648,ProductTJ[ProductID],0)),"Not found")</f>
        <v>Extreme</v>
      </c>
      <c r="G648" t="str">
        <f>IFERROR(INDEX(SalesTJ[Country],MATCH(A648,SalesTJ[ProductID],0)),"Not found")</f>
        <v>Canada</v>
      </c>
      <c r="H648" t="str">
        <f>IFERROR(INDEX(Location[State],MATCH(I648,Location[Zip],0)),"Not found")</f>
        <v>Ontario</v>
      </c>
      <c r="I648" t="str">
        <f>IFERROR(INDEX(SalesTJ[Zip],MATCH(A648,SalesTJ[ProductID],0)),"Not found")</f>
        <v>L5G</v>
      </c>
      <c r="J648" t="str">
        <f>IFERROR(INDEX(Manufacturer[Manufacturer Name],MATCH(E648,Manufacturer[ManufacturerID],0)),"Not found")</f>
        <v>Pirum</v>
      </c>
      <c r="K648">
        <f>IFERROR(INDEX(SalesTJ[Units],MATCH(A648,SalesTJ[ProductID],0)),"Not found")</f>
        <v>1</v>
      </c>
      <c r="L648">
        <f>IFERROR(INDEX(SalesTJ[Revenue],MATCH(A648,SalesTJ[ProductID],0)),"Not found")</f>
        <v>6173.37</v>
      </c>
    </row>
    <row r="649" spans="1:12">
      <c r="A649" s="8">
        <v>981</v>
      </c>
      <c r="B649" s="9">
        <v>42053</v>
      </c>
      <c r="C649" t="str">
        <f>IFERROR(INDEX(ProductTJ[Product Name],MATCH(A649,ProductTJ[ProductID],0)),"Not found")</f>
        <v>Natura UC-44</v>
      </c>
      <c r="D649" t="str">
        <f>IFERROR(INDEX(ProductTJ[Category],MATCH(A649,ProductTJ[ProductID],0)),"Not found")</f>
        <v>Urban</v>
      </c>
      <c r="E649">
        <f>IFERROR(INDEX(ProductTJ[ManufacturerID],MATCH(A649,ProductTJ[ProductID],0)),"Not found")</f>
        <v>8</v>
      </c>
      <c r="F649" t="str">
        <f>IFERROR(INDEX(ProductTJ[Segment],MATCH(A649,ProductTJ[ProductID],0)),"Not found")</f>
        <v>Convenience</v>
      </c>
      <c r="G649" t="str">
        <f>IFERROR(INDEX(SalesTJ[Country],MATCH(A649,SalesTJ[ProductID],0)),"Not found")</f>
        <v>Canada</v>
      </c>
      <c r="H649" t="str">
        <f>IFERROR(INDEX(Location[State],MATCH(I649,Location[Zip],0)),"Not found")</f>
        <v>Alberta</v>
      </c>
      <c r="I649" t="str">
        <f>IFERROR(INDEX(SalesTJ[Zip],MATCH(A649,SalesTJ[ProductID],0)),"Not found")</f>
        <v>T6G</v>
      </c>
      <c r="J649" t="str">
        <f>IFERROR(INDEX(Manufacturer[Manufacturer Name],MATCH(E649,Manufacturer[ManufacturerID],0)),"Not found")</f>
        <v>Natura</v>
      </c>
      <c r="K649">
        <f>IFERROR(INDEX(SalesTJ[Units],MATCH(A649,SalesTJ[ProductID],0)),"Not found")</f>
        <v>1</v>
      </c>
      <c r="L649">
        <f>IFERROR(INDEX(SalesTJ[Revenue],MATCH(A649,SalesTJ[ProductID],0)),"Not found")</f>
        <v>2141.37</v>
      </c>
    </row>
    <row r="650" spans="1:12">
      <c r="A650" s="6">
        <v>2045</v>
      </c>
      <c r="B650" s="7">
        <v>42155</v>
      </c>
      <c r="C650" t="str">
        <f>IFERROR(INDEX(ProductTJ[Product Name],MATCH(A650,ProductTJ[ProductID],0)),"Not found")</f>
        <v>Currus UE-05</v>
      </c>
      <c r="D650" t="str">
        <f>IFERROR(INDEX(ProductTJ[Category],MATCH(A650,ProductTJ[ProductID],0)),"Not found")</f>
        <v>Urban</v>
      </c>
      <c r="E650">
        <f>IFERROR(INDEX(ProductTJ[ManufacturerID],MATCH(A650,ProductTJ[ProductID],0)),"Not found")</f>
        <v>4</v>
      </c>
      <c r="F650" t="str">
        <f>IFERROR(INDEX(ProductTJ[Segment],MATCH(A650,ProductTJ[ProductID],0)),"Not found")</f>
        <v>Extreme</v>
      </c>
      <c r="G650" t="str">
        <f>IFERROR(INDEX(SalesTJ[Country],MATCH(A650,SalesTJ[ProductID],0)),"Not found")</f>
        <v>Canada</v>
      </c>
      <c r="H650" t="str">
        <f>IFERROR(INDEX(Location[State],MATCH(I650,Location[Zip],0)),"Not found")</f>
        <v>Ontario</v>
      </c>
      <c r="I650" t="str">
        <f>IFERROR(INDEX(SalesTJ[Zip],MATCH(A650,SalesTJ[ProductID],0)),"Not found")</f>
        <v>M6H</v>
      </c>
      <c r="J650" t="str">
        <f>IFERROR(INDEX(Manufacturer[Manufacturer Name],MATCH(E650,Manufacturer[ManufacturerID],0)),"Not found")</f>
        <v>Currus</v>
      </c>
      <c r="K650">
        <f>IFERROR(INDEX(SalesTJ[Units],MATCH(A650,SalesTJ[ProductID],0)),"Not found")</f>
        <v>1</v>
      </c>
      <c r="L650">
        <f>IFERROR(INDEX(SalesTJ[Revenue],MATCH(A650,SalesTJ[ProductID],0)),"Not found")</f>
        <v>6173.37</v>
      </c>
    </row>
    <row r="651" spans="1:12">
      <c r="A651" s="8">
        <v>2367</v>
      </c>
      <c r="B651" s="9">
        <v>42155</v>
      </c>
      <c r="C651" t="str">
        <f>IFERROR(INDEX(ProductTJ[Product Name],MATCH(A651,ProductTJ[ProductID],0)),"Not found")</f>
        <v>Aliqui UC-15</v>
      </c>
      <c r="D651" t="str">
        <f>IFERROR(INDEX(ProductTJ[Category],MATCH(A651,ProductTJ[ProductID],0)),"Not found")</f>
        <v>Urban</v>
      </c>
      <c r="E651">
        <f>IFERROR(INDEX(ProductTJ[ManufacturerID],MATCH(A651,ProductTJ[ProductID],0)),"Not found")</f>
        <v>2</v>
      </c>
      <c r="F651" t="str">
        <f>IFERROR(INDEX(ProductTJ[Segment],MATCH(A651,ProductTJ[ProductID],0)),"Not found")</f>
        <v>Convenience</v>
      </c>
      <c r="G651" t="str">
        <f>IFERROR(INDEX(SalesTJ[Country],MATCH(A651,SalesTJ[ProductID],0)),"Not found")</f>
        <v>Canada</v>
      </c>
      <c r="H651" t="str">
        <f>IFERROR(INDEX(Location[State],MATCH(I651,Location[Zip],0)),"Not found")</f>
        <v>Ontario</v>
      </c>
      <c r="I651" t="str">
        <f>IFERROR(INDEX(SalesTJ[Zip],MATCH(A651,SalesTJ[ProductID],0)),"Not found")</f>
        <v>K1R</v>
      </c>
      <c r="J651" t="str">
        <f>IFERROR(INDEX(Manufacturer[Manufacturer Name],MATCH(E651,Manufacturer[ManufacturerID],0)),"Not found")</f>
        <v>Aliqui</v>
      </c>
      <c r="K651">
        <f>IFERROR(INDEX(SalesTJ[Units],MATCH(A651,SalesTJ[ProductID],0)),"Not found")</f>
        <v>1</v>
      </c>
      <c r="L651">
        <f>IFERROR(INDEX(SalesTJ[Revenue],MATCH(A651,SalesTJ[ProductID],0)),"Not found")</f>
        <v>5663.7</v>
      </c>
    </row>
    <row r="652" spans="1:12">
      <c r="A652" s="6">
        <v>615</v>
      </c>
      <c r="B652" s="7">
        <v>42124</v>
      </c>
      <c r="C652" t="str">
        <f>IFERROR(INDEX(ProductTJ[Product Name],MATCH(A652,ProductTJ[ProductID],0)),"Not found")</f>
        <v>Maximus UC-80</v>
      </c>
      <c r="D652" t="str">
        <f>IFERROR(INDEX(ProductTJ[Category],MATCH(A652,ProductTJ[ProductID],0)),"Not found")</f>
        <v>Urban</v>
      </c>
      <c r="E652">
        <f>IFERROR(INDEX(ProductTJ[ManufacturerID],MATCH(A652,ProductTJ[ProductID],0)),"Not found")</f>
        <v>7</v>
      </c>
      <c r="F652" t="str">
        <f>IFERROR(INDEX(ProductTJ[Segment],MATCH(A652,ProductTJ[ProductID],0)),"Not found")</f>
        <v>Convenience</v>
      </c>
      <c r="G652" t="str">
        <f>IFERROR(INDEX(SalesTJ[Country],MATCH(A652,SalesTJ[ProductID],0)),"Not found")</f>
        <v>Canada</v>
      </c>
      <c r="H652" t="str">
        <f>IFERROR(INDEX(Location[State],MATCH(I652,Location[Zip],0)),"Not found")</f>
        <v>Ontario</v>
      </c>
      <c r="I652" t="str">
        <f>IFERROR(INDEX(SalesTJ[Zip],MATCH(A652,SalesTJ[ProductID],0)),"Not found")</f>
        <v>M4V</v>
      </c>
      <c r="J652" t="str">
        <f>IFERROR(INDEX(Manufacturer[Manufacturer Name],MATCH(E652,Manufacturer[ManufacturerID],0)),"Not found")</f>
        <v>VanArsdel</v>
      </c>
      <c r="K652">
        <f>IFERROR(INDEX(SalesTJ[Units],MATCH(A652,SalesTJ[ProductID],0)),"Not found")</f>
        <v>1</v>
      </c>
      <c r="L652">
        <f>IFERROR(INDEX(SalesTJ[Revenue],MATCH(A652,SalesTJ[ProductID],0)),"Not found")</f>
        <v>8189.37</v>
      </c>
    </row>
    <row r="653" spans="1:12">
      <c r="A653" s="8">
        <v>487</v>
      </c>
      <c r="B653" s="9">
        <v>42117</v>
      </c>
      <c r="C653" t="str">
        <f>IFERROR(INDEX(ProductTJ[Product Name],MATCH(A653,ProductTJ[ProductID],0)),"Not found")</f>
        <v>Maximus UM-92</v>
      </c>
      <c r="D653" t="str">
        <f>IFERROR(INDEX(ProductTJ[Category],MATCH(A653,ProductTJ[ProductID],0)),"Not found")</f>
        <v>Urban</v>
      </c>
      <c r="E653">
        <f>IFERROR(INDEX(ProductTJ[ManufacturerID],MATCH(A653,ProductTJ[ProductID],0)),"Not found")</f>
        <v>7</v>
      </c>
      <c r="F653" t="str">
        <f>IFERROR(INDEX(ProductTJ[Segment],MATCH(A653,ProductTJ[ProductID],0)),"Not found")</f>
        <v>Moderation</v>
      </c>
      <c r="G653" t="str">
        <f>IFERROR(INDEX(SalesTJ[Country],MATCH(A653,SalesTJ[ProductID],0)),"Not found")</f>
        <v>Canada</v>
      </c>
      <c r="H653" t="str">
        <f>IFERROR(INDEX(Location[State],MATCH(I653,Location[Zip],0)),"Not found")</f>
        <v>Ontario</v>
      </c>
      <c r="I653" t="str">
        <f>IFERROR(INDEX(SalesTJ[Zip],MATCH(A653,SalesTJ[ProductID],0)),"Not found")</f>
        <v>L4X</v>
      </c>
      <c r="J653" t="str">
        <f>IFERROR(INDEX(Manufacturer[Manufacturer Name],MATCH(E653,Manufacturer[ManufacturerID],0)),"Not found")</f>
        <v>VanArsdel</v>
      </c>
      <c r="K653">
        <f>IFERROR(INDEX(SalesTJ[Units],MATCH(A653,SalesTJ[ProductID],0)),"Not found")</f>
        <v>1</v>
      </c>
      <c r="L653">
        <f>IFERROR(INDEX(SalesTJ[Revenue],MATCH(A653,SalesTJ[ProductID],0)),"Not found")</f>
        <v>13229.37</v>
      </c>
    </row>
    <row r="654" spans="1:12">
      <c r="A654" s="6">
        <v>204</v>
      </c>
      <c r="B654" s="7">
        <v>42117</v>
      </c>
      <c r="C654" t="str">
        <f>IFERROR(INDEX(ProductTJ[Product Name],MATCH(A654,ProductTJ[ProductID],0)),"Not found")</f>
        <v>Barba UM-06</v>
      </c>
      <c r="D654" t="str">
        <f>IFERROR(INDEX(ProductTJ[Category],MATCH(A654,ProductTJ[ProductID],0)),"Not found")</f>
        <v>Urban</v>
      </c>
      <c r="E654">
        <f>IFERROR(INDEX(ProductTJ[ManufacturerID],MATCH(A654,ProductTJ[ProductID],0)),"Not found")</f>
        <v>3</v>
      </c>
      <c r="F654" t="str">
        <f>IFERROR(INDEX(ProductTJ[Segment],MATCH(A654,ProductTJ[ProductID],0)),"Not found")</f>
        <v>Moderation</v>
      </c>
      <c r="G654" t="str">
        <f>IFERROR(INDEX(SalesTJ[Country],MATCH(A654,SalesTJ[ProductID],0)),"Not found")</f>
        <v>Canada</v>
      </c>
      <c r="H654" t="str">
        <f>IFERROR(INDEX(Location[State],MATCH(I654,Location[Zip],0)),"Not found")</f>
        <v>Alberta</v>
      </c>
      <c r="I654" t="str">
        <f>IFERROR(INDEX(SalesTJ[Zip],MATCH(A654,SalesTJ[ProductID],0)),"Not found")</f>
        <v>T5J</v>
      </c>
      <c r="J654" t="str">
        <f>IFERROR(INDEX(Manufacturer[Manufacturer Name],MATCH(E654,Manufacturer[ManufacturerID],0)),"Not found")</f>
        <v>Barba</v>
      </c>
      <c r="K654">
        <f>IFERROR(INDEX(SalesTJ[Units],MATCH(A654,SalesTJ[ProductID],0)),"Not found")</f>
        <v>1</v>
      </c>
      <c r="L654">
        <f>IFERROR(INDEX(SalesTJ[Revenue],MATCH(A654,SalesTJ[ProductID],0)),"Not found")</f>
        <v>11591.37</v>
      </c>
    </row>
    <row r="655" spans="1:12">
      <c r="A655" s="8">
        <v>2354</v>
      </c>
      <c r="B655" s="9">
        <v>42117</v>
      </c>
      <c r="C655" t="str">
        <f>IFERROR(INDEX(ProductTJ[Product Name],MATCH(A655,ProductTJ[ProductID],0)),"Not found")</f>
        <v>Aliqui UC-02</v>
      </c>
      <c r="D655" t="str">
        <f>IFERROR(INDEX(ProductTJ[Category],MATCH(A655,ProductTJ[ProductID],0)),"Not found")</f>
        <v>Urban</v>
      </c>
      <c r="E655">
        <f>IFERROR(INDEX(ProductTJ[ManufacturerID],MATCH(A655,ProductTJ[ProductID],0)),"Not found")</f>
        <v>2</v>
      </c>
      <c r="F655" t="str">
        <f>IFERROR(INDEX(ProductTJ[Segment],MATCH(A655,ProductTJ[ProductID],0)),"Not found")</f>
        <v>Convenience</v>
      </c>
      <c r="G655" t="str">
        <f>IFERROR(INDEX(SalesTJ[Country],MATCH(A655,SalesTJ[ProductID],0)),"Not found")</f>
        <v>Canada</v>
      </c>
      <c r="H655" t="str">
        <f>IFERROR(INDEX(Location[State],MATCH(I655,Location[Zip],0)),"Not found")</f>
        <v>Ontario</v>
      </c>
      <c r="I655" t="str">
        <f>IFERROR(INDEX(SalesTJ[Zip],MATCH(A655,SalesTJ[ProductID],0)),"Not found")</f>
        <v>M4S</v>
      </c>
      <c r="J655" t="str">
        <f>IFERROR(INDEX(Manufacturer[Manufacturer Name],MATCH(E655,Manufacturer[ManufacturerID],0)),"Not found")</f>
        <v>Aliqui</v>
      </c>
      <c r="K655">
        <f>IFERROR(INDEX(SalesTJ[Units],MATCH(A655,SalesTJ[ProductID],0)),"Not found")</f>
        <v>1</v>
      </c>
      <c r="L655">
        <f>IFERROR(INDEX(SalesTJ[Revenue],MATCH(A655,SalesTJ[ProductID],0)),"Not found")</f>
        <v>4661.37</v>
      </c>
    </row>
    <row r="656" spans="1:12">
      <c r="A656" s="6">
        <v>1126</v>
      </c>
      <c r="B656" s="7">
        <v>42156</v>
      </c>
      <c r="C656" t="str">
        <f>IFERROR(INDEX(ProductTJ[Product Name],MATCH(A656,ProductTJ[ProductID],0)),"Not found")</f>
        <v>Pirum UM-03</v>
      </c>
      <c r="D656" t="str">
        <f>IFERROR(INDEX(ProductTJ[Category],MATCH(A656,ProductTJ[ProductID],0)),"Not found")</f>
        <v>Urban</v>
      </c>
      <c r="E656">
        <f>IFERROR(INDEX(ProductTJ[ManufacturerID],MATCH(A656,ProductTJ[ProductID],0)),"Not found")</f>
        <v>10</v>
      </c>
      <c r="F656" t="str">
        <f>IFERROR(INDEX(ProductTJ[Segment],MATCH(A656,ProductTJ[ProductID],0)),"Not found")</f>
        <v>Moderation</v>
      </c>
      <c r="G656" t="str">
        <f>IFERROR(INDEX(SalesTJ[Country],MATCH(A656,SalesTJ[ProductID],0)),"Not found")</f>
        <v>Canada</v>
      </c>
      <c r="H656" t="str">
        <f>IFERROR(INDEX(Location[State],MATCH(I656,Location[Zip],0)),"Not found")</f>
        <v>Alberta</v>
      </c>
      <c r="I656" t="str">
        <f>IFERROR(INDEX(SalesTJ[Zip],MATCH(A656,SalesTJ[ProductID],0)),"Not found")</f>
        <v>T2J</v>
      </c>
      <c r="J656" t="str">
        <f>IFERROR(INDEX(Manufacturer[Manufacturer Name],MATCH(E656,Manufacturer[ManufacturerID],0)),"Not found")</f>
        <v>Pirum</v>
      </c>
      <c r="K656">
        <f>IFERROR(INDEX(SalesTJ[Units],MATCH(A656,SalesTJ[ProductID],0)),"Not found")</f>
        <v>1</v>
      </c>
      <c r="L656">
        <f>IFERROR(INDEX(SalesTJ[Revenue],MATCH(A656,SalesTJ[ProductID],0)),"Not found")</f>
        <v>8693.37</v>
      </c>
    </row>
    <row r="657" spans="1:12">
      <c r="A657" s="8">
        <v>1223</v>
      </c>
      <c r="B657" s="9">
        <v>42117</v>
      </c>
      <c r="C657" t="str">
        <f>IFERROR(INDEX(ProductTJ[Product Name],MATCH(A657,ProductTJ[ProductID],0)),"Not found")</f>
        <v>Pirum UC-25</v>
      </c>
      <c r="D657" t="str">
        <f>IFERROR(INDEX(ProductTJ[Category],MATCH(A657,ProductTJ[ProductID],0)),"Not found")</f>
        <v>Urban</v>
      </c>
      <c r="E657">
        <f>IFERROR(INDEX(ProductTJ[ManufacturerID],MATCH(A657,ProductTJ[ProductID],0)),"Not found")</f>
        <v>10</v>
      </c>
      <c r="F657" t="str">
        <f>IFERROR(INDEX(ProductTJ[Segment],MATCH(A657,ProductTJ[ProductID],0)),"Not found")</f>
        <v>Convenience</v>
      </c>
      <c r="G657" t="str">
        <f>IFERROR(INDEX(SalesTJ[Country],MATCH(A657,SalesTJ[ProductID],0)),"Not found")</f>
        <v>Canada</v>
      </c>
      <c r="H657" t="str">
        <f>IFERROR(INDEX(Location[State],MATCH(I657,Location[Zip],0)),"Not found")</f>
        <v>Ontario</v>
      </c>
      <c r="I657" t="str">
        <f>IFERROR(INDEX(SalesTJ[Zip],MATCH(A657,SalesTJ[ProductID],0)),"Not found")</f>
        <v>M4K</v>
      </c>
      <c r="J657" t="str">
        <f>IFERROR(INDEX(Manufacturer[Manufacturer Name],MATCH(E657,Manufacturer[ManufacturerID],0)),"Not found")</f>
        <v>Pirum</v>
      </c>
      <c r="K657">
        <f>IFERROR(INDEX(SalesTJ[Units],MATCH(A657,SalesTJ[ProductID],0)),"Not found")</f>
        <v>1</v>
      </c>
      <c r="L657">
        <f>IFERROR(INDEX(SalesTJ[Revenue],MATCH(A657,SalesTJ[ProductID],0)),"Not found")</f>
        <v>4787.37</v>
      </c>
    </row>
    <row r="658" spans="1:12">
      <c r="A658" s="6">
        <v>2275</v>
      </c>
      <c r="B658" s="7">
        <v>42054</v>
      </c>
      <c r="C658" t="str">
        <f>IFERROR(INDEX(ProductTJ[Product Name],MATCH(A658,ProductTJ[ProductID],0)),"Not found")</f>
        <v>Aliqui RS-08</v>
      </c>
      <c r="D658" t="str">
        <f>IFERROR(INDEX(ProductTJ[Category],MATCH(A658,ProductTJ[ProductID],0)),"Not found")</f>
        <v>Rural</v>
      </c>
      <c r="E658">
        <f>IFERROR(INDEX(ProductTJ[ManufacturerID],MATCH(A658,ProductTJ[ProductID],0)),"Not found")</f>
        <v>2</v>
      </c>
      <c r="F658" t="str">
        <f>IFERROR(INDEX(ProductTJ[Segment],MATCH(A658,ProductTJ[ProductID],0)),"Not found")</f>
        <v>Select</v>
      </c>
      <c r="G658" t="str">
        <f>IFERROR(INDEX(SalesTJ[Country],MATCH(A658,SalesTJ[ProductID],0)),"Not found")</f>
        <v>Canada</v>
      </c>
      <c r="H658" t="str">
        <f>IFERROR(INDEX(Location[State],MATCH(I658,Location[Zip],0)),"Not found")</f>
        <v>Ontario</v>
      </c>
      <c r="I658" t="str">
        <f>IFERROR(INDEX(SalesTJ[Zip],MATCH(A658,SalesTJ[ProductID],0)),"Not found")</f>
        <v>M6S</v>
      </c>
      <c r="J658" t="str">
        <f>IFERROR(INDEX(Manufacturer[Manufacturer Name],MATCH(E658,Manufacturer[ManufacturerID],0)),"Not found")</f>
        <v>Aliqui</v>
      </c>
      <c r="K658">
        <f>IFERROR(INDEX(SalesTJ[Units],MATCH(A658,SalesTJ[ProductID],0)),"Not found")</f>
        <v>1</v>
      </c>
      <c r="L658">
        <f>IFERROR(INDEX(SalesTJ[Revenue],MATCH(A658,SalesTJ[ProductID],0)),"Not found")</f>
        <v>4724.37</v>
      </c>
    </row>
    <row r="659" spans="1:12">
      <c r="A659" s="8">
        <v>1009</v>
      </c>
      <c r="B659" s="9">
        <v>42054</v>
      </c>
      <c r="C659" t="str">
        <f>IFERROR(INDEX(ProductTJ[Product Name],MATCH(A659,ProductTJ[ProductID],0)),"Not found")</f>
        <v>Natura YY-10</v>
      </c>
      <c r="D659" t="str">
        <f>IFERROR(INDEX(ProductTJ[Category],MATCH(A659,ProductTJ[ProductID],0)),"Not found")</f>
        <v>Youth</v>
      </c>
      <c r="E659">
        <f>IFERROR(INDEX(ProductTJ[ManufacturerID],MATCH(A659,ProductTJ[ProductID],0)),"Not found")</f>
        <v>8</v>
      </c>
      <c r="F659" t="str">
        <f>IFERROR(INDEX(ProductTJ[Segment],MATCH(A659,ProductTJ[ProductID],0)),"Not found")</f>
        <v>Youth</v>
      </c>
      <c r="G659" t="str">
        <f>IFERROR(INDEX(SalesTJ[Country],MATCH(A659,SalesTJ[ProductID],0)),"Not found")</f>
        <v>Canada</v>
      </c>
      <c r="H659" t="str">
        <f>IFERROR(INDEX(Location[State],MATCH(I659,Location[Zip],0)),"Not found")</f>
        <v>British Columbia</v>
      </c>
      <c r="I659" t="str">
        <f>IFERROR(INDEX(SalesTJ[Zip],MATCH(A659,SalesTJ[ProductID],0)),"Not found")</f>
        <v>V7W</v>
      </c>
      <c r="J659" t="str">
        <f>IFERROR(INDEX(Manufacturer[Manufacturer Name],MATCH(E659,Manufacturer[ManufacturerID],0)),"Not found")</f>
        <v>Natura</v>
      </c>
      <c r="K659">
        <f>IFERROR(INDEX(SalesTJ[Units],MATCH(A659,SalesTJ[ProductID],0)),"Not found")</f>
        <v>1</v>
      </c>
      <c r="L659">
        <f>IFERROR(INDEX(SalesTJ[Revenue],MATCH(A659,SalesTJ[ProductID],0)),"Not found")</f>
        <v>1353.87</v>
      </c>
    </row>
    <row r="660" spans="1:12">
      <c r="A660" s="6">
        <v>183</v>
      </c>
      <c r="B660" s="7">
        <v>42054</v>
      </c>
      <c r="C660" t="str">
        <f>IFERROR(INDEX(ProductTJ[Product Name],MATCH(A660,ProductTJ[ProductID],0)),"Not found")</f>
        <v>Abbas UE-11</v>
      </c>
      <c r="D660" t="str">
        <f>IFERROR(INDEX(ProductTJ[Category],MATCH(A660,ProductTJ[ProductID],0)),"Not found")</f>
        <v>Urban</v>
      </c>
      <c r="E660">
        <f>IFERROR(INDEX(ProductTJ[ManufacturerID],MATCH(A660,ProductTJ[ProductID],0)),"Not found")</f>
        <v>1</v>
      </c>
      <c r="F660" t="str">
        <f>IFERROR(INDEX(ProductTJ[Segment],MATCH(A660,ProductTJ[ProductID],0)),"Not found")</f>
        <v>Extreme</v>
      </c>
      <c r="G660" t="str">
        <f>IFERROR(INDEX(SalesTJ[Country],MATCH(A660,SalesTJ[ProductID],0)),"Not found")</f>
        <v>Canada</v>
      </c>
      <c r="H660" t="str">
        <f>IFERROR(INDEX(Location[State],MATCH(I660,Location[Zip],0)),"Not found")</f>
        <v>Manitoba</v>
      </c>
      <c r="I660" t="str">
        <f>IFERROR(INDEX(SalesTJ[Zip],MATCH(A660,SalesTJ[ProductID],0)),"Not found")</f>
        <v>R3G</v>
      </c>
      <c r="J660" t="str">
        <f>IFERROR(INDEX(Manufacturer[Manufacturer Name],MATCH(E660,Manufacturer[ManufacturerID],0)),"Not found")</f>
        <v>Abbas</v>
      </c>
      <c r="K660">
        <f>IFERROR(INDEX(SalesTJ[Units],MATCH(A660,SalesTJ[ProductID],0)),"Not found")</f>
        <v>1</v>
      </c>
      <c r="L660">
        <f>IFERROR(INDEX(SalesTJ[Revenue],MATCH(A660,SalesTJ[ProductID],0)),"Not found")</f>
        <v>8694</v>
      </c>
    </row>
    <row r="661" spans="1:12">
      <c r="A661" s="8">
        <v>506</v>
      </c>
      <c r="B661" s="9">
        <v>42055</v>
      </c>
      <c r="C661" t="str">
        <f>IFERROR(INDEX(ProductTJ[Product Name],MATCH(A661,ProductTJ[ProductID],0)),"Not found")</f>
        <v>Maximus UM-11</v>
      </c>
      <c r="D661" t="str">
        <f>IFERROR(INDEX(ProductTJ[Category],MATCH(A661,ProductTJ[ProductID],0)),"Not found")</f>
        <v>Urban</v>
      </c>
      <c r="E661">
        <f>IFERROR(INDEX(ProductTJ[ManufacturerID],MATCH(A661,ProductTJ[ProductID],0)),"Not found")</f>
        <v>7</v>
      </c>
      <c r="F661" t="str">
        <f>IFERROR(INDEX(ProductTJ[Segment],MATCH(A661,ProductTJ[ProductID],0)),"Not found")</f>
        <v>Moderation</v>
      </c>
      <c r="G661" t="str">
        <f>IFERROR(INDEX(SalesTJ[Country],MATCH(A661,SalesTJ[ProductID],0)),"Not found")</f>
        <v>Canada</v>
      </c>
      <c r="H661" t="str">
        <f>IFERROR(INDEX(Location[State],MATCH(I661,Location[Zip],0)),"Not found")</f>
        <v>Ontario</v>
      </c>
      <c r="I661" t="str">
        <f>IFERROR(INDEX(SalesTJ[Zip],MATCH(A661,SalesTJ[ProductID],0)),"Not found")</f>
        <v>L5P</v>
      </c>
      <c r="J661" t="str">
        <f>IFERROR(INDEX(Manufacturer[Manufacturer Name],MATCH(E661,Manufacturer[ManufacturerID],0)),"Not found")</f>
        <v>VanArsdel</v>
      </c>
      <c r="K661">
        <f>IFERROR(INDEX(SalesTJ[Units],MATCH(A661,SalesTJ[ProductID],0)),"Not found")</f>
        <v>1</v>
      </c>
      <c r="L661">
        <f>IFERROR(INDEX(SalesTJ[Revenue],MATCH(A661,SalesTJ[ProductID],0)),"Not found")</f>
        <v>15560.37</v>
      </c>
    </row>
    <row r="662" spans="1:12">
      <c r="A662" s="6">
        <v>520</v>
      </c>
      <c r="B662" s="7">
        <v>42055</v>
      </c>
      <c r="C662" t="str">
        <f>IFERROR(INDEX(ProductTJ[Product Name],MATCH(A662,ProductTJ[ProductID],0)),"Not found")</f>
        <v>Maximus UE-08</v>
      </c>
      <c r="D662" t="str">
        <f>IFERROR(INDEX(ProductTJ[Category],MATCH(A662,ProductTJ[ProductID],0)),"Not found")</f>
        <v>Urban</v>
      </c>
      <c r="E662">
        <f>IFERROR(INDEX(ProductTJ[ManufacturerID],MATCH(A662,ProductTJ[ProductID],0)),"Not found")</f>
        <v>7</v>
      </c>
      <c r="F662" t="str">
        <f>IFERROR(INDEX(ProductTJ[Segment],MATCH(A662,ProductTJ[ProductID],0)),"Not found")</f>
        <v>Extreme</v>
      </c>
      <c r="G662" t="str">
        <f>IFERROR(INDEX(SalesTJ[Country],MATCH(A662,SalesTJ[ProductID],0)),"Not found")</f>
        <v>Canada</v>
      </c>
      <c r="H662" t="str">
        <f>IFERROR(INDEX(Location[State],MATCH(I662,Location[Zip],0)),"Not found")</f>
        <v>Alberta</v>
      </c>
      <c r="I662" t="str">
        <f>IFERROR(INDEX(SalesTJ[Zip],MATCH(A662,SalesTJ[ProductID],0)),"Not found")</f>
        <v>T6G</v>
      </c>
      <c r="J662" t="str">
        <f>IFERROR(INDEX(Manufacturer[Manufacturer Name],MATCH(E662,Manufacturer[ManufacturerID],0)),"Not found")</f>
        <v>VanArsdel</v>
      </c>
      <c r="K662">
        <f>IFERROR(INDEX(SalesTJ[Units],MATCH(A662,SalesTJ[ProductID],0)),"Not found")</f>
        <v>1</v>
      </c>
      <c r="L662">
        <f>IFERROR(INDEX(SalesTJ[Revenue],MATCH(A662,SalesTJ[ProductID],0)),"Not found")</f>
        <v>7367.85</v>
      </c>
    </row>
    <row r="663" spans="1:12">
      <c r="A663" s="8">
        <v>939</v>
      </c>
      <c r="B663" s="9">
        <v>42055</v>
      </c>
      <c r="C663" t="str">
        <f>IFERROR(INDEX(ProductTJ[Product Name],MATCH(A663,ProductTJ[ProductID],0)),"Not found")</f>
        <v>Natura UC-02</v>
      </c>
      <c r="D663" t="str">
        <f>IFERROR(INDEX(ProductTJ[Category],MATCH(A663,ProductTJ[ProductID],0)),"Not found")</f>
        <v>Urban</v>
      </c>
      <c r="E663">
        <f>IFERROR(INDEX(ProductTJ[ManufacturerID],MATCH(A663,ProductTJ[ProductID],0)),"Not found")</f>
        <v>8</v>
      </c>
      <c r="F663" t="str">
        <f>IFERROR(INDEX(ProductTJ[Segment],MATCH(A663,ProductTJ[ProductID],0)),"Not found")</f>
        <v>Convenience</v>
      </c>
      <c r="G663" t="str">
        <f>IFERROR(INDEX(SalesTJ[Country],MATCH(A663,SalesTJ[ProductID],0)),"Not found")</f>
        <v>Canada</v>
      </c>
      <c r="H663" t="str">
        <f>IFERROR(INDEX(Location[State],MATCH(I663,Location[Zip],0)),"Not found")</f>
        <v>Manitoba</v>
      </c>
      <c r="I663" t="str">
        <f>IFERROR(INDEX(SalesTJ[Zip],MATCH(A663,SalesTJ[ProductID],0)),"Not found")</f>
        <v>R3T</v>
      </c>
      <c r="J663" t="str">
        <f>IFERROR(INDEX(Manufacturer[Manufacturer Name],MATCH(E663,Manufacturer[ManufacturerID],0)),"Not found")</f>
        <v>Natura</v>
      </c>
      <c r="K663">
        <f>IFERROR(INDEX(SalesTJ[Units],MATCH(A663,SalesTJ[ProductID],0)),"Not found")</f>
        <v>1</v>
      </c>
      <c r="L663">
        <f>IFERROR(INDEX(SalesTJ[Revenue],MATCH(A663,SalesTJ[ProductID],0)),"Not found")</f>
        <v>4409.37</v>
      </c>
    </row>
    <row r="664" spans="1:12">
      <c r="A664" s="6">
        <v>992</v>
      </c>
      <c r="B664" s="7">
        <v>42064</v>
      </c>
      <c r="C664" t="str">
        <f>IFERROR(INDEX(ProductTJ[Product Name],MATCH(A664,ProductTJ[ProductID],0)),"Not found")</f>
        <v>Natura UC-55</v>
      </c>
      <c r="D664" t="str">
        <f>IFERROR(INDEX(ProductTJ[Category],MATCH(A664,ProductTJ[ProductID],0)),"Not found")</f>
        <v>Urban</v>
      </c>
      <c r="E664">
        <f>IFERROR(INDEX(ProductTJ[ManufacturerID],MATCH(A664,ProductTJ[ProductID],0)),"Not found")</f>
        <v>8</v>
      </c>
      <c r="F664" t="str">
        <f>IFERROR(INDEX(ProductTJ[Segment],MATCH(A664,ProductTJ[ProductID],0)),"Not found")</f>
        <v>Convenience</v>
      </c>
      <c r="G664" t="str">
        <f>IFERROR(INDEX(SalesTJ[Country],MATCH(A664,SalesTJ[ProductID],0)),"Not found")</f>
        <v>Canada</v>
      </c>
      <c r="H664" t="str">
        <f>IFERROR(INDEX(Location[State],MATCH(I664,Location[Zip],0)),"Not found")</f>
        <v>Alberta</v>
      </c>
      <c r="I664" t="str">
        <f>IFERROR(INDEX(SalesTJ[Zip],MATCH(A664,SalesTJ[ProductID],0)),"Not found")</f>
        <v>T6E</v>
      </c>
      <c r="J664" t="str">
        <f>IFERROR(INDEX(Manufacturer[Manufacturer Name],MATCH(E664,Manufacturer[ManufacturerID],0)),"Not found")</f>
        <v>Natura</v>
      </c>
      <c r="K664">
        <f>IFERROR(INDEX(SalesTJ[Units],MATCH(A664,SalesTJ[ProductID],0)),"Not found")</f>
        <v>1</v>
      </c>
      <c r="L664">
        <f>IFERROR(INDEX(SalesTJ[Revenue],MATCH(A664,SalesTJ[ProductID],0)),"Not found")</f>
        <v>3338.37</v>
      </c>
    </row>
    <row r="665" spans="1:12">
      <c r="A665" s="8">
        <v>2350</v>
      </c>
      <c r="B665" s="9">
        <v>42064</v>
      </c>
      <c r="C665" t="str">
        <f>IFERROR(INDEX(ProductTJ[Product Name],MATCH(A665,ProductTJ[ProductID],0)),"Not found")</f>
        <v>Aliqui UE-24</v>
      </c>
      <c r="D665" t="str">
        <f>IFERROR(INDEX(ProductTJ[Category],MATCH(A665,ProductTJ[ProductID],0)),"Not found")</f>
        <v>Urban</v>
      </c>
      <c r="E665">
        <f>IFERROR(INDEX(ProductTJ[ManufacturerID],MATCH(A665,ProductTJ[ProductID],0)),"Not found")</f>
        <v>2</v>
      </c>
      <c r="F665" t="str">
        <f>IFERROR(INDEX(ProductTJ[Segment],MATCH(A665,ProductTJ[ProductID],0)),"Not found")</f>
        <v>Extreme</v>
      </c>
      <c r="G665" t="str">
        <f>IFERROR(INDEX(SalesTJ[Country],MATCH(A665,SalesTJ[ProductID],0)),"Not found")</f>
        <v>Canada</v>
      </c>
      <c r="H665" t="str">
        <f>IFERROR(INDEX(Location[State],MATCH(I665,Location[Zip],0)),"Not found")</f>
        <v>Ontario</v>
      </c>
      <c r="I665" t="str">
        <f>IFERROR(INDEX(SalesTJ[Zip],MATCH(A665,SalesTJ[ProductID],0)),"Not found")</f>
        <v>L5G</v>
      </c>
      <c r="J665" t="str">
        <f>IFERROR(INDEX(Manufacturer[Manufacturer Name],MATCH(E665,Manufacturer[ManufacturerID],0)),"Not found")</f>
        <v>Aliqui</v>
      </c>
      <c r="K665">
        <f>IFERROR(INDEX(SalesTJ[Units],MATCH(A665,SalesTJ[ProductID],0)),"Not found")</f>
        <v>1</v>
      </c>
      <c r="L665">
        <f>IFERROR(INDEX(SalesTJ[Revenue],MATCH(A665,SalesTJ[ProductID],0)),"Not found")</f>
        <v>4466.7</v>
      </c>
    </row>
    <row r="666" spans="1:12">
      <c r="A666" s="6">
        <v>545</v>
      </c>
      <c r="B666" s="7">
        <v>42065</v>
      </c>
      <c r="C666" t="str">
        <f>IFERROR(INDEX(ProductTJ[Product Name],MATCH(A666,ProductTJ[ProductID],0)),"Not found")</f>
        <v>Maximus UC-10</v>
      </c>
      <c r="D666" t="str">
        <f>IFERROR(INDEX(ProductTJ[Category],MATCH(A666,ProductTJ[ProductID],0)),"Not found")</f>
        <v>Urban</v>
      </c>
      <c r="E666">
        <f>IFERROR(INDEX(ProductTJ[ManufacturerID],MATCH(A666,ProductTJ[ProductID],0)),"Not found")</f>
        <v>7</v>
      </c>
      <c r="F666" t="str">
        <f>IFERROR(INDEX(ProductTJ[Segment],MATCH(A666,ProductTJ[ProductID],0)),"Not found")</f>
        <v>Convenience</v>
      </c>
      <c r="G666" t="str">
        <f>IFERROR(INDEX(SalesTJ[Country],MATCH(A666,SalesTJ[ProductID],0)),"Not found")</f>
        <v>Canada</v>
      </c>
      <c r="H666" t="str">
        <f>IFERROR(INDEX(Location[State],MATCH(I666,Location[Zip],0)),"Not found")</f>
        <v>Ontario</v>
      </c>
      <c r="I666" t="str">
        <f>IFERROR(INDEX(SalesTJ[Zip],MATCH(A666,SalesTJ[ProductID],0)),"Not found")</f>
        <v>M5L</v>
      </c>
      <c r="J666" t="str">
        <f>IFERROR(INDEX(Manufacturer[Manufacturer Name],MATCH(E666,Manufacturer[ManufacturerID],0)),"Not found")</f>
        <v>VanArsdel</v>
      </c>
      <c r="K666">
        <f>IFERROR(INDEX(SalesTJ[Units],MATCH(A666,SalesTJ[ProductID],0)),"Not found")</f>
        <v>1</v>
      </c>
      <c r="L666">
        <f>IFERROR(INDEX(SalesTJ[Revenue],MATCH(A666,SalesTJ[ProductID],0)),"Not found")</f>
        <v>10835.37</v>
      </c>
    </row>
    <row r="667" spans="1:12">
      <c r="A667" s="8">
        <v>2277</v>
      </c>
      <c r="B667" s="9">
        <v>42065</v>
      </c>
      <c r="C667" t="str">
        <f>IFERROR(INDEX(ProductTJ[Product Name],MATCH(A667,ProductTJ[ProductID],0)),"Not found")</f>
        <v>Aliqui RS-10</v>
      </c>
      <c r="D667" t="str">
        <f>IFERROR(INDEX(ProductTJ[Category],MATCH(A667,ProductTJ[ProductID],0)),"Not found")</f>
        <v>Rural</v>
      </c>
      <c r="E667">
        <f>IFERROR(INDEX(ProductTJ[ManufacturerID],MATCH(A667,ProductTJ[ProductID],0)),"Not found")</f>
        <v>2</v>
      </c>
      <c r="F667" t="str">
        <f>IFERROR(INDEX(ProductTJ[Segment],MATCH(A667,ProductTJ[ProductID],0)),"Not found")</f>
        <v>Select</v>
      </c>
      <c r="G667" t="str">
        <f>IFERROR(INDEX(SalesTJ[Country],MATCH(A667,SalesTJ[ProductID],0)),"Not found")</f>
        <v>Canada</v>
      </c>
      <c r="H667" t="str">
        <f>IFERROR(INDEX(Location[State],MATCH(I667,Location[Zip],0)),"Not found")</f>
        <v>Alberta</v>
      </c>
      <c r="I667" t="str">
        <f>IFERROR(INDEX(SalesTJ[Zip],MATCH(A667,SalesTJ[ProductID],0)),"Not found")</f>
        <v>T6E</v>
      </c>
      <c r="J667" t="str">
        <f>IFERROR(INDEX(Manufacturer[Manufacturer Name],MATCH(E667,Manufacturer[ManufacturerID],0)),"Not found")</f>
        <v>Aliqui</v>
      </c>
      <c r="K667">
        <f>IFERROR(INDEX(SalesTJ[Units],MATCH(A667,SalesTJ[ProductID],0)),"Not found")</f>
        <v>1</v>
      </c>
      <c r="L667">
        <f>IFERROR(INDEX(SalesTJ[Revenue],MATCH(A667,SalesTJ[ProductID],0)),"Not found")</f>
        <v>3527.37</v>
      </c>
    </row>
    <row r="668" spans="1:12">
      <c r="A668" s="6">
        <v>2054</v>
      </c>
      <c r="B668" s="7">
        <v>42065</v>
      </c>
      <c r="C668" t="str">
        <f>IFERROR(INDEX(ProductTJ[Product Name],MATCH(A668,ProductTJ[ProductID],0)),"Not found")</f>
        <v>Currus UE-14</v>
      </c>
      <c r="D668" t="str">
        <f>IFERROR(INDEX(ProductTJ[Category],MATCH(A668,ProductTJ[ProductID],0)),"Not found")</f>
        <v>Urban</v>
      </c>
      <c r="E668">
        <f>IFERROR(INDEX(ProductTJ[ManufacturerID],MATCH(A668,ProductTJ[ProductID],0)),"Not found")</f>
        <v>4</v>
      </c>
      <c r="F668" t="str">
        <f>IFERROR(INDEX(ProductTJ[Segment],MATCH(A668,ProductTJ[ProductID],0)),"Not found")</f>
        <v>Extreme</v>
      </c>
      <c r="G668" t="str">
        <f>IFERROR(INDEX(SalesTJ[Country],MATCH(A668,SalesTJ[ProductID],0)),"Not found")</f>
        <v>Canada</v>
      </c>
      <c r="H668" t="str">
        <f>IFERROR(INDEX(Location[State],MATCH(I668,Location[Zip],0)),"Not found")</f>
        <v>Ontario</v>
      </c>
      <c r="I668" t="str">
        <f>IFERROR(INDEX(SalesTJ[Zip],MATCH(A668,SalesTJ[ProductID],0)),"Not found")</f>
        <v>L5N</v>
      </c>
      <c r="J668" t="str">
        <f>IFERROR(INDEX(Manufacturer[Manufacturer Name],MATCH(E668,Manufacturer[ManufacturerID],0)),"Not found")</f>
        <v>Currus</v>
      </c>
      <c r="K668">
        <f>IFERROR(INDEX(SalesTJ[Units],MATCH(A668,SalesTJ[ProductID],0)),"Not found")</f>
        <v>1</v>
      </c>
      <c r="L668">
        <f>IFERROR(INDEX(SalesTJ[Revenue],MATCH(A668,SalesTJ[ProductID],0)),"Not found")</f>
        <v>7685.37</v>
      </c>
    </row>
    <row r="669" spans="1:12">
      <c r="A669" s="8">
        <v>2058</v>
      </c>
      <c r="B669" s="9">
        <v>42065</v>
      </c>
      <c r="C669" t="str">
        <f>IFERROR(INDEX(ProductTJ[Product Name],MATCH(A669,ProductTJ[ProductID],0)),"Not found")</f>
        <v>Currus UE-18</v>
      </c>
      <c r="D669" t="str">
        <f>IFERROR(INDEX(ProductTJ[Category],MATCH(A669,ProductTJ[ProductID],0)),"Not found")</f>
        <v>Urban</v>
      </c>
      <c r="E669">
        <f>IFERROR(INDEX(ProductTJ[ManufacturerID],MATCH(A669,ProductTJ[ProductID],0)),"Not found")</f>
        <v>4</v>
      </c>
      <c r="F669" t="str">
        <f>IFERROR(INDEX(ProductTJ[Segment],MATCH(A669,ProductTJ[ProductID],0)),"Not found")</f>
        <v>Extreme</v>
      </c>
      <c r="G669" t="str">
        <f>IFERROR(INDEX(SalesTJ[Country],MATCH(A669,SalesTJ[ProductID],0)),"Not found")</f>
        <v>Canada</v>
      </c>
      <c r="H669" t="str">
        <f>IFERROR(INDEX(Location[State],MATCH(I669,Location[Zip],0)),"Not found")</f>
        <v>Alberta</v>
      </c>
      <c r="I669" t="str">
        <f>IFERROR(INDEX(SalesTJ[Zip],MATCH(A669,SalesTJ[ProductID],0)),"Not found")</f>
        <v>T2X</v>
      </c>
      <c r="J669" t="str">
        <f>IFERROR(INDEX(Manufacturer[Manufacturer Name],MATCH(E669,Manufacturer[ManufacturerID],0)),"Not found")</f>
        <v>Currus</v>
      </c>
      <c r="K669">
        <f>IFERROR(INDEX(SalesTJ[Units],MATCH(A669,SalesTJ[ProductID],0)),"Not found")</f>
        <v>1</v>
      </c>
      <c r="L669">
        <f>IFERROR(INDEX(SalesTJ[Revenue],MATCH(A669,SalesTJ[ProductID],0)),"Not found")</f>
        <v>3275.37</v>
      </c>
    </row>
    <row r="670" spans="1:12">
      <c r="A670" s="6">
        <v>828</v>
      </c>
      <c r="B670" s="7">
        <v>42065</v>
      </c>
      <c r="C670" t="str">
        <f>IFERROR(INDEX(ProductTJ[Product Name],MATCH(A670,ProductTJ[ProductID],0)),"Not found")</f>
        <v>Natura UM-12</v>
      </c>
      <c r="D670" t="str">
        <f>IFERROR(INDEX(ProductTJ[Category],MATCH(A670,ProductTJ[ProductID],0)),"Not found")</f>
        <v>Urban</v>
      </c>
      <c r="E670">
        <f>IFERROR(INDEX(ProductTJ[ManufacturerID],MATCH(A670,ProductTJ[ProductID],0)),"Not found")</f>
        <v>8</v>
      </c>
      <c r="F670" t="str">
        <f>IFERROR(INDEX(ProductTJ[Segment],MATCH(A670,ProductTJ[ProductID],0)),"Not found")</f>
        <v>Moderation</v>
      </c>
      <c r="G670" t="str">
        <f>IFERROR(INDEX(SalesTJ[Country],MATCH(A670,SalesTJ[ProductID],0)),"Not found")</f>
        <v>Canada</v>
      </c>
      <c r="H670" t="str">
        <f>IFERROR(INDEX(Location[State],MATCH(I670,Location[Zip],0)),"Not found")</f>
        <v>Alberta</v>
      </c>
      <c r="I670" t="str">
        <f>IFERROR(INDEX(SalesTJ[Zip],MATCH(A670,SalesTJ[ProductID],0)),"Not found")</f>
        <v>T6V</v>
      </c>
      <c r="J670" t="str">
        <f>IFERROR(INDEX(Manufacturer[Manufacturer Name],MATCH(E670,Manufacturer[ManufacturerID],0)),"Not found")</f>
        <v>Natura</v>
      </c>
      <c r="K670">
        <f>IFERROR(INDEX(SalesTJ[Units],MATCH(A670,SalesTJ[ProductID],0)),"Not found")</f>
        <v>1</v>
      </c>
      <c r="L670">
        <f>IFERROR(INDEX(SalesTJ[Revenue],MATCH(A670,SalesTJ[ProductID],0)),"Not found")</f>
        <v>10153.08</v>
      </c>
    </row>
    <row r="671" spans="1:12">
      <c r="A671" s="8">
        <v>1722</v>
      </c>
      <c r="B671" s="9">
        <v>42065</v>
      </c>
      <c r="C671" t="str">
        <f>IFERROR(INDEX(ProductTJ[Product Name],MATCH(A671,ProductTJ[ProductID],0)),"Not found")</f>
        <v>Salvus YY-33</v>
      </c>
      <c r="D671" t="str">
        <f>IFERROR(INDEX(ProductTJ[Category],MATCH(A671,ProductTJ[ProductID],0)),"Not found")</f>
        <v>Youth</v>
      </c>
      <c r="E671">
        <f>IFERROR(INDEX(ProductTJ[ManufacturerID],MATCH(A671,ProductTJ[ProductID],0)),"Not found")</f>
        <v>13</v>
      </c>
      <c r="F671" t="str">
        <f>IFERROR(INDEX(ProductTJ[Segment],MATCH(A671,ProductTJ[ProductID],0)),"Not found")</f>
        <v>Youth</v>
      </c>
      <c r="G671" t="str">
        <f>IFERROR(INDEX(SalesTJ[Country],MATCH(A671,SalesTJ[ProductID],0)),"Not found")</f>
        <v>Canada</v>
      </c>
      <c r="H671" t="str">
        <f>IFERROR(INDEX(Location[State],MATCH(I671,Location[Zip],0)),"Not found")</f>
        <v>Quebec</v>
      </c>
      <c r="I671" t="str">
        <f>IFERROR(INDEX(SalesTJ[Zip],MATCH(A671,SalesTJ[ProductID],0)),"Not found")</f>
        <v>H1B</v>
      </c>
      <c r="J671" t="str">
        <f>IFERROR(INDEX(Manufacturer[Manufacturer Name],MATCH(E671,Manufacturer[ManufacturerID],0)),"Not found")</f>
        <v>Salvus</v>
      </c>
      <c r="K671">
        <f>IFERROR(INDEX(SalesTJ[Units],MATCH(A671,SalesTJ[ProductID],0)),"Not found")</f>
        <v>2</v>
      </c>
      <c r="L671">
        <f>IFERROR(INDEX(SalesTJ[Revenue],MATCH(A671,SalesTJ[ProductID],0)),"Not found")</f>
        <v>2077.74</v>
      </c>
    </row>
    <row r="672" spans="1:12">
      <c r="A672" s="6">
        <v>26</v>
      </c>
      <c r="B672" s="7">
        <v>42076</v>
      </c>
      <c r="C672" t="str">
        <f>IFERROR(INDEX(ProductTJ[Product Name],MATCH(A672,ProductTJ[ProductID],0)),"Not found")</f>
        <v>Abbas MA-26</v>
      </c>
      <c r="D672" t="str">
        <f>IFERROR(INDEX(ProductTJ[Category],MATCH(A672,ProductTJ[ProductID],0)),"Not found")</f>
        <v>Mix</v>
      </c>
      <c r="E672">
        <f>IFERROR(INDEX(ProductTJ[ManufacturerID],MATCH(A672,ProductTJ[ProductID],0)),"Not found")</f>
        <v>1</v>
      </c>
      <c r="F672" t="str">
        <f>IFERROR(INDEX(ProductTJ[Segment],MATCH(A672,ProductTJ[ProductID],0)),"Not found")</f>
        <v>All Season</v>
      </c>
      <c r="G672" t="str">
        <f>IFERROR(INDEX(SalesTJ[Country],MATCH(A672,SalesTJ[ProductID],0)),"Not found")</f>
        <v>Canada</v>
      </c>
      <c r="H672" t="str">
        <f>IFERROR(INDEX(Location[State],MATCH(I672,Location[Zip],0)),"Not found")</f>
        <v>Ontario</v>
      </c>
      <c r="I672" t="str">
        <f>IFERROR(INDEX(SalesTJ[Zip],MATCH(A672,SalesTJ[ProductID],0)),"Not found")</f>
        <v>M5L</v>
      </c>
      <c r="J672" t="str">
        <f>IFERROR(INDEX(Manufacturer[Manufacturer Name],MATCH(E672,Manufacturer[ManufacturerID],0)),"Not found")</f>
        <v>Abbas</v>
      </c>
      <c r="K672">
        <f>IFERROR(INDEX(SalesTJ[Units],MATCH(A672,SalesTJ[ProductID],0)),"Not found")</f>
        <v>1</v>
      </c>
      <c r="L672">
        <f>IFERROR(INDEX(SalesTJ[Revenue],MATCH(A672,SalesTJ[ProductID],0)),"Not found")</f>
        <v>9292.5</v>
      </c>
    </row>
    <row r="673" spans="1:12">
      <c r="A673" s="8">
        <v>115</v>
      </c>
      <c r="B673" s="9">
        <v>42076</v>
      </c>
      <c r="C673" t="str">
        <f>IFERROR(INDEX(ProductTJ[Product Name],MATCH(A673,ProductTJ[ProductID],0)),"Not found")</f>
        <v>Abbas UM-42</v>
      </c>
      <c r="D673" t="str">
        <f>IFERROR(INDEX(ProductTJ[Category],MATCH(A673,ProductTJ[ProductID],0)),"Not found")</f>
        <v>Urban</v>
      </c>
      <c r="E673">
        <f>IFERROR(INDEX(ProductTJ[ManufacturerID],MATCH(A673,ProductTJ[ProductID],0)),"Not found")</f>
        <v>1</v>
      </c>
      <c r="F673" t="str">
        <f>IFERROR(INDEX(ProductTJ[Segment],MATCH(A673,ProductTJ[ProductID],0)),"Not found")</f>
        <v>Moderation</v>
      </c>
      <c r="G673" t="str">
        <f>IFERROR(INDEX(SalesTJ[Country],MATCH(A673,SalesTJ[ProductID],0)),"Not found")</f>
        <v>Canada</v>
      </c>
      <c r="H673" t="str">
        <f>IFERROR(INDEX(Location[State],MATCH(I673,Location[Zip],0)),"Not found")</f>
        <v>British Columbia</v>
      </c>
      <c r="I673" t="str">
        <f>IFERROR(INDEX(SalesTJ[Zip],MATCH(A673,SalesTJ[ProductID],0)),"Not found")</f>
        <v>V7W</v>
      </c>
      <c r="J673" t="str">
        <f>IFERROR(INDEX(Manufacturer[Manufacturer Name],MATCH(E673,Manufacturer[ManufacturerID],0)),"Not found")</f>
        <v>Abbas</v>
      </c>
      <c r="K673">
        <f>IFERROR(INDEX(SalesTJ[Units],MATCH(A673,SalesTJ[ProductID],0)),"Not found")</f>
        <v>1</v>
      </c>
      <c r="L673">
        <f>IFERROR(INDEX(SalesTJ[Revenue],MATCH(A673,SalesTJ[ProductID],0)),"Not found")</f>
        <v>10584</v>
      </c>
    </row>
    <row r="674" spans="1:12">
      <c r="A674" s="6">
        <v>2218</v>
      </c>
      <c r="B674" s="7">
        <v>42048</v>
      </c>
      <c r="C674" t="str">
        <f>IFERROR(INDEX(ProductTJ[Product Name],MATCH(A674,ProductTJ[ProductID],0)),"Not found")</f>
        <v>Aliqui RP-15</v>
      </c>
      <c r="D674" t="str">
        <f>IFERROR(INDEX(ProductTJ[Category],MATCH(A674,ProductTJ[ProductID],0)),"Not found")</f>
        <v>Rural</v>
      </c>
      <c r="E674">
        <f>IFERROR(INDEX(ProductTJ[ManufacturerID],MATCH(A674,ProductTJ[ProductID],0)),"Not found")</f>
        <v>2</v>
      </c>
      <c r="F674" t="str">
        <f>IFERROR(INDEX(ProductTJ[Segment],MATCH(A674,ProductTJ[ProductID],0)),"Not found")</f>
        <v>Productivity</v>
      </c>
      <c r="G674" t="str">
        <f>IFERROR(INDEX(SalesTJ[Country],MATCH(A674,SalesTJ[ProductID],0)),"Not found")</f>
        <v>Canada</v>
      </c>
      <c r="H674" t="str">
        <f>IFERROR(INDEX(Location[State],MATCH(I674,Location[Zip],0)),"Not found")</f>
        <v>British Columbia</v>
      </c>
      <c r="I674" t="str">
        <f>IFERROR(INDEX(SalesTJ[Zip],MATCH(A674,SalesTJ[ProductID],0)),"Not found")</f>
        <v>V6M</v>
      </c>
      <c r="J674" t="str">
        <f>IFERROR(INDEX(Manufacturer[Manufacturer Name],MATCH(E674,Manufacturer[ManufacturerID],0)),"Not found")</f>
        <v>Aliqui</v>
      </c>
      <c r="K674">
        <f>IFERROR(INDEX(SalesTJ[Units],MATCH(A674,SalesTJ[ProductID],0)),"Not found")</f>
        <v>1</v>
      </c>
      <c r="L674">
        <f>IFERROR(INDEX(SalesTJ[Revenue],MATCH(A674,SalesTJ[ProductID],0)),"Not found")</f>
        <v>1763.37</v>
      </c>
    </row>
    <row r="675" spans="1:12">
      <c r="A675" s="8">
        <v>115</v>
      </c>
      <c r="B675" s="9">
        <v>42050</v>
      </c>
      <c r="C675" t="str">
        <f>IFERROR(INDEX(ProductTJ[Product Name],MATCH(A675,ProductTJ[ProductID],0)),"Not found")</f>
        <v>Abbas UM-42</v>
      </c>
      <c r="D675" t="str">
        <f>IFERROR(INDEX(ProductTJ[Category],MATCH(A675,ProductTJ[ProductID],0)),"Not found")</f>
        <v>Urban</v>
      </c>
      <c r="E675">
        <f>IFERROR(INDEX(ProductTJ[ManufacturerID],MATCH(A675,ProductTJ[ProductID],0)),"Not found")</f>
        <v>1</v>
      </c>
      <c r="F675" t="str">
        <f>IFERROR(INDEX(ProductTJ[Segment],MATCH(A675,ProductTJ[ProductID],0)),"Not found")</f>
        <v>Moderation</v>
      </c>
      <c r="G675" t="str">
        <f>IFERROR(INDEX(SalesTJ[Country],MATCH(A675,SalesTJ[ProductID],0)),"Not found")</f>
        <v>Canada</v>
      </c>
      <c r="H675" t="str">
        <f>IFERROR(INDEX(Location[State],MATCH(I675,Location[Zip],0)),"Not found")</f>
        <v>British Columbia</v>
      </c>
      <c r="I675" t="str">
        <f>IFERROR(INDEX(SalesTJ[Zip],MATCH(A675,SalesTJ[ProductID],0)),"Not found")</f>
        <v>V7W</v>
      </c>
      <c r="J675" t="str">
        <f>IFERROR(INDEX(Manufacturer[Manufacturer Name],MATCH(E675,Manufacturer[ManufacturerID],0)),"Not found")</f>
        <v>Abbas</v>
      </c>
      <c r="K675">
        <f>IFERROR(INDEX(SalesTJ[Units],MATCH(A675,SalesTJ[ProductID],0)),"Not found")</f>
        <v>1</v>
      </c>
      <c r="L675">
        <f>IFERROR(INDEX(SalesTJ[Revenue],MATCH(A675,SalesTJ[ProductID],0)),"Not found")</f>
        <v>10584</v>
      </c>
    </row>
    <row r="676" spans="1:12">
      <c r="A676" s="6">
        <v>1022</v>
      </c>
      <c r="B676" s="7">
        <v>42074</v>
      </c>
      <c r="C676" t="str">
        <f>IFERROR(INDEX(ProductTJ[Product Name],MATCH(A676,ProductTJ[ProductID],0)),"Not found")</f>
        <v>Natura YY-23</v>
      </c>
      <c r="D676" t="str">
        <f>IFERROR(INDEX(ProductTJ[Category],MATCH(A676,ProductTJ[ProductID],0)),"Not found")</f>
        <v>Youth</v>
      </c>
      <c r="E676">
        <f>IFERROR(INDEX(ProductTJ[ManufacturerID],MATCH(A676,ProductTJ[ProductID],0)),"Not found")</f>
        <v>8</v>
      </c>
      <c r="F676" t="str">
        <f>IFERROR(INDEX(ProductTJ[Segment],MATCH(A676,ProductTJ[ProductID],0)),"Not found")</f>
        <v>Youth</v>
      </c>
      <c r="G676" t="str">
        <f>IFERROR(INDEX(SalesTJ[Country],MATCH(A676,SalesTJ[ProductID],0)),"Not found")</f>
        <v>Canada</v>
      </c>
      <c r="H676" t="str">
        <f>IFERROR(INDEX(Location[State],MATCH(I676,Location[Zip],0)),"Not found")</f>
        <v>Manitoba</v>
      </c>
      <c r="I676" t="str">
        <f>IFERROR(INDEX(SalesTJ[Zip],MATCH(A676,SalesTJ[ProductID],0)),"Not found")</f>
        <v>R3X</v>
      </c>
      <c r="J676" t="str">
        <f>IFERROR(INDEX(Manufacturer[Manufacturer Name],MATCH(E676,Manufacturer[ManufacturerID],0)),"Not found")</f>
        <v>Natura</v>
      </c>
      <c r="K676">
        <f>IFERROR(INDEX(SalesTJ[Units],MATCH(A676,SalesTJ[ProductID],0)),"Not found")</f>
        <v>1</v>
      </c>
      <c r="L676">
        <f>IFERROR(INDEX(SalesTJ[Revenue],MATCH(A676,SalesTJ[ProductID],0)),"Not found")</f>
        <v>1889.37</v>
      </c>
    </row>
    <row r="677" spans="1:12">
      <c r="A677" s="8">
        <v>2197</v>
      </c>
      <c r="B677" s="9">
        <v>42074</v>
      </c>
      <c r="C677" t="str">
        <f>IFERROR(INDEX(ProductTJ[Product Name],MATCH(A677,ProductTJ[ProductID],0)),"Not found")</f>
        <v>Aliqui MA-11</v>
      </c>
      <c r="D677" t="str">
        <f>IFERROR(INDEX(ProductTJ[Category],MATCH(A677,ProductTJ[ProductID],0)),"Not found")</f>
        <v>Mix</v>
      </c>
      <c r="E677">
        <f>IFERROR(INDEX(ProductTJ[ManufacturerID],MATCH(A677,ProductTJ[ProductID],0)),"Not found")</f>
        <v>2</v>
      </c>
      <c r="F677" t="str">
        <f>IFERROR(INDEX(ProductTJ[Segment],MATCH(A677,ProductTJ[ProductID],0)),"Not found")</f>
        <v>All Season</v>
      </c>
      <c r="G677" t="str">
        <f>IFERROR(INDEX(SalesTJ[Country],MATCH(A677,SalesTJ[ProductID],0)),"Not found")</f>
        <v>Canada</v>
      </c>
      <c r="H677" t="str">
        <f>IFERROR(INDEX(Location[State],MATCH(I677,Location[Zip],0)),"Not found")</f>
        <v>Alberta</v>
      </c>
      <c r="I677" t="str">
        <f>IFERROR(INDEX(SalesTJ[Zip],MATCH(A677,SalesTJ[ProductID],0)),"Not found")</f>
        <v>T5H</v>
      </c>
      <c r="J677" t="str">
        <f>IFERROR(INDEX(Manufacturer[Manufacturer Name],MATCH(E677,Manufacturer[ManufacturerID],0)),"Not found")</f>
        <v>Aliqui</v>
      </c>
      <c r="K677">
        <f>IFERROR(INDEX(SalesTJ[Units],MATCH(A677,SalesTJ[ProductID],0)),"Not found")</f>
        <v>1</v>
      </c>
      <c r="L677">
        <f>IFERROR(INDEX(SalesTJ[Revenue],MATCH(A677,SalesTJ[ProductID],0)),"Not found")</f>
        <v>2865.87</v>
      </c>
    </row>
    <row r="678" spans="1:12">
      <c r="A678" s="6">
        <v>1145</v>
      </c>
      <c r="B678" s="7">
        <v>42074</v>
      </c>
      <c r="C678" t="str">
        <f>IFERROR(INDEX(ProductTJ[Product Name],MATCH(A678,ProductTJ[ProductID],0)),"Not found")</f>
        <v>Pirum UR-02</v>
      </c>
      <c r="D678" t="str">
        <f>IFERROR(INDEX(ProductTJ[Category],MATCH(A678,ProductTJ[ProductID],0)),"Not found")</f>
        <v>Urban</v>
      </c>
      <c r="E678">
        <f>IFERROR(INDEX(ProductTJ[ManufacturerID],MATCH(A678,ProductTJ[ProductID],0)),"Not found")</f>
        <v>10</v>
      </c>
      <c r="F678" t="str">
        <f>IFERROR(INDEX(ProductTJ[Segment],MATCH(A678,ProductTJ[ProductID],0)),"Not found")</f>
        <v>Regular</v>
      </c>
      <c r="G678" t="str">
        <f>IFERROR(INDEX(SalesTJ[Country],MATCH(A678,SalesTJ[ProductID],0)),"Not found")</f>
        <v>Canada</v>
      </c>
      <c r="H678" t="str">
        <f>IFERROR(INDEX(Location[State],MATCH(I678,Location[Zip],0)),"Not found")</f>
        <v>Ontario</v>
      </c>
      <c r="I678" t="str">
        <f>IFERROR(INDEX(SalesTJ[Zip],MATCH(A678,SalesTJ[ProductID],0)),"Not found")</f>
        <v>M6H</v>
      </c>
      <c r="J678" t="str">
        <f>IFERROR(INDEX(Manufacturer[Manufacturer Name],MATCH(E678,Manufacturer[ManufacturerID],0)),"Not found")</f>
        <v>Pirum</v>
      </c>
      <c r="K678">
        <f>IFERROR(INDEX(SalesTJ[Units],MATCH(A678,SalesTJ[ProductID],0)),"Not found")</f>
        <v>1</v>
      </c>
      <c r="L678">
        <f>IFERROR(INDEX(SalesTJ[Revenue],MATCH(A678,SalesTJ[ProductID],0)),"Not found")</f>
        <v>4031.37</v>
      </c>
    </row>
    <row r="679" spans="1:12">
      <c r="A679" s="8">
        <v>489</v>
      </c>
      <c r="B679" s="9">
        <v>42075</v>
      </c>
      <c r="C679" t="str">
        <f>IFERROR(INDEX(ProductTJ[Product Name],MATCH(A679,ProductTJ[ProductID],0)),"Not found")</f>
        <v>Maximus UM-94</v>
      </c>
      <c r="D679" t="str">
        <f>IFERROR(INDEX(ProductTJ[Category],MATCH(A679,ProductTJ[ProductID],0)),"Not found")</f>
        <v>Urban</v>
      </c>
      <c r="E679">
        <f>IFERROR(INDEX(ProductTJ[ManufacturerID],MATCH(A679,ProductTJ[ProductID],0)),"Not found")</f>
        <v>7</v>
      </c>
      <c r="F679" t="str">
        <f>IFERROR(INDEX(ProductTJ[Segment],MATCH(A679,ProductTJ[ProductID],0)),"Not found")</f>
        <v>Moderation</v>
      </c>
      <c r="G679" t="str">
        <f>IFERROR(INDEX(SalesTJ[Country],MATCH(A679,SalesTJ[ProductID],0)),"Not found")</f>
        <v>Canada</v>
      </c>
      <c r="H679" t="str">
        <f>IFERROR(INDEX(Location[State],MATCH(I679,Location[Zip],0)),"Not found")</f>
        <v>Alberta</v>
      </c>
      <c r="I679" t="str">
        <f>IFERROR(INDEX(SalesTJ[Zip],MATCH(A679,SalesTJ[ProductID],0)),"Not found")</f>
        <v>T2C</v>
      </c>
      <c r="J679" t="str">
        <f>IFERROR(INDEX(Manufacturer[Manufacturer Name],MATCH(E679,Manufacturer[ManufacturerID],0)),"Not found")</f>
        <v>VanArsdel</v>
      </c>
      <c r="K679">
        <f>IFERROR(INDEX(SalesTJ[Units],MATCH(A679,SalesTJ[ProductID],0)),"Not found")</f>
        <v>1</v>
      </c>
      <c r="L679">
        <f>IFERROR(INDEX(SalesTJ[Revenue],MATCH(A679,SalesTJ[ProductID],0)),"Not found")</f>
        <v>11969.37</v>
      </c>
    </row>
    <row r="680" spans="1:12">
      <c r="A680" s="6">
        <v>2275</v>
      </c>
      <c r="B680" s="7">
        <v>42075</v>
      </c>
      <c r="C680" t="str">
        <f>IFERROR(INDEX(ProductTJ[Product Name],MATCH(A680,ProductTJ[ProductID],0)),"Not found")</f>
        <v>Aliqui RS-08</v>
      </c>
      <c r="D680" t="str">
        <f>IFERROR(INDEX(ProductTJ[Category],MATCH(A680,ProductTJ[ProductID],0)),"Not found")</f>
        <v>Rural</v>
      </c>
      <c r="E680">
        <f>IFERROR(INDEX(ProductTJ[ManufacturerID],MATCH(A680,ProductTJ[ProductID],0)),"Not found")</f>
        <v>2</v>
      </c>
      <c r="F680" t="str">
        <f>IFERROR(INDEX(ProductTJ[Segment],MATCH(A680,ProductTJ[ProductID],0)),"Not found")</f>
        <v>Select</v>
      </c>
      <c r="G680" t="str">
        <f>IFERROR(INDEX(SalesTJ[Country],MATCH(A680,SalesTJ[ProductID],0)),"Not found")</f>
        <v>Canada</v>
      </c>
      <c r="H680" t="str">
        <f>IFERROR(INDEX(Location[State],MATCH(I680,Location[Zip],0)),"Not found")</f>
        <v>Ontario</v>
      </c>
      <c r="I680" t="str">
        <f>IFERROR(INDEX(SalesTJ[Zip],MATCH(A680,SalesTJ[ProductID],0)),"Not found")</f>
        <v>M6S</v>
      </c>
      <c r="J680" t="str">
        <f>IFERROR(INDEX(Manufacturer[Manufacturer Name],MATCH(E680,Manufacturer[ManufacturerID],0)),"Not found")</f>
        <v>Aliqui</v>
      </c>
      <c r="K680">
        <f>IFERROR(INDEX(SalesTJ[Units],MATCH(A680,SalesTJ[ProductID],0)),"Not found")</f>
        <v>1</v>
      </c>
      <c r="L680">
        <f>IFERROR(INDEX(SalesTJ[Revenue],MATCH(A680,SalesTJ[ProductID],0)),"Not found")</f>
        <v>4724.37</v>
      </c>
    </row>
    <row r="681" spans="1:12">
      <c r="A681" s="8">
        <v>2207</v>
      </c>
      <c r="B681" s="9">
        <v>42093</v>
      </c>
      <c r="C681" t="str">
        <f>IFERROR(INDEX(ProductTJ[Product Name],MATCH(A681,ProductTJ[ProductID],0)),"Not found")</f>
        <v>Aliqui RP-04</v>
      </c>
      <c r="D681" t="str">
        <f>IFERROR(INDEX(ProductTJ[Category],MATCH(A681,ProductTJ[ProductID],0)),"Not found")</f>
        <v>Rural</v>
      </c>
      <c r="E681">
        <f>IFERROR(INDEX(ProductTJ[ManufacturerID],MATCH(A681,ProductTJ[ProductID],0)),"Not found")</f>
        <v>2</v>
      </c>
      <c r="F681" t="str">
        <f>IFERROR(INDEX(ProductTJ[Segment],MATCH(A681,ProductTJ[ProductID],0)),"Not found")</f>
        <v>Productivity</v>
      </c>
      <c r="G681" t="str">
        <f>IFERROR(INDEX(SalesTJ[Country],MATCH(A681,SalesTJ[ProductID],0)),"Not found")</f>
        <v>Canada</v>
      </c>
      <c r="H681" t="str">
        <f>IFERROR(INDEX(Location[State],MATCH(I681,Location[Zip],0)),"Not found")</f>
        <v>British Columbia</v>
      </c>
      <c r="I681" t="str">
        <f>IFERROR(INDEX(SalesTJ[Zip],MATCH(A681,SalesTJ[ProductID],0)),"Not found")</f>
        <v>V6H</v>
      </c>
      <c r="J681" t="str">
        <f>IFERROR(INDEX(Manufacturer[Manufacturer Name],MATCH(E681,Manufacturer[ManufacturerID],0)),"Not found")</f>
        <v>Aliqui</v>
      </c>
      <c r="K681">
        <f>IFERROR(INDEX(SalesTJ[Units],MATCH(A681,SalesTJ[ProductID],0)),"Not found")</f>
        <v>1</v>
      </c>
      <c r="L681">
        <f>IFERROR(INDEX(SalesTJ[Revenue],MATCH(A681,SalesTJ[ProductID],0)),"Not found")</f>
        <v>1227.87</v>
      </c>
    </row>
    <row r="682" spans="1:12">
      <c r="A682" s="6">
        <v>942</v>
      </c>
      <c r="B682" s="7">
        <v>42087</v>
      </c>
      <c r="C682" t="str">
        <f>IFERROR(INDEX(ProductTJ[Product Name],MATCH(A682,ProductTJ[ProductID],0)),"Not found")</f>
        <v>Natura UC-05</v>
      </c>
      <c r="D682" t="str">
        <f>IFERROR(INDEX(ProductTJ[Category],MATCH(A682,ProductTJ[ProductID],0)),"Not found")</f>
        <v>Urban</v>
      </c>
      <c r="E682">
        <f>IFERROR(INDEX(ProductTJ[ManufacturerID],MATCH(A682,ProductTJ[ProductID],0)),"Not found")</f>
        <v>8</v>
      </c>
      <c r="F682" t="str">
        <f>IFERROR(INDEX(ProductTJ[Segment],MATCH(A682,ProductTJ[ProductID],0)),"Not found")</f>
        <v>Convenience</v>
      </c>
      <c r="G682" t="str">
        <f>IFERROR(INDEX(SalesTJ[Country],MATCH(A682,SalesTJ[ProductID],0)),"Not found")</f>
        <v>Canada</v>
      </c>
      <c r="H682" t="str">
        <f>IFERROR(INDEX(Location[State],MATCH(I682,Location[Zip],0)),"Not found")</f>
        <v>Manitoba</v>
      </c>
      <c r="I682" t="str">
        <f>IFERROR(INDEX(SalesTJ[Zip],MATCH(A682,SalesTJ[ProductID],0)),"Not found")</f>
        <v>R3G</v>
      </c>
      <c r="J682" t="str">
        <f>IFERROR(INDEX(Manufacturer[Manufacturer Name],MATCH(E682,Manufacturer[ManufacturerID],0)),"Not found")</f>
        <v>Natura</v>
      </c>
      <c r="K682">
        <f>IFERROR(INDEX(SalesTJ[Units],MATCH(A682,SalesTJ[ProductID],0)),"Not found")</f>
        <v>1</v>
      </c>
      <c r="L682">
        <f>IFERROR(INDEX(SalesTJ[Revenue],MATCH(A682,SalesTJ[ProductID],0)),"Not found")</f>
        <v>7370.37</v>
      </c>
    </row>
    <row r="683" spans="1:12">
      <c r="A683" s="8">
        <v>2069</v>
      </c>
      <c r="B683" s="9">
        <v>42087</v>
      </c>
      <c r="C683" t="str">
        <f>IFERROR(INDEX(ProductTJ[Product Name],MATCH(A683,ProductTJ[ProductID],0)),"Not found")</f>
        <v>Currus UC-04</v>
      </c>
      <c r="D683" t="str">
        <f>IFERROR(INDEX(ProductTJ[Category],MATCH(A683,ProductTJ[ProductID],0)),"Not found")</f>
        <v>Urban</v>
      </c>
      <c r="E683">
        <f>IFERROR(INDEX(ProductTJ[ManufacturerID],MATCH(A683,ProductTJ[ProductID],0)),"Not found")</f>
        <v>4</v>
      </c>
      <c r="F683" t="str">
        <f>IFERROR(INDEX(ProductTJ[Segment],MATCH(A683,ProductTJ[ProductID],0)),"Not found")</f>
        <v>Convenience</v>
      </c>
      <c r="G683" t="str">
        <f>IFERROR(INDEX(SalesTJ[Country],MATCH(A683,SalesTJ[ProductID],0)),"Not found")</f>
        <v>Canada</v>
      </c>
      <c r="H683" t="str">
        <f>IFERROR(INDEX(Location[State],MATCH(I683,Location[Zip],0)),"Not found")</f>
        <v>Ontario</v>
      </c>
      <c r="I683" t="str">
        <f>IFERROR(INDEX(SalesTJ[Zip],MATCH(A683,SalesTJ[ProductID],0)),"Not found")</f>
        <v>K1R</v>
      </c>
      <c r="J683" t="str">
        <f>IFERROR(INDEX(Manufacturer[Manufacturer Name],MATCH(E683,Manufacturer[ManufacturerID],0)),"Not found")</f>
        <v>Currus</v>
      </c>
      <c r="K683">
        <f>IFERROR(INDEX(SalesTJ[Units],MATCH(A683,SalesTJ[ProductID],0)),"Not found")</f>
        <v>1</v>
      </c>
      <c r="L683">
        <f>IFERROR(INDEX(SalesTJ[Revenue],MATCH(A683,SalesTJ[ProductID],0)),"Not found")</f>
        <v>6299.37</v>
      </c>
    </row>
    <row r="684" spans="1:12">
      <c r="A684" s="6">
        <v>438</v>
      </c>
      <c r="B684" s="7">
        <v>42050</v>
      </c>
      <c r="C684" t="str">
        <f>IFERROR(INDEX(ProductTJ[Product Name],MATCH(A684,ProductTJ[ProductID],0)),"Not found")</f>
        <v>Maximus UM-43</v>
      </c>
      <c r="D684" t="str">
        <f>IFERROR(INDEX(ProductTJ[Category],MATCH(A684,ProductTJ[ProductID],0)),"Not found")</f>
        <v>Urban</v>
      </c>
      <c r="E684">
        <f>IFERROR(INDEX(ProductTJ[ManufacturerID],MATCH(A684,ProductTJ[ProductID],0)),"Not found")</f>
        <v>7</v>
      </c>
      <c r="F684" t="str">
        <f>IFERROR(INDEX(ProductTJ[Segment],MATCH(A684,ProductTJ[ProductID],0)),"Not found")</f>
        <v>Moderation</v>
      </c>
      <c r="G684" t="str">
        <f>IFERROR(INDEX(SalesTJ[Country],MATCH(A684,SalesTJ[ProductID],0)),"Not found")</f>
        <v>Canada</v>
      </c>
      <c r="H684" t="str">
        <f>IFERROR(INDEX(Location[State],MATCH(I684,Location[Zip],0)),"Not found")</f>
        <v>Manitoba</v>
      </c>
      <c r="I684" t="str">
        <f>IFERROR(INDEX(SalesTJ[Zip],MATCH(A684,SalesTJ[ProductID],0)),"Not found")</f>
        <v>R3K</v>
      </c>
      <c r="J684" t="str">
        <f>IFERROR(INDEX(Manufacturer[Manufacturer Name],MATCH(E684,Manufacturer[ManufacturerID],0)),"Not found")</f>
        <v>VanArsdel</v>
      </c>
      <c r="K684">
        <f>IFERROR(INDEX(SalesTJ[Units],MATCH(A684,SalesTJ[ProductID],0)),"Not found")</f>
        <v>1</v>
      </c>
      <c r="L684">
        <f>IFERROR(INDEX(SalesTJ[Revenue],MATCH(A684,SalesTJ[ProductID],0)),"Not found")</f>
        <v>11969.37</v>
      </c>
    </row>
    <row r="685" spans="1:12">
      <c r="A685" s="8">
        <v>2332</v>
      </c>
      <c r="B685" s="9">
        <v>42100</v>
      </c>
      <c r="C685" t="str">
        <f>IFERROR(INDEX(ProductTJ[Product Name],MATCH(A685,ProductTJ[ProductID],0)),"Not found")</f>
        <v>Aliqui UE-06</v>
      </c>
      <c r="D685" t="str">
        <f>IFERROR(INDEX(ProductTJ[Category],MATCH(A685,ProductTJ[ProductID],0)),"Not found")</f>
        <v>Urban</v>
      </c>
      <c r="E685">
        <f>IFERROR(INDEX(ProductTJ[ManufacturerID],MATCH(A685,ProductTJ[ProductID],0)),"Not found")</f>
        <v>2</v>
      </c>
      <c r="F685" t="str">
        <f>IFERROR(INDEX(ProductTJ[Segment],MATCH(A685,ProductTJ[ProductID],0)),"Not found")</f>
        <v>Extreme</v>
      </c>
      <c r="G685" t="str">
        <f>IFERROR(INDEX(SalesTJ[Country],MATCH(A685,SalesTJ[ProductID],0)),"Not found")</f>
        <v>Canada</v>
      </c>
      <c r="H685" t="str">
        <f>IFERROR(INDEX(Location[State],MATCH(I685,Location[Zip],0)),"Not found")</f>
        <v>Ontario</v>
      </c>
      <c r="I685" t="str">
        <f>IFERROR(INDEX(SalesTJ[Zip],MATCH(A685,SalesTJ[ProductID],0)),"Not found")</f>
        <v>M4E</v>
      </c>
      <c r="J685" t="str">
        <f>IFERROR(INDEX(Manufacturer[Manufacturer Name],MATCH(E685,Manufacturer[ManufacturerID],0)),"Not found")</f>
        <v>Aliqui</v>
      </c>
      <c r="K685">
        <f>IFERROR(INDEX(SalesTJ[Units],MATCH(A685,SalesTJ[ProductID],0)),"Not found")</f>
        <v>1</v>
      </c>
      <c r="L685">
        <f>IFERROR(INDEX(SalesTJ[Revenue],MATCH(A685,SalesTJ[ProductID],0)),"Not found")</f>
        <v>5921.37</v>
      </c>
    </row>
    <row r="686" spans="1:12">
      <c r="A686" s="6">
        <v>206</v>
      </c>
      <c r="B686" s="7">
        <v>42100</v>
      </c>
      <c r="C686" t="str">
        <f>IFERROR(INDEX(ProductTJ[Product Name],MATCH(A686,ProductTJ[ProductID],0)),"Not found")</f>
        <v>Barba UM-08</v>
      </c>
      <c r="D686" t="str">
        <f>IFERROR(INDEX(ProductTJ[Category],MATCH(A686,ProductTJ[ProductID],0)),"Not found")</f>
        <v>Urban</v>
      </c>
      <c r="E686">
        <f>IFERROR(INDEX(ProductTJ[ManufacturerID],MATCH(A686,ProductTJ[ProductID],0)),"Not found")</f>
        <v>3</v>
      </c>
      <c r="F686" t="str">
        <f>IFERROR(INDEX(ProductTJ[Segment],MATCH(A686,ProductTJ[ProductID],0)),"Not found")</f>
        <v>Moderation</v>
      </c>
      <c r="G686" t="str">
        <f>IFERROR(INDEX(SalesTJ[Country],MATCH(A686,SalesTJ[ProductID],0)),"Not found")</f>
        <v>Canada</v>
      </c>
      <c r="H686" t="str">
        <f>IFERROR(INDEX(Location[State],MATCH(I686,Location[Zip],0)),"Not found")</f>
        <v>Alberta</v>
      </c>
      <c r="I686" t="str">
        <f>IFERROR(INDEX(SalesTJ[Zip],MATCH(A686,SalesTJ[ProductID],0)),"Not found")</f>
        <v>T6G</v>
      </c>
      <c r="J686" t="str">
        <f>IFERROR(INDEX(Manufacturer[Manufacturer Name],MATCH(E686,Manufacturer[ManufacturerID],0)),"Not found")</f>
        <v>Barba</v>
      </c>
      <c r="K686">
        <f>IFERROR(INDEX(SalesTJ[Units],MATCH(A686,SalesTJ[ProductID],0)),"Not found")</f>
        <v>1</v>
      </c>
      <c r="L686">
        <f>IFERROR(INDEX(SalesTJ[Revenue],MATCH(A686,SalesTJ[ProductID],0)),"Not found")</f>
        <v>10457.37</v>
      </c>
    </row>
    <row r="687" spans="1:12">
      <c r="A687" s="8">
        <v>1134</v>
      </c>
      <c r="B687" s="9">
        <v>42100</v>
      </c>
      <c r="C687" t="str">
        <f>IFERROR(INDEX(ProductTJ[Product Name],MATCH(A687,ProductTJ[ProductID],0)),"Not found")</f>
        <v>Pirum UM-11</v>
      </c>
      <c r="D687" t="str">
        <f>IFERROR(INDEX(ProductTJ[Category],MATCH(A687,ProductTJ[ProductID],0)),"Not found")</f>
        <v>Urban</v>
      </c>
      <c r="E687">
        <f>IFERROR(INDEX(ProductTJ[ManufacturerID],MATCH(A687,ProductTJ[ProductID],0)),"Not found")</f>
        <v>10</v>
      </c>
      <c r="F687" t="str">
        <f>IFERROR(INDEX(ProductTJ[Segment],MATCH(A687,ProductTJ[ProductID],0)),"Not found")</f>
        <v>Moderation</v>
      </c>
      <c r="G687" t="str">
        <f>IFERROR(INDEX(SalesTJ[Country],MATCH(A687,SalesTJ[ProductID],0)),"Not found")</f>
        <v>Canada</v>
      </c>
      <c r="H687" t="str">
        <f>IFERROR(INDEX(Location[State],MATCH(I687,Location[Zip],0)),"Not found")</f>
        <v>Ontario</v>
      </c>
      <c r="I687" t="str">
        <f>IFERROR(INDEX(SalesTJ[Zip],MATCH(A687,SalesTJ[ProductID],0)),"Not found")</f>
        <v>L5T</v>
      </c>
      <c r="J687" t="str">
        <f>IFERROR(INDEX(Manufacturer[Manufacturer Name],MATCH(E687,Manufacturer[ManufacturerID],0)),"Not found")</f>
        <v>Pirum</v>
      </c>
      <c r="K687">
        <f>IFERROR(INDEX(SalesTJ[Units],MATCH(A687,SalesTJ[ProductID],0)),"Not found")</f>
        <v>1</v>
      </c>
      <c r="L687">
        <f>IFERROR(INDEX(SalesTJ[Revenue],MATCH(A687,SalesTJ[ProductID],0)),"Not found")</f>
        <v>10583.37</v>
      </c>
    </row>
    <row r="688" spans="1:12">
      <c r="A688" s="6">
        <v>609</v>
      </c>
      <c r="B688" s="7">
        <v>42100</v>
      </c>
      <c r="C688" t="str">
        <f>IFERROR(INDEX(ProductTJ[Product Name],MATCH(A688,ProductTJ[ProductID],0)),"Not found")</f>
        <v>Maximus UC-74</v>
      </c>
      <c r="D688" t="str">
        <f>IFERROR(INDEX(ProductTJ[Category],MATCH(A688,ProductTJ[ProductID],0)),"Not found")</f>
        <v>Urban</v>
      </c>
      <c r="E688">
        <f>IFERROR(INDEX(ProductTJ[ManufacturerID],MATCH(A688,ProductTJ[ProductID],0)),"Not found")</f>
        <v>7</v>
      </c>
      <c r="F688" t="str">
        <f>IFERROR(INDEX(ProductTJ[Segment],MATCH(A688,ProductTJ[ProductID],0)),"Not found")</f>
        <v>Convenience</v>
      </c>
      <c r="G688" t="str">
        <f>IFERROR(INDEX(SalesTJ[Country],MATCH(A688,SalesTJ[ProductID],0)),"Not found")</f>
        <v>Canada</v>
      </c>
      <c r="H688" t="str">
        <f>IFERROR(INDEX(Location[State],MATCH(I688,Location[Zip],0)),"Not found")</f>
        <v>British Columbia</v>
      </c>
      <c r="I688" t="str">
        <f>IFERROR(INDEX(SalesTJ[Zip],MATCH(A688,SalesTJ[ProductID],0)),"Not found")</f>
        <v>V5V</v>
      </c>
      <c r="J688" t="str">
        <f>IFERROR(INDEX(Manufacturer[Manufacturer Name],MATCH(E688,Manufacturer[ManufacturerID],0)),"Not found")</f>
        <v>VanArsdel</v>
      </c>
      <c r="K688">
        <f>IFERROR(INDEX(SalesTJ[Units],MATCH(A688,SalesTJ[ProductID],0)),"Not found")</f>
        <v>1</v>
      </c>
      <c r="L688">
        <f>IFERROR(INDEX(SalesTJ[Revenue],MATCH(A688,SalesTJ[ProductID],0)),"Not found")</f>
        <v>10079.37</v>
      </c>
    </row>
    <row r="689" spans="1:12">
      <c r="A689" s="8">
        <v>2224</v>
      </c>
      <c r="B689" s="9">
        <v>42100</v>
      </c>
      <c r="C689" t="str">
        <f>IFERROR(INDEX(ProductTJ[Product Name],MATCH(A689,ProductTJ[ProductID],0)),"Not found")</f>
        <v>Aliqui RP-21</v>
      </c>
      <c r="D689" t="str">
        <f>IFERROR(INDEX(ProductTJ[Category],MATCH(A689,ProductTJ[ProductID],0)),"Not found")</f>
        <v>Rural</v>
      </c>
      <c r="E689">
        <f>IFERROR(INDEX(ProductTJ[ManufacturerID],MATCH(A689,ProductTJ[ProductID],0)),"Not found")</f>
        <v>2</v>
      </c>
      <c r="F689" t="str">
        <f>IFERROR(INDEX(ProductTJ[Segment],MATCH(A689,ProductTJ[ProductID],0)),"Not found")</f>
        <v>Productivity</v>
      </c>
      <c r="G689" t="str">
        <f>IFERROR(INDEX(SalesTJ[Country],MATCH(A689,SalesTJ[ProductID],0)),"Not found")</f>
        <v>Canada</v>
      </c>
      <c r="H689" t="str">
        <f>IFERROR(INDEX(Location[State],MATCH(I689,Location[Zip],0)),"Not found")</f>
        <v>Ontario</v>
      </c>
      <c r="I689" t="str">
        <f>IFERROR(INDEX(SalesTJ[Zip],MATCH(A689,SalesTJ[ProductID],0)),"Not found")</f>
        <v>L5N</v>
      </c>
      <c r="J689" t="str">
        <f>IFERROR(INDEX(Manufacturer[Manufacturer Name],MATCH(E689,Manufacturer[ManufacturerID],0)),"Not found")</f>
        <v>Aliqui</v>
      </c>
      <c r="K689">
        <f>IFERROR(INDEX(SalesTJ[Units],MATCH(A689,SalesTJ[ProductID],0)),"Not found")</f>
        <v>1</v>
      </c>
      <c r="L689">
        <f>IFERROR(INDEX(SalesTJ[Revenue],MATCH(A689,SalesTJ[ProductID],0)),"Not found")</f>
        <v>723.87</v>
      </c>
    </row>
    <row r="690" spans="1:12">
      <c r="A690" s="6">
        <v>438</v>
      </c>
      <c r="B690" s="7">
        <v>42100</v>
      </c>
      <c r="C690" t="str">
        <f>IFERROR(INDEX(ProductTJ[Product Name],MATCH(A690,ProductTJ[ProductID],0)),"Not found")</f>
        <v>Maximus UM-43</v>
      </c>
      <c r="D690" t="str">
        <f>IFERROR(INDEX(ProductTJ[Category],MATCH(A690,ProductTJ[ProductID],0)),"Not found")</f>
        <v>Urban</v>
      </c>
      <c r="E690">
        <f>IFERROR(INDEX(ProductTJ[ManufacturerID],MATCH(A690,ProductTJ[ProductID],0)),"Not found")</f>
        <v>7</v>
      </c>
      <c r="F690" t="str">
        <f>IFERROR(INDEX(ProductTJ[Segment],MATCH(A690,ProductTJ[ProductID],0)),"Not found")</f>
        <v>Moderation</v>
      </c>
      <c r="G690" t="str">
        <f>IFERROR(INDEX(SalesTJ[Country],MATCH(A690,SalesTJ[ProductID],0)),"Not found")</f>
        <v>Canada</v>
      </c>
      <c r="H690" t="str">
        <f>IFERROR(INDEX(Location[State],MATCH(I690,Location[Zip],0)),"Not found")</f>
        <v>Manitoba</v>
      </c>
      <c r="I690" t="str">
        <f>IFERROR(INDEX(SalesTJ[Zip],MATCH(A690,SalesTJ[ProductID],0)),"Not found")</f>
        <v>R3K</v>
      </c>
      <c r="J690" t="str">
        <f>IFERROR(INDEX(Manufacturer[Manufacturer Name],MATCH(E690,Manufacturer[ManufacturerID],0)),"Not found")</f>
        <v>VanArsdel</v>
      </c>
      <c r="K690">
        <f>IFERROR(INDEX(SalesTJ[Units],MATCH(A690,SalesTJ[ProductID],0)),"Not found")</f>
        <v>1</v>
      </c>
      <c r="L690">
        <f>IFERROR(INDEX(SalesTJ[Revenue],MATCH(A690,SalesTJ[ProductID],0)),"Not found")</f>
        <v>11969.37</v>
      </c>
    </row>
    <row r="691" spans="1:12">
      <c r="A691" s="8">
        <v>3</v>
      </c>
      <c r="B691" s="9">
        <v>42089</v>
      </c>
      <c r="C691" t="str">
        <f>IFERROR(INDEX(ProductTJ[Product Name],MATCH(A691,ProductTJ[ProductID],0)),"Not found")</f>
        <v>Abbas MA-03</v>
      </c>
      <c r="D691" t="str">
        <f>IFERROR(INDEX(ProductTJ[Category],MATCH(A691,ProductTJ[ProductID],0)),"Not found")</f>
        <v>Mix</v>
      </c>
      <c r="E691">
        <f>IFERROR(INDEX(ProductTJ[ManufacturerID],MATCH(A691,ProductTJ[ProductID],0)),"Not found")</f>
        <v>1</v>
      </c>
      <c r="F691" t="str">
        <f>IFERROR(INDEX(ProductTJ[Segment],MATCH(A691,ProductTJ[ProductID],0)),"Not found")</f>
        <v>All Season</v>
      </c>
      <c r="G691" t="str">
        <f>IFERROR(INDEX(SalesTJ[Country],MATCH(A691,SalesTJ[ProductID],0)),"Not found")</f>
        <v>Canada</v>
      </c>
      <c r="H691" t="str">
        <f>IFERROR(INDEX(Location[State],MATCH(I691,Location[Zip],0)),"Not found")</f>
        <v>Alberta</v>
      </c>
      <c r="I691" t="str">
        <f>IFERROR(INDEX(SalesTJ[Zip],MATCH(A691,SalesTJ[ProductID],0)),"Not found")</f>
        <v>T6C</v>
      </c>
      <c r="J691" t="str">
        <f>IFERROR(INDEX(Manufacturer[Manufacturer Name],MATCH(E691,Manufacturer[ManufacturerID],0)),"Not found")</f>
        <v>Abbas</v>
      </c>
      <c r="K691">
        <f>IFERROR(INDEX(SalesTJ[Units],MATCH(A691,SalesTJ[ProductID],0)),"Not found")</f>
        <v>1</v>
      </c>
      <c r="L691">
        <f>IFERROR(INDEX(SalesTJ[Revenue],MATCH(A691,SalesTJ[ProductID],0)),"Not found")</f>
        <v>10710</v>
      </c>
    </row>
    <row r="692" spans="1:12">
      <c r="A692" s="6">
        <v>440</v>
      </c>
      <c r="B692" s="7">
        <v>42089</v>
      </c>
      <c r="C692" t="str">
        <f>IFERROR(INDEX(ProductTJ[Product Name],MATCH(A692,ProductTJ[ProductID],0)),"Not found")</f>
        <v>Maximus UM-45</v>
      </c>
      <c r="D692" t="str">
        <f>IFERROR(INDEX(ProductTJ[Category],MATCH(A692,ProductTJ[ProductID],0)),"Not found")</f>
        <v>Urban</v>
      </c>
      <c r="E692">
        <f>IFERROR(INDEX(ProductTJ[ManufacturerID],MATCH(A692,ProductTJ[ProductID],0)),"Not found")</f>
        <v>7</v>
      </c>
      <c r="F692" t="str">
        <f>IFERROR(INDEX(ProductTJ[Segment],MATCH(A692,ProductTJ[ProductID],0)),"Not found")</f>
        <v>Moderation</v>
      </c>
      <c r="G692" t="str">
        <f>IFERROR(INDEX(SalesTJ[Country],MATCH(A692,SalesTJ[ProductID],0)),"Not found")</f>
        <v>Canada</v>
      </c>
      <c r="H692" t="str">
        <f>IFERROR(INDEX(Location[State],MATCH(I692,Location[Zip],0)),"Not found")</f>
        <v>Ontario</v>
      </c>
      <c r="I692" t="str">
        <f>IFERROR(INDEX(SalesTJ[Zip],MATCH(A692,SalesTJ[ProductID],0)),"Not found")</f>
        <v>L5G</v>
      </c>
      <c r="J692" t="str">
        <f>IFERROR(INDEX(Manufacturer[Manufacturer Name],MATCH(E692,Manufacturer[ManufacturerID],0)),"Not found")</f>
        <v>VanArsdel</v>
      </c>
      <c r="K692">
        <f>IFERROR(INDEX(SalesTJ[Units],MATCH(A692,SalesTJ[ProductID],0)),"Not found")</f>
        <v>1</v>
      </c>
      <c r="L692">
        <f>IFERROR(INDEX(SalesTJ[Revenue],MATCH(A692,SalesTJ[ProductID],0)),"Not found")</f>
        <v>19529.37</v>
      </c>
    </row>
    <row r="693" spans="1:12">
      <c r="A693" s="8">
        <v>959</v>
      </c>
      <c r="B693" s="9">
        <v>42089</v>
      </c>
      <c r="C693" t="str">
        <f>IFERROR(INDEX(ProductTJ[Product Name],MATCH(A693,ProductTJ[ProductID],0)),"Not found")</f>
        <v>Natura UC-22</v>
      </c>
      <c r="D693" t="str">
        <f>IFERROR(INDEX(ProductTJ[Category],MATCH(A693,ProductTJ[ProductID],0)),"Not found")</f>
        <v>Urban</v>
      </c>
      <c r="E693">
        <f>IFERROR(INDEX(ProductTJ[ManufacturerID],MATCH(A693,ProductTJ[ProductID],0)),"Not found")</f>
        <v>8</v>
      </c>
      <c r="F693" t="str">
        <f>IFERROR(INDEX(ProductTJ[Segment],MATCH(A693,ProductTJ[ProductID],0)),"Not found")</f>
        <v>Convenience</v>
      </c>
      <c r="G693" t="str">
        <f>IFERROR(INDEX(SalesTJ[Country],MATCH(A693,SalesTJ[ProductID],0)),"Not found")</f>
        <v>Canada</v>
      </c>
      <c r="H693" t="str">
        <f>IFERROR(INDEX(Location[State],MATCH(I693,Location[Zip],0)),"Not found")</f>
        <v>Ontario</v>
      </c>
      <c r="I693" t="str">
        <f>IFERROR(INDEX(SalesTJ[Zip],MATCH(A693,SalesTJ[ProductID],0)),"Not found")</f>
        <v>M4P</v>
      </c>
      <c r="J693" t="str">
        <f>IFERROR(INDEX(Manufacturer[Manufacturer Name],MATCH(E693,Manufacturer[ManufacturerID],0)),"Not found")</f>
        <v>Natura</v>
      </c>
      <c r="K693">
        <f>IFERROR(INDEX(SalesTJ[Units],MATCH(A693,SalesTJ[ProductID],0)),"Not found")</f>
        <v>1</v>
      </c>
      <c r="L693">
        <f>IFERROR(INDEX(SalesTJ[Revenue],MATCH(A693,SalesTJ[ProductID],0)),"Not found")</f>
        <v>10362.87</v>
      </c>
    </row>
    <row r="694" spans="1:12">
      <c r="A694" s="6">
        <v>556</v>
      </c>
      <c r="B694" s="7">
        <v>42111</v>
      </c>
      <c r="C694" t="str">
        <f>IFERROR(INDEX(ProductTJ[Product Name],MATCH(A694,ProductTJ[ProductID],0)),"Not found")</f>
        <v>Maximus UC-21</v>
      </c>
      <c r="D694" t="str">
        <f>IFERROR(INDEX(ProductTJ[Category],MATCH(A694,ProductTJ[ProductID],0)),"Not found")</f>
        <v>Urban</v>
      </c>
      <c r="E694">
        <f>IFERROR(INDEX(ProductTJ[ManufacturerID],MATCH(A694,ProductTJ[ProductID],0)),"Not found")</f>
        <v>7</v>
      </c>
      <c r="F694" t="str">
        <f>IFERROR(INDEX(ProductTJ[Segment],MATCH(A694,ProductTJ[ProductID],0)),"Not found")</f>
        <v>Convenience</v>
      </c>
      <c r="G694" t="str">
        <f>IFERROR(INDEX(SalesTJ[Country],MATCH(A694,SalesTJ[ProductID],0)),"Not found")</f>
        <v>Canada</v>
      </c>
      <c r="H694" t="str">
        <f>IFERROR(INDEX(Location[State],MATCH(I694,Location[Zip],0)),"Not found")</f>
        <v>Ontario</v>
      </c>
      <c r="I694" t="str">
        <f>IFERROR(INDEX(SalesTJ[Zip],MATCH(A694,SalesTJ[ProductID],0)),"Not found")</f>
        <v>M6H</v>
      </c>
      <c r="J694" t="str">
        <f>IFERROR(INDEX(Manufacturer[Manufacturer Name],MATCH(E694,Manufacturer[ManufacturerID],0)),"Not found")</f>
        <v>VanArsdel</v>
      </c>
      <c r="K694">
        <f>IFERROR(INDEX(SalesTJ[Units],MATCH(A694,SalesTJ[ProductID],0)),"Not found")</f>
        <v>1</v>
      </c>
      <c r="L694">
        <f>IFERROR(INDEX(SalesTJ[Revenue],MATCH(A694,SalesTJ[ProductID],0)),"Not found")</f>
        <v>10268.37</v>
      </c>
    </row>
    <row r="695" spans="1:12">
      <c r="A695" s="8">
        <v>963</v>
      </c>
      <c r="B695" s="9">
        <v>42111</v>
      </c>
      <c r="C695" t="str">
        <f>IFERROR(INDEX(ProductTJ[Product Name],MATCH(A695,ProductTJ[ProductID],0)),"Not found")</f>
        <v>Natura UC-26</v>
      </c>
      <c r="D695" t="str">
        <f>IFERROR(INDEX(ProductTJ[Category],MATCH(A695,ProductTJ[ProductID],0)),"Not found")</f>
        <v>Urban</v>
      </c>
      <c r="E695">
        <f>IFERROR(INDEX(ProductTJ[ManufacturerID],MATCH(A695,ProductTJ[ProductID],0)),"Not found")</f>
        <v>8</v>
      </c>
      <c r="F695" t="str">
        <f>IFERROR(INDEX(ProductTJ[Segment],MATCH(A695,ProductTJ[ProductID],0)),"Not found")</f>
        <v>Convenience</v>
      </c>
      <c r="G695" t="str">
        <f>IFERROR(INDEX(SalesTJ[Country],MATCH(A695,SalesTJ[ProductID],0)),"Not found")</f>
        <v>Canada</v>
      </c>
      <c r="H695" t="str">
        <f>IFERROR(INDEX(Location[State],MATCH(I695,Location[Zip],0)),"Not found")</f>
        <v>Manitoba</v>
      </c>
      <c r="I695" t="str">
        <f>IFERROR(INDEX(SalesTJ[Zip],MATCH(A695,SalesTJ[ProductID],0)),"Not found")</f>
        <v>R3B</v>
      </c>
      <c r="J695" t="str">
        <f>IFERROR(INDEX(Manufacturer[Manufacturer Name],MATCH(E695,Manufacturer[ManufacturerID],0)),"Not found")</f>
        <v>Natura</v>
      </c>
      <c r="K695">
        <f>IFERROR(INDEX(SalesTJ[Units],MATCH(A695,SalesTJ[ProductID],0)),"Not found")</f>
        <v>1</v>
      </c>
      <c r="L695">
        <f>IFERROR(INDEX(SalesTJ[Revenue],MATCH(A695,SalesTJ[ProductID],0)),"Not found")</f>
        <v>5039.37</v>
      </c>
    </row>
    <row r="696" spans="1:12">
      <c r="A696" s="6">
        <v>506</v>
      </c>
      <c r="B696" s="7">
        <v>42112</v>
      </c>
      <c r="C696" t="str">
        <f>IFERROR(INDEX(ProductTJ[Product Name],MATCH(A696,ProductTJ[ProductID],0)),"Not found")</f>
        <v>Maximus UM-11</v>
      </c>
      <c r="D696" t="str">
        <f>IFERROR(INDEX(ProductTJ[Category],MATCH(A696,ProductTJ[ProductID],0)),"Not found")</f>
        <v>Urban</v>
      </c>
      <c r="E696">
        <f>IFERROR(INDEX(ProductTJ[ManufacturerID],MATCH(A696,ProductTJ[ProductID],0)),"Not found")</f>
        <v>7</v>
      </c>
      <c r="F696" t="str">
        <f>IFERROR(INDEX(ProductTJ[Segment],MATCH(A696,ProductTJ[ProductID],0)),"Not found")</f>
        <v>Moderation</v>
      </c>
      <c r="G696" t="str">
        <f>IFERROR(INDEX(SalesTJ[Country],MATCH(A696,SalesTJ[ProductID],0)),"Not found")</f>
        <v>Canada</v>
      </c>
      <c r="H696" t="str">
        <f>IFERROR(INDEX(Location[State],MATCH(I696,Location[Zip],0)),"Not found")</f>
        <v>Ontario</v>
      </c>
      <c r="I696" t="str">
        <f>IFERROR(INDEX(SalesTJ[Zip],MATCH(A696,SalesTJ[ProductID],0)),"Not found")</f>
        <v>L5P</v>
      </c>
      <c r="J696" t="str">
        <f>IFERROR(INDEX(Manufacturer[Manufacturer Name],MATCH(E696,Manufacturer[ManufacturerID],0)),"Not found")</f>
        <v>VanArsdel</v>
      </c>
      <c r="K696">
        <f>IFERROR(INDEX(SalesTJ[Units],MATCH(A696,SalesTJ[ProductID],0)),"Not found")</f>
        <v>1</v>
      </c>
      <c r="L696">
        <f>IFERROR(INDEX(SalesTJ[Revenue],MATCH(A696,SalesTJ[ProductID],0)),"Not found")</f>
        <v>15560.37</v>
      </c>
    </row>
    <row r="697" spans="1:12">
      <c r="A697" s="8">
        <v>438</v>
      </c>
      <c r="B697" s="9">
        <v>42082</v>
      </c>
      <c r="C697" t="str">
        <f>IFERROR(INDEX(ProductTJ[Product Name],MATCH(A697,ProductTJ[ProductID],0)),"Not found")</f>
        <v>Maximus UM-43</v>
      </c>
      <c r="D697" t="str">
        <f>IFERROR(INDEX(ProductTJ[Category],MATCH(A697,ProductTJ[ProductID],0)),"Not found")</f>
        <v>Urban</v>
      </c>
      <c r="E697">
        <f>IFERROR(INDEX(ProductTJ[ManufacturerID],MATCH(A697,ProductTJ[ProductID],0)),"Not found")</f>
        <v>7</v>
      </c>
      <c r="F697" t="str">
        <f>IFERROR(INDEX(ProductTJ[Segment],MATCH(A697,ProductTJ[ProductID],0)),"Not found")</f>
        <v>Moderation</v>
      </c>
      <c r="G697" t="str">
        <f>IFERROR(INDEX(SalesTJ[Country],MATCH(A697,SalesTJ[ProductID],0)),"Not found")</f>
        <v>Canada</v>
      </c>
      <c r="H697" t="str">
        <f>IFERROR(INDEX(Location[State],MATCH(I697,Location[Zip],0)),"Not found")</f>
        <v>Manitoba</v>
      </c>
      <c r="I697" t="str">
        <f>IFERROR(INDEX(SalesTJ[Zip],MATCH(A697,SalesTJ[ProductID],0)),"Not found")</f>
        <v>R3K</v>
      </c>
      <c r="J697" t="str">
        <f>IFERROR(INDEX(Manufacturer[Manufacturer Name],MATCH(E697,Manufacturer[ManufacturerID],0)),"Not found")</f>
        <v>VanArsdel</v>
      </c>
      <c r="K697">
        <f>IFERROR(INDEX(SalesTJ[Units],MATCH(A697,SalesTJ[ProductID],0)),"Not found")</f>
        <v>1</v>
      </c>
      <c r="L697">
        <f>IFERROR(INDEX(SalesTJ[Revenue],MATCH(A697,SalesTJ[ProductID],0)),"Not found")</f>
        <v>11969.37</v>
      </c>
    </row>
    <row r="698" spans="1:12">
      <c r="A698" s="6">
        <v>491</v>
      </c>
      <c r="B698" s="7">
        <v>42083</v>
      </c>
      <c r="C698" t="str">
        <f>IFERROR(INDEX(ProductTJ[Product Name],MATCH(A698,ProductTJ[ProductID],0)),"Not found")</f>
        <v>Maximus UM-96</v>
      </c>
      <c r="D698" t="str">
        <f>IFERROR(INDEX(ProductTJ[Category],MATCH(A698,ProductTJ[ProductID],0)),"Not found")</f>
        <v>Urban</v>
      </c>
      <c r="E698">
        <f>IFERROR(INDEX(ProductTJ[ManufacturerID],MATCH(A698,ProductTJ[ProductID],0)),"Not found")</f>
        <v>7</v>
      </c>
      <c r="F698" t="str">
        <f>IFERROR(INDEX(ProductTJ[Segment],MATCH(A698,ProductTJ[ProductID],0)),"Not found")</f>
        <v>Moderation</v>
      </c>
      <c r="G698" t="str">
        <f>IFERROR(INDEX(SalesTJ[Country],MATCH(A698,SalesTJ[ProductID],0)),"Not found")</f>
        <v>Canada</v>
      </c>
      <c r="H698" t="str">
        <f>IFERROR(INDEX(Location[State],MATCH(I698,Location[Zip],0)),"Not found")</f>
        <v>Ontario</v>
      </c>
      <c r="I698" t="str">
        <f>IFERROR(INDEX(SalesTJ[Zip],MATCH(A698,SalesTJ[ProductID],0)),"Not found")</f>
        <v>M5X</v>
      </c>
      <c r="J698" t="str">
        <f>IFERROR(INDEX(Manufacturer[Manufacturer Name],MATCH(E698,Manufacturer[ManufacturerID],0)),"Not found")</f>
        <v>VanArsdel</v>
      </c>
      <c r="K698">
        <f>IFERROR(INDEX(SalesTJ[Units],MATCH(A698,SalesTJ[ProductID],0)),"Not found")</f>
        <v>1</v>
      </c>
      <c r="L698">
        <f>IFERROR(INDEX(SalesTJ[Revenue],MATCH(A698,SalesTJ[ProductID],0)),"Not found")</f>
        <v>10709.37</v>
      </c>
    </row>
    <row r="699" spans="1:12">
      <c r="A699" s="8">
        <v>2206</v>
      </c>
      <c r="B699" s="9">
        <v>42083</v>
      </c>
      <c r="C699" t="str">
        <f>IFERROR(INDEX(ProductTJ[Product Name],MATCH(A699,ProductTJ[ProductID],0)),"Not found")</f>
        <v>Aliqui RP-03</v>
      </c>
      <c r="D699" t="str">
        <f>IFERROR(INDEX(ProductTJ[Category],MATCH(A699,ProductTJ[ProductID],0)),"Not found")</f>
        <v>Rural</v>
      </c>
      <c r="E699">
        <f>IFERROR(INDEX(ProductTJ[ManufacturerID],MATCH(A699,ProductTJ[ProductID],0)),"Not found")</f>
        <v>2</v>
      </c>
      <c r="F699" t="str">
        <f>IFERROR(INDEX(ProductTJ[Segment],MATCH(A699,ProductTJ[ProductID],0)),"Not found")</f>
        <v>Productivity</v>
      </c>
      <c r="G699" t="str">
        <f>IFERROR(INDEX(SalesTJ[Country],MATCH(A699,SalesTJ[ProductID],0)),"Not found")</f>
        <v>Canada</v>
      </c>
      <c r="H699" t="str">
        <f>IFERROR(INDEX(Location[State],MATCH(I699,Location[Zip],0)),"Not found")</f>
        <v>Manitoba</v>
      </c>
      <c r="I699" t="str">
        <f>IFERROR(INDEX(SalesTJ[Zip],MATCH(A699,SalesTJ[ProductID],0)),"Not found")</f>
        <v>R3V</v>
      </c>
      <c r="J699" t="str">
        <f>IFERROR(INDEX(Manufacturer[Manufacturer Name],MATCH(E699,Manufacturer[ManufacturerID],0)),"Not found")</f>
        <v>Aliqui</v>
      </c>
      <c r="K699">
        <f>IFERROR(INDEX(SalesTJ[Units],MATCH(A699,SalesTJ[ProductID],0)),"Not found")</f>
        <v>1</v>
      </c>
      <c r="L699">
        <f>IFERROR(INDEX(SalesTJ[Revenue],MATCH(A699,SalesTJ[ProductID],0)),"Not found")</f>
        <v>1227.87</v>
      </c>
    </row>
    <row r="700" spans="1:12">
      <c r="A700" s="6">
        <v>2207</v>
      </c>
      <c r="B700" s="7">
        <v>42083</v>
      </c>
      <c r="C700" t="str">
        <f>IFERROR(INDEX(ProductTJ[Product Name],MATCH(A700,ProductTJ[ProductID],0)),"Not found")</f>
        <v>Aliqui RP-04</v>
      </c>
      <c r="D700" t="str">
        <f>IFERROR(INDEX(ProductTJ[Category],MATCH(A700,ProductTJ[ProductID],0)),"Not found")</f>
        <v>Rural</v>
      </c>
      <c r="E700">
        <f>IFERROR(INDEX(ProductTJ[ManufacturerID],MATCH(A700,ProductTJ[ProductID],0)),"Not found")</f>
        <v>2</v>
      </c>
      <c r="F700" t="str">
        <f>IFERROR(INDEX(ProductTJ[Segment],MATCH(A700,ProductTJ[ProductID],0)),"Not found")</f>
        <v>Productivity</v>
      </c>
      <c r="G700" t="str">
        <f>IFERROR(INDEX(SalesTJ[Country],MATCH(A700,SalesTJ[ProductID],0)),"Not found")</f>
        <v>Canada</v>
      </c>
      <c r="H700" t="str">
        <f>IFERROR(INDEX(Location[State],MATCH(I700,Location[Zip],0)),"Not found")</f>
        <v>British Columbia</v>
      </c>
      <c r="I700" t="str">
        <f>IFERROR(INDEX(SalesTJ[Zip],MATCH(A700,SalesTJ[ProductID],0)),"Not found")</f>
        <v>V6H</v>
      </c>
      <c r="J700" t="str">
        <f>IFERROR(INDEX(Manufacturer[Manufacturer Name],MATCH(E700,Manufacturer[ManufacturerID],0)),"Not found")</f>
        <v>Aliqui</v>
      </c>
      <c r="K700">
        <f>IFERROR(INDEX(SalesTJ[Units],MATCH(A700,SalesTJ[ProductID],0)),"Not found")</f>
        <v>1</v>
      </c>
      <c r="L700">
        <f>IFERROR(INDEX(SalesTJ[Revenue],MATCH(A700,SalesTJ[ProductID],0)),"Not found")</f>
        <v>1227.87</v>
      </c>
    </row>
    <row r="701" spans="1:12">
      <c r="A701" s="8">
        <v>438</v>
      </c>
      <c r="B701" s="9">
        <v>42085</v>
      </c>
      <c r="C701" t="str">
        <f>IFERROR(INDEX(ProductTJ[Product Name],MATCH(A701,ProductTJ[ProductID],0)),"Not found")</f>
        <v>Maximus UM-43</v>
      </c>
      <c r="D701" t="str">
        <f>IFERROR(INDEX(ProductTJ[Category],MATCH(A701,ProductTJ[ProductID],0)),"Not found")</f>
        <v>Urban</v>
      </c>
      <c r="E701">
        <f>IFERROR(INDEX(ProductTJ[ManufacturerID],MATCH(A701,ProductTJ[ProductID],0)),"Not found")</f>
        <v>7</v>
      </c>
      <c r="F701" t="str">
        <f>IFERROR(INDEX(ProductTJ[Segment],MATCH(A701,ProductTJ[ProductID],0)),"Not found")</f>
        <v>Moderation</v>
      </c>
      <c r="G701" t="str">
        <f>IFERROR(INDEX(SalesTJ[Country],MATCH(A701,SalesTJ[ProductID],0)),"Not found")</f>
        <v>Canada</v>
      </c>
      <c r="H701" t="str">
        <f>IFERROR(INDEX(Location[State],MATCH(I701,Location[Zip],0)),"Not found")</f>
        <v>Manitoba</v>
      </c>
      <c r="I701" t="str">
        <f>IFERROR(INDEX(SalesTJ[Zip],MATCH(A701,SalesTJ[ProductID],0)),"Not found")</f>
        <v>R3K</v>
      </c>
      <c r="J701" t="str">
        <f>IFERROR(INDEX(Manufacturer[Manufacturer Name],MATCH(E701,Manufacturer[ManufacturerID],0)),"Not found")</f>
        <v>VanArsdel</v>
      </c>
      <c r="K701">
        <f>IFERROR(INDEX(SalesTJ[Units],MATCH(A701,SalesTJ[ProductID],0)),"Not found")</f>
        <v>1</v>
      </c>
      <c r="L701">
        <f>IFERROR(INDEX(SalesTJ[Revenue],MATCH(A701,SalesTJ[ProductID],0)),"Not found")</f>
        <v>11969.37</v>
      </c>
    </row>
    <row r="702" spans="1:12">
      <c r="A702" s="6">
        <v>1137</v>
      </c>
      <c r="B702" s="7">
        <v>42064</v>
      </c>
      <c r="C702" t="str">
        <f>IFERROR(INDEX(ProductTJ[Product Name],MATCH(A702,ProductTJ[ProductID],0)),"Not found")</f>
        <v>Pirum UM-14</v>
      </c>
      <c r="D702" t="str">
        <f>IFERROR(INDEX(ProductTJ[Category],MATCH(A702,ProductTJ[ProductID],0)),"Not found")</f>
        <v>Urban</v>
      </c>
      <c r="E702">
        <f>IFERROR(INDEX(ProductTJ[ManufacturerID],MATCH(A702,ProductTJ[ProductID],0)),"Not found")</f>
        <v>10</v>
      </c>
      <c r="F702" t="str">
        <f>IFERROR(INDEX(ProductTJ[Segment],MATCH(A702,ProductTJ[ProductID],0)),"Not found")</f>
        <v>Moderation</v>
      </c>
      <c r="G702" t="str">
        <f>IFERROR(INDEX(SalesTJ[Country],MATCH(A702,SalesTJ[ProductID],0)),"Not found")</f>
        <v>Canada</v>
      </c>
      <c r="H702" t="str">
        <f>IFERROR(INDEX(Location[State],MATCH(I702,Location[Zip],0)),"Not found")</f>
        <v>Ontario</v>
      </c>
      <c r="I702" t="str">
        <f>IFERROR(INDEX(SalesTJ[Zip],MATCH(A702,SalesTJ[ProductID],0)),"Not found")</f>
        <v>M6S</v>
      </c>
      <c r="J702" t="str">
        <f>IFERROR(INDEX(Manufacturer[Manufacturer Name],MATCH(E702,Manufacturer[ManufacturerID],0)),"Not found")</f>
        <v>Pirum</v>
      </c>
      <c r="K702">
        <f>IFERROR(INDEX(SalesTJ[Units],MATCH(A702,SalesTJ[ProductID],0)),"Not found")</f>
        <v>1</v>
      </c>
      <c r="L702">
        <f>IFERROR(INDEX(SalesTJ[Revenue],MATCH(A702,SalesTJ[ProductID],0)),"Not found")</f>
        <v>8945.37</v>
      </c>
    </row>
    <row r="703" spans="1:12">
      <c r="A703" s="8">
        <v>1852</v>
      </c>
      <c r="B703" s="9">
        <v>42064</v>
      </c>
      <c r="C703" t="str">
        <f>IFERROR(INDEX(ProductTJ[Product Name],MATCH(A703,ProductTJ[ProductID],0)),"Not found")</f>
        <v>Pomum YY-47</v>
      </c>
      <c r="D703" t="str">
        <f>IFERROR(INDEX(ProductTJ[Category],MATCH(A703,ProductTJ[ProductID],0)),"Not found")</f>
        <v>Youth</v>
      </c>
      <c r="E703">
        <f>IFERROR(INDEX(ProductTJ[ManufacturerID],MATCH(A703,ProductTJ[ProductID],0)),"Not found")</f>
        <v>11</v>
      </c>
      <c r="F703" t="str">
        <f>IFERROR(INDEX(ProductTJ[Segment],MATCH(A703,ProductTJ[ProductID],0)),"Not found")</f>
        <v>Youth</v>
      </c>
      <c r="G703" t="str">
        <f>IFERROR(INDEX(SalesTJ[Country],MATCH(A703,SalesTJ[ProductID],0)),"Not found")</f>
        <v>Canada</v>
      </c>
      <c r="H703" t="str">
        <f>IFERROR(INDEX(Location[State],MATCH(I703,Location[Zip],0)),"Not found")</f>
        <v>Ontario</v>
      </c>
      <c r="I703" t="str">
        <f>IFERROR(INDEX(SalesTJ[Zip],MATCH(A703,SalesTJ[ProductID],0)),"Not found")</f>
        <v>L5N</v>
      </c>
      <c r="J703" t="str">
        <f>IFERROR(INDEX(Manufacturer[Manufacturer Name],MATCH(E703,Manufacturer[ManufacturerID],0)),"Not found")</f>
        <v>Pomum</v>
      </c>
      <c r="K703">
        <f>IFERROR(INDEX(SalesTJ[Units],MATCH(A703,SalesTJ[ProductID],0)),"Not found")</f>
        <v>1</v>
      </c>
      <c r="L703">
        <f>IFERROR(INDEX(SalesTJ[Revenue],MATCH(A703,SalesTJ[ProductID],0)),"Not found")</f>
        <v>2078.37</v>
      </c>
    </row>
    <row r="704" spans="1:12">
      <c r="A704" s="6">
        <v>1999</v>
      </c>
      <c r="B704" s="7">
        <v>42064</v>
      </c>
      <c r="C704" t="str">
        <f>IFERROR(INDEX(ProductTJ[Product Name],MATCH(A704,ProductTJ[ProductID],0)),"Not found")</f>
        <v>Currus UR-02</v>
      </c>
      <c r="D704" t="str">
        <f>IFERROR(INDEX(ProductTJ[Category],MATCH(A704,ProductTJ[ProductID],0)),"Not found")</f>
        <v>Urban</v>
      </c>
      <c r="E704">
        <f>IFERROR(INDEX(ProductTJ[ManufacturerID],MATCH(A704,ProductTJ[ProductID],0)),"Not found")</f>
        <v>4</v>
      </c>
      <c r="F704" t="str">
        <f>IFERROR(INDEX(ProductTJ[Segment],MATCH(A704,ProductTJ[ProductID],0)),"Not found")</f>
        <v>Regular</v>
      </c>
      <c r="G704" t="str">
        <f>IFERROR(INDEX(SalesTJ[Country],MATCH(A704,SalesTJ[ProductID],0)),"Not found")</f>
        <v>Canada</v>
      </c>
      <c r="H704" t="str">
        <f>IFERROR(INDEX(Location[State],MATCH(I704,Location[Zip],0)),"Not found")</f>
        <v>Alberta</v>
      </c>
      <c r="I704" t="str">
        <f>IFERROR(INDEX(SalesTJ[Zip],MATCH(A704,SalesTJ[ProductID],0)),"Not found")</f>
        <v>T6E</v>
      </c>
      <c r="J704" t="str">
        <f>IFERROR(INDEX(Manufacturer[Manufacturer Name],MATCH(E704,Manufacturer[ManufacturerID],0)),"Not found")</f>
        <v>Currus</v>
      </c>
      <c r="K704">
        <f>IFERROR(INDEX(SalesTJ[Units],MATCH(A704,SalesTJ[ProductID],0)),"Not found")</f>
        <v>1</v>
      </c>
      <c r="L704">
        <f>IFERROR(INDEX(SalesTJ[Revenue],MATCH(A704,SalesTJ[ProductID],0)),"Not found")</f>
        <v>8126.37</v>
      </c>
    </row>
    <row r="705" spans="1:12">
      <c r="A705" s="8">
        <v>556</v>
      </c>
      <c r="B705" s="9">
        <v>42064</v>
      </c>
      <c r="C705" t="str">
        <f>IFERROR(INDEX(ProductTJ[Product Name],MATCH(A705,ProductTJ[ProductID],0)),"Not found")</f>
        <v>Maximus UC-21</v>
      </c>
      <c r="D705" t="str">
        <f>IFERROR(INDEX(ProductTJ[Category],MATCH(A705,ProductTJ[ProductID],0)),"Not found")</f>
        <v>Urban</v>
      </c>
      <c r="E705">
        <f>IFERROR(INDEX(ProductTJ[ManufacturerID],MATCH(A705,ProductTJ[ProductID],0)),"Not found")</f>
        <v>7</v>
      </c>
      <c r="F705" t="str">
        <f>IFERROR(INDEX(ProductTJ[Segment],MATCH(A705,ProductTJ[ProductID],0)),"Not found")</f>
        <v>Convenience</v>
      </c>
      <c r="G705" t="str">
        <f>IFERROR(INDEX(SalesTJ[Country],MATCH(A705,SalesTJ[ProductID],0)),"Not found")</f>
        <v>Canada</v>
      </c>
      <c r="H705" t="str">
        <f>IFERROR(INDEX(Location[State],MATCH(I705,Location[Zip],0)),"Not found")</f>
        <v>Ontario</v>
      </c>
      <c r="I705" t="str">
        <f>IFERROR(INDEX(SalesTJ[Zip],MATCH(A705,SalesTJ[ProductID],0)),"Not found")</f>
        <v>M6H</v>
      </c>
      <c r="J705" t="str">
        <f>IFERROR(INDEX(Manufacturer[Manufacturer Name],MATCH(E705,Manufacturer[ManufacturerID],0)),"Not found")</f>
        <v>VanArsdel</v>
      </c>
      <c r="K705">
        <f>IFERROR(INDEX(SalesTJ[Units],MATCH(A705,SalesTJ[ProductID],0)),"Not found")</f>
        <v>1</v>
      </c>
      <c r="L705">
        <f>IFERROR(INDEX(SalesTJ[Revenue],MATCH(A705,SalesTJ[ProductID],0)),"Not found")</f>
        <v>10268.37</v>
      </c>
    </row>
    <row r="706" spans="1:12">
      <c r="A706" s="6">
        <v>407</v>
      </c>
      <c r="B706" s="7">
        <v>42075</v>
      </c>
      <c r="C706" t="str">
        <f>IFERROR(INDEX(ProductTJ[Product Name],MATCH(A706,ProductTJ[ProductID],0)),"Not found")</f>
        <v>Maximus UM-12</v>
      </c>
      <c r="D706" t="str">
        <f>IFERROR(INDEX(ProductTJ[Category],MATCH(A706,ProductTJ[ProductID],0)),"Not found")</f>
        <v>Urban</v>
      </c>
      <c r="E706">
        <f>IFERROR(INDEX(ProductTJ[ManufacturerID],MATCH(A706,ProductTJ[ProductID],0)),"Not found")</f>
        <v>7</v>
      </c>
      <c r="F706" t="str">
        <f>IFERROR(INDEX(ProductTJ[Segment],MATCH(A706,ProductTJ[ProductID],0)),"Not found")</f>
        <v>Moderation</v>
      </c>
      <c r="G706" t="str">
        <f>IFERROR(INDEX(SalesTJ[Country],MATCH(A706,SalesTJ[ProductID],0)),"Not found")</f>
        <v>Canada</v>
      </c>
      <c r="H706" t="str">
        <f>IFERROR(INDEX(Location[State],MATCH(I706,Location[Zip],0)),"Not found")</f>
        <v>Ontario</v>
      </c>
      <c r="I706" t="str">
        <f>IFERROR(INDEX(SalesTJ[Zip],MATCH(A706,SalesTJ[ProductID],0)),"Not found")</f>
        <v>M6G</v>
      </c>
      <c r="J706" t="str">
        <f>IFERROR(INDEX(Manufacturer[Manufacturer Name],MATCH(E706,Manufacturer[ManufacturerID],0)),"Not found")</f>
        <v>VanArsdel</v>
      </c>
      <c r="K706">
        <f>IFERROR(INDEX(SalesTJ[Units],MATCH(A706,SalesTJ[ProductID],0)),"Not found")</f>
        <v>1</v>
      </c>
      <c r="L706">
        <f>IFERROR(INDEX(SalesTJ[Revenue],MATCH(A706,SalesTJ[ProductID],0)),"Not found")</f>
        <v>20505.87</v>
      </c>
    </row>
    <row r="707" spans="1:12">
      <c r="A707" s="8">
        <v>1086</v>
      </c>
      <c r="B707" s="9">
        <v>42081</v>
      </c>
      <c r="C707" t="str">
        <f>IFERROR(INDEX(ProductTJ[Product Name],MATCH(A707,ProductTJ[ProductID],0)),"Not found")</f>
        <v>Pirum RP-32</v>
      </c>
      <c r="D707" t="str">
        <f>IFERROR(INDEX(ProductTJ[Category],MATCH(A707,ProductTJ[ProductID],0)),"Not found")</f>
        <v>Rural</v>
      </c>
      <c r="E707">
        <f>IFERROR(INDEX(ProductTJ[ManufacturerID],MATCH(A707,ProductTJ[ProductID],0)),"Not found")</f>
        <v>10</v>
      </c>
      <c r="F707" t="str">
        <f>IFERROR(INDEX(ProductTJ[Segment],MATCH(A707,ProductTJ[ProductID],0)),"Not found")</f>
        <v>Productivity</v>
      </c>
      <c r="G707" t="str">
        <f>IFERROR(INDEX(SalesTJ[Country],MATCH(A707,SalesTJ[ProductID],0)),"Not found")</f>
        <v>Canada</v>
      </c>
      <c r="H707" t="str">
        <f>IFERROR(INDEX(Location[State],MATCH(I707,Location[Zip],0)),"Not found")</f>
        <v>Manitoba</v>
      </c>
      <c r="I707" t="str">
        <f>IFERROR(INDEX(SalesTJ[Zip],MATCH(A707,SalesTJ[ProductID],0)),"Not found")</f>
        <v>R3G</v>
      </c>
      <c r="J707" t="str">
        <f>IFERROR(INDEX(Manufacturer[Manufacturer Name],MATCH(E707,Manufacturer[ManufacturerID],0)),"Not found")</f>
        <v>Pirum</v>
      </c>
      <c r="K707">
        <f>IFERROR(INDEX(SalesTJ[Units],MATCH(A707,SalesTJ[ProductID],0)),"Not found")</f>
        <v>1</v>
      </c>
      <c r="L707">
        <f>IFERROR(INDEX(SalesTJ[Revenue],MATCH(A707,SalesTJ[ProductID],0)),"Not found")</f>
        <v>1164.87</v>
      </c>
    </row>
    <row r="708" spans="1:12">
      <c r="A708" s="6">
        <v>1212</v>
      </c>
      <c r="B708" s="7">
        <v>42081</v>
      </c>
      <c r="C708" t="str">
        <f>IFERROR(INDEX(ProductTJ[Product Name],MATCH(A708,ProductTJ[ProductID],0)),"Not found")</f>
        <v>Pirum UC-14</v>
      </c>
      <c r="D708" t="str">
        <f>IFERROR(INDEX(ProductTJ[Category],MATCH(A708,ProductTJ[ProductID],0)),"Not found")</f>
        <v>Urban</v>
      </c>
      <c r="E708">
        <f>IFERROR(INDEX(ProductTJ[ManufacturerID],MATCH(A708,ProductTJ[ProductID],0)),"Not found")</f>
        <v>10</v>
      </c>
      <c r="F708" t="str">
        <f>IFERROR(INDEX(ProductTJ[Segment],MATCH(A708,ProductTJ[ProductID],0)),"Not found")</f>
        <v>Convenience</v>
      </c>
      <c r="G708" t="str">
        <f>IFERROR(INDEX(SalesTJ[Country],MATCH(A708,SalesTJ[ProductID],0)),"Not found")</f>
        <v>Canada</v>
      </c>
      <c r="H708" t="str">
        <f>IFERROR(INDEX(Location[State],MATCH(I708,Location[Zip],0)),"Not found")</f>
        <v>Ontario</v>
      </c>
      <c r="I708" t="str">
        <f>IFERROR(INDEX(SalesTJ[Zip],MATCH(A708,SalesTJ[ProductID],0)),"Not found")</f>
        <v>L5N</v>
      </c>
      <c r="J708" t="str">
        <f>IFERROR(INDEX(Manufacturer[Manufacturer Name],MATCH(E708,Manufacturer[ManufacturerID],0)),"Not found")</f>
        <v>Pirum</v>
      </c>
      <c r="K708">
        <f>IFERROR(INDEX(SalesTJ[Units],MATCH(A708,SalesTJ[ProductID],0)),"Not found")</f>
        <v>1</v>
      </c>
      <c r="L708">
        <f>IFERROR(INDEX(SalesTJ[Revenue],MATCH(A708,SalesTJ[ProductID],0)),"Not found")</f>
        <v>4850.37</v>
      </c>
    </row>
    <row r="709" spans="1:12">
      <c r="A709" s="8">
        <v>2066</v>
      </c>
      <c r="B709" s="9">
        <v>42082</v>
      </c>
      <c r="C709" t="str">
        <f>IFERROR(INDEX(ProductTJ[Product Name],MATCH(A709,ProductTJ[ProductID],0)),"Not found")</f>
        <v>Currus UC-01</v>
      </c>
      <c r="D709" t="str">
        <f>IFERROR(INDEX(ProductTJ[Category],MATCH(A709,ProductTJ[ProductID],0)),"Not found")</f>
        <v>Urban</v>
      </c>
      <c r="E709">
        <f>IFERROR(INDEX(ProductTJ[ManufacturerID],MATCH(A709,ProductTJ[ProductID],0)),"Not found")</f>
        <v>4</v>
      </c>
      <c r="F709" t="str">
        <f>IFERROR(INDEX(ProductTJ[Segment],MATCH(A709,ProductTJ[ProductID],0)),"Not found")</f>
        <v>Convenience</v>
      </c>
      <c r="G709" t="str">
        <f>IFERROR(INDEX(SalesTJ[Country],MATCH(A709,SalesTJ[ProductID],0)),"Not found")</f>
        <v>Canada</v>
      </c>
      <c r="H709" t="str">
        <f>IFERROR(INDEX(Location[State],MATCH(I709,Location[Zip],0)),"Not found")</f>
        <v>British Columbia</v>
      </c>
      <c r="I709" t="str">
        <f>IFERROR(INDEX(SalesTJ[Zip],MATCH(A709,SalesTJ[ProductID],0)),"Not found")</f>
        <v>V5Z</v>
      </c>
      <c r="J709" t="str">
        <f>IFERROR(INDEX(Manufacturer[Manufacturer Name],MATCH(E709,Manufacturer[ManufacturerID],0)),"Not found")</f>
        <v>Currus</v>
      </c>
      <c r="K709">
        <f>IFERROR(INDEX(SalesTJ[Units],MATCH(A709,SalesTJ[ProductID],0)),"Not found")</f>
        <v>1</v>
      </c>
      <c r="L709">
        <f>IFERROR(INDEX(SalesTJ[Revenue],MATCH(A709,SalesTJ[ProductID],0)),"Not found")</f>
        <v>4724.37</v>
      </c>
    </row>
    <row r="710" spans="1:12">
      <c r="A710" s="6">
        <v>1722</v>
      </c>
      <c r="B710" s="7">
        <v>42082</v>
      </c>
      <c r="C710" t="str">
        <f>IFERROR(INDEX(ProductTJ[Product Name],MATCH(A710,ProductTJ[ProductID],0)),"Not found")</f>
        <v>Salvus YY-33</v>
      </c>
      <c r="D710" t="str">
        <f>IFERROR(INDEX(ProductTJ[Category],MATCH(A710,ProductTJ[ProductID],0)),"Not found")</f>
        <v>Youth</v>
      </c>
      <c r="E710">
        <f>IFERROR(INDEX(ProductTJ[ManufacturerID],MATCH(A710,ProductTJ[ProductID],0)),"Not found")</f>
        <v>13</v>
      </c>
      <c r="F710" t="str">
        <f>IFERROR(INDEX(ProductTJ[Segment],MATCH(A710,ProductTJ[ProductID],0)),"Not found")</f>
        <v>Youth</v>
      </c>
      <c r="G710" t="str">
        <f>IFERROR(INDEX(SalesTJ[Country],MATCH(A710,SalesTJ[ProductID],0)),"Not found")</f>
        <v>Canada</v>
      </c>
      <c r="H710" t="str">
        <f>IFERROR(INDEX(Location[State],MATCH(I710,Location[Zip],0)),"Not found")</f>
        <v>Quebec</v>
      </c>
      <c r="I710" t="str">
        <f>IFERROR(INDEX(SalesTJ[Zip],MATCH(A710,SalesTJ[ProductID],0)),"Not found")</f>
        <v>H1B</v>
      </c>
      <c r="J710" t="str">
        <f>IFERROR(INDEX(Manufacturer[Manufacturer Name],MATCH(E710,Manufacturer[ManufacturerID],0)),"Not found")</f>
        <v>Salvus</v>
      </c>
      <c r="K710">
        <f>IFERROR(INDEX(SalesTJ[Units],MATCH(A710,SalesTJ[ProductID],0)),"Not found")</f>
        <v>2</v>
      </c>
      <c r="L710">
        <f>IFERROR(INDEX(SalesTJ[Revenue],MATCH(A710,SalesTJ[ProductID],0)),"Not found")</f>
        <v>2077.74</v>
      </c>
    </row>
    <row r="711" spans="1:12">
      <c r="A711" s="8">
        <v>609</v>
      </c>
      <c r="B711" s="9">
        <v>42082</v>
      </c>
      <c r="C711" t="str">
        <f>IFERROR(INDEX(ProductTJ[Product Name],MATCH(A711,ProductTJ[ProductID],0)),"Not found")</f>
        <v>Maximus UC-74</v>
      </c>
      <c r="D711" t="str">
        <f>IFERROR(INDEX(ProductTJ[Category],MATCH(A711,ProductTJ[ProductID],0)),"Not found")</f>
        <v>Urban</v>
      </c>
      <c r="E711">
        <f>IFERROR(INDEX(ProductTJ[ManufacturerID],MATCH(A711,ProductTJ[ProductID],0)),"Not found")</f>
        <v>7</v>
      </c>
      <c r="F711" t="str">
        <f>IFERROR(INDEX(ProductTJ[Segment],MATCH(A711,ProductTJ[ProductID],0)),"Not found")</f>
        <v>Convenience</v>
      </c>
      <c r="G711" t="str">
        <f>IFERROR(INDEX(SalesTJ[Country],MATCH(A711,SalesTJ[ProductID],0)),"Not found")</f>
        <v>Canada</v>
      </c>
      <c r="H711" t="str">
        <f>IFERROR(INDEX(Location[State],MATCH(I711,Location[Zip],0)),"Not found")</f>
        <v>British Columbia</v>
      </c>
      <c r="I711" t="str">
        <f>IFERROR(INDEX(SalesTJ[Zip],MATCH(A711,SalesTJ[ProductID],0)),"Not found")</f>
        <v>V5V</v>
      </c>
      <c r="J711" t="str">
        <f>IFERROR(INDEX(Manufacturer[Manufacturer Name],MATCH(E711,Manufacturer[ManufacturerID],0)),"Not found")</f>
        <v>VanArsdel</v>
      </c>
      <c r="K711">
        <f>IFERROR(INDEX(SalesTJ[Units],MATCH(A711,SalesTJ[ProductID],0)),"Not found")</f>
        <v>1</v>
      </c>
      <c r="L711">
        <f>IFERROR(INDEX(SalesTJ[Revenue],MATCH(A711,SalesTJ[ProductID],0)),"Not found")</f>
        <v>10079.37</v>
      </c>
    </row>
    <row r="712" spans="1:12">
      <c r="A712" s="6">
        <v>978</v>
      </c>
      <c r="B712" s="7">
        <v>42071</v>
      </c>
      <c r="C712" t="str">
        <f>IFERROR(INDEX(ProductTJ[Product Name],MATCH(A712,ProductTJ[ProductID],0)),"Not found")</f>
        <v>Natura UC-41</v>
      </c>
      <c r="D712" t="str">
        <f>IFERROR(INDEX(ProductTJ[Category],MATCH(A712,ProductTJ[ProductID],0)),"Not found")</f>
        <v>Urban</v>
      </c>
      <c r="E712">
        <f>IFERROR(INDEX(ProductTJ[ManufacturerID],MATCH(A712,ProductTJ[ProductID],0)),"Not found")</f>
        <v>8</v>
      </c>
      <c r="F712" t="str">
        <f>IFERROR(INDEX(ProductTJ[Segment],MATCH(A712,ProductTJ[ProductID],0)),"Not found")</f>
        <v>Convenience</v>
      </c>
      <c r="G712" t="str">
        <f>IFERROR(INDEX(SalesTJ[Country],MATCH(A712,SalesTJ[ProductID],0)),"Not found")</f>
        <v>Canada</v>
      </c>
      <c r="H712" t="str">
        <f>IFERROR(INDEX(Location[State],MATCH(I712,Location[Zip],0)),"Not found")</f>
        <v>Manitoba</v>
      </c>
      <c r="I712" t="str">
        <f>IFERROR(INDEX(SalesTJ[Zip],MATCH(A712,SalesTJ[ProductID],0)),"Not found")</f>
        <v>R3W</v>
      </c>
      <c r="J712" t="str">
        <f>IFERROR(INDEX(Manufacturer[Manufacturer Name],MATCH(E712,Manufacturer[ManufacturerID],0)),"Not found")</f>
        <v>Natura</v>
      </c>
      <c r="K712">
        <f>IFERROR(INDEX(SalesTJ[Units],MATCH(A712,SalesTJ[ProductID],0)),"Not found")</f>
        <v>1</v>
      </c>
      <c r="L712">
        <f>IFERROR(INDEX(SalesTJ[Revenue],MATCH(A712,SalesTJ[ProductID],0)),"Not found")</f>
        <v>9638.37</v>
      </c>
    </row>
    <row r="713" spans="1:12">
      <c r="A713" s="8">
        <v>438</v>
      </c>
      <c r="B713" s="9">
        <v>42071</v>
      </c>
      <c r="C713" t="str">
        <f>IFERROR(INDEX(ProductTJ[Product Name],MATCH(A713,ProductTJ[ProductID],0)),"Not found")</f>
        <v>Maximus UM-43</v>
      </c>
      <c r="D713" t="str">
        <f>IFERROR(INDEX(ProductTJ[Category],MATCH(A713,ProductTJ[ProductID],0)),"Not found")</f>
        <v>Urban</v>
      </c>
      <c r="E713">
        <f>IFERROR(INDEX(ProductTJ[ManufacturerID],MATCH(A713,ProductTJ[ProductID],0)),"Not found")</f>
        <v>7</v>
      </c>
      <c r="F713" t="str">
        <f>IFERROR(INDEX(ProductTJ[Segment],MATCH(A713,ProductTJ[ProductID],0)),"Not found")</f>
        <v>Moderation</v>
      </c>
      <c r="G713" t="str">
        <f>IFERROR(INDEX(SalesTJ[Country],MATCH(A713,SalesTJ[ProductID],0)),"Not found")</f>
        <v>Canada</v>
      </c>
      <c r="H713" t="str">
        <f>IFERROR(INDEX(Location[State],MATCH(I713,Location[Zip],0)),"Not found")</f>
        <v>Manitoba</v>
      </c>
      <c r="I713" t="str">
        <f>IFERROR(INDEX(SalesTJ[Zip],MATCH(A713,SalesTJ[ProductID],0)),"Not found")</f>
        <v>R3K</v>
      </c>
      <c r="J713" t="str">
        <f>IFERROR(INDEX(Manufacturer[Manufacturer Name],MATCH(E713,Manufacturer[ManufacturerID],0)),"Not found")</f>
        <v>VanArsdel</v>
      </c>
      <c r="K713">
        <f>IFERROR(INDEX(SalesTJ[Units],MATCH(A713,SalesTJ[ProductID],0)),"Not found")</f>
        <v>1</v>
      </c>
      <c r="L713">
        <f>IFERROR(INDEX(SalesTJ[Revenue],MATCH(A713,SalesTJ[ProductID],0)),"Not found")</f>
        <v>11969.37</v>
      </c>
    </row>
    <row r="714" spans="1:12">
      <c r="A714" s="6">
        <v>605</v>
      </c>
      <c r="B714" s="7">
        <v>42071</v>
      </c>
      <c r="C714" t="str">
        <f>IFERROR(INDEX(ProductTJ[Product Name],MATCH(A714,ProductTJ[ProductID],0)),"Not found")</f>
        <v>Maximus UC-70</v>
      </c>
      <c r="D714" t="str">
        <f>IFERROR(INDEX(ProductTJ[Category],MATCH(A714,ProductTJ[ProductID],0)),"Not found")</f>
        <v>Urban</v>
      </c>
      <c r="E714">
        <f>IFERROR(INDEX(ProductTJ[ManufacturerID],MATCH(A714,ProductTJ[ProductID],0)),"Not found")</f>
        <v>7</v>
      </c>
      <c r="F714" t="str">
        <f>IFERROR(INDEX(ProductTJ[Segment],MATCH(A714,ProductTJ[ProductID],0)),"Not found")</f>
        <v>Convenience</v>
      </c>
      <c r="G714" t="str">
        <f>IFERROR(INDEX(SalesTJ[Country],MATCH(A714,SalesTJ[ProductID],0)),"Not found")</f>
        <v>Canada</v>
      </c>
      <c r="H714" t="str">
        <f>IFERROR(INDEX(Location[State],MATCH(I714,Location[Zip],0)),"Not found")</f>
        <v>Alberta</v>
      </c>
      <c r="I714" t="str">
        <f>IFERROR(INDEX(SalesTJ[Zip],MATCH(A714,SalesTJ[ProductID],0)),"Not found")</f>
        <v>T1Y</v>
      </c>
      <c r="J714" t="str">
        <f>IFERROR(INDEX(Manufacturer[Manufacturer Name],MATCH(E714,Manufacturer[ManufacturerID],0)),"Not found")</f>
        <v>VanArsdel</v>
      </c>
      <c r="K714">
        <f>IFERROR(INDEX(SalesTJ[Units],MATCH(A714,SalesTJ[ProductID],0)),"Not found")</f>
        <v>1</v>
      </c>
      <c r="L714">
        <f>IFERROR(INDEX(SalesTJ[Revenue],MATCH(A714,SalesTJ[ProductID],0)),"Not found")</f>
        <v>5039.37</v>
      </c>
    </row>
    <row r="715" spans="1:12">
      <c r="A715" s="8">
        <v>1530</v>
      </c>
      <c r="B715" s="9">
        <v>42072</v>
      </c>
      <c r="C715" t="str">
        <f>IFERROR(INDEX(ProductTJ[Product Name],MATCH(A715,ProductTJ[ProductID],0)),"Not found")</f>
        <v>Quibus RP-22</v>
      </c>
      <c r="D715" t="str">
        <f>IFERROR(INDEX(ProductTJ[Category],MATCH(A715,ProductTJ[ProductID],0)),"Not found")</f>
        <v>Rural</v>
      </c>
      <c r="E715">
        <f>IFERROR(INDEX(ProductTJ[ManufacturerID],MATCH(A715,ProductTJ[ProductID],0)),"Not found")</f>
        <v>12</v>
      </c>
      <c r="F715" t="str">
        <f>IFERROR(INDEX(ProductTJ[Segment],MATCH(A715,ProductTJ[ProductID],0)),"Not found")</f>
        <v>Productivity</v>
      </c>
      <c r="G715" t="str">
        <f>IFERROR(INDEX(SalesTJ[Country],MATCH(A715,SalesTJ[ProductID],0)),"Not found")</f>
        <v>Canada</v>
      </c>
      <c r="H715" t="str">
        <f>IFERROR(INDEX(Location[State],MATCH(I715,Location[Zip],0)),"Not found")</f>
        <v>Manitoba</v>
      </c>
      <c r="I715" t="str">
        <f>IFERROR(INDEX(SalesTJ[Zip],MATCH(A715,SalesTJ[ProductID],0)),"Not found")</f>
        <v>R3H</v>
      </c>
      <c r="J715" t="str">
        <f>IFERROR(INDEX(Manufacturer[Manufacturer Name],MATCH(E715,Manufacturer[ManufacturerID],0)),"Not found")</f>
        <v>Quibus</v>
      </c>
      <c r="K715">
        <f>IFERROR(INDEX(SalesTJ[Units],MATCH(A715,SalesTJ[ProductID],0)),"Not found")</f>
        <v>1</v>
      </c>
      <c r="L715">
        <f>IFERROR(INDEX(SalesTJ[Revenue],MATCH(A715,SalesTJ[ProductID],0)),"Not found")</f>
        <v>4282.74</v>
      </c>
    </row>
    <row r="716" spans="1:12">
      <c r="A716" s="6">
        <v>579</v>
      </c>
      <c r="B716" s="7">
        <v>42094</v>
      </c>
      <c r="C716" t="str">
        <f>IFERROR(INDEX(ProductTJ[Product Name],MATCH(A716,ProductTJ[ProductID],0)),"Not found")</f>
        <v>Maximus UC-44</v>
      </c>
      <c r="D716" t="str">
        <f>IFERROR(INDEX(ProductTJ[Category],MATCH(A716,ProductTJ[ProductID],0)),"Not found")</f>
        <v>Urban</v>
      </c>
      <c r="E716">
        <f>IFERROR(INDEX(ProductTJ[ManufacturerID],MATCH(A716,ProductTJ[ProductID],0)),"Not found")</f>
        <v>7</v>
      </c>
      <c r="F716" t="str">
        <f>IFERROR(INDEX(ProductTJ[Segment],MATCH(A716,ProductTJ[ProductID],0)),"Not found")</f>
        <v>Convenience</v>
      </c>
      <c r="G716" t="str">
        <f>IFERROR(INDEX(SalesTJ[Country],MATCH(A716,SalesTJ[ProductID],0)),"Not found")</f>
        <v>Canada</v>
      </c>
      <c r="H716" t="str">
        <f>IFERROR(INDEX(Location[State],MATCH(I716,Location[Zip],0)),"Not found")</f>
        <v>Manitoba</v>
      </c>
      <c r="I716" t="str">
        <f>IFERROR(INDEX(SalesTJ[Zip],MATCH(A716,SalesTJ[ProductID],0)),"Not found")</f>
        <v>R3H</v>
      </c>
      <c r="J716" t="str">
        <f>IFERROR(INDEX(Manufacturer[Manufacturer Name],MATCH(E716,Manufacturer[ManufacturerID],0)),"Not found")</f>
        <v>VanArsdel</v>
      </c>
      <c r="K716">
        <f>IFERROR(INDEX(SalesTJ[Units],MATCH(A716,SalesTJ[ProductID],0)),"Not found")</f>
        <v>1</v>
      </c>
      <c r="L716">
        <f>IFERROR(INDEX(SalesTJ[Revenue],MATCH(A716,SalesTJ[ProductID],0)),"Not found")</f>
        <v>15938.37</v>
      </c>
    </row>
    <row r="717" spans="1:12">
      <c r="A717" s="8">
        <v>491</v>
      </c>
      <c r="B717" s="9">
        <v>42106</v>
      </c>
      <c r="C717" t="str">
        <f>IFERROR(INDEX(ProductTJ[Product Name],MATCH(A717,ProductTJ[ProductID],0)),"Not found")</f>
        <v>Maximus UM-96</v>
      </c>
      <c r="D717" t="str">
        <f>IFERROR(INDEX(ProductTJ[Category],MATCH(A717,ProductTJ[ProductID],0)),"Not found")</f>
        <v>Urban</v>
      </c>
      <c r="E717">
        <f>IFERROR(INDEX(ProductTJ[ManufacturerID],MATCH(A717,ProductTJ[ProductID],0)),"Not found")</f>
        <v>7</v>
      </c>
      <c r="F717" t="str">
        <f>IFERROR(INDEX(ProductTJ[Segment],MATCH(A717,ProductTJ[ProductID],0)),"Not found")</f>
        <v>Moderation</v>
      </c>
      <c r="G717" t="str">
        <f>IFERROR(INDEX(SalesTJ[Country],MATCH(A717,SalesTJ[ProductID],0)),"Not found")</f>
        <v>Canada</v>
      </c>
      <c r="H717" t="str">
        <f>IFERROR(INDEX(Location[State],MATCH(I717,Location[Zip],0)),"Not found")</f>
        <v>Ontario</v>
      </c>
      <c r="I717" t="str">
        <f>IFERROR(INDEX(SalesTJ[Zip],MATCH(A717,SalesTJ[ProductID],0)),"Not found")</f>
        <v>M5X</v>
      </c>
      <c r="J717" t="str">
        <f>IFERROR(INDEX(Manufacturer[Manufacturer Name],MATCH(E717,Manufacturer[ManufacturerID],0)),"Not found")</f>
        <v>VanArsdel</v>
      </c>
      <c r="K717">
        <f>IFERROR(INDEX(SalesTJ[Units],MATCH(A717,SalesTJ[ProductID],0)),"Not found")</f>
        <v>1</v>
      </c>
      <c r="L717">
        <f>IFERROR(INDEX(SalesTJ[Revenue],MATCH(A717,SalesTJ[ProductID],0)),"Not found")</f>
        <v>10709.37</v>
      </c>
    </row>
    <row r="718" spans="1:12">
      <c r="A718" s="6">
        <v>1182</v>
      </c>
      <c r="B718" s="7">
        <v>42075</v>
      </c>
      <c r="C718" t="str">
        <f>IFERROR(INDEX(ProductTJ[Product Name],MATCH(A718,ProductTJ[ProductID],0)),"Not found")</f>
        <v>Pirum UE-18</v>
      </c>
      <c r="D718" t="str">
        <f>IFERROR(INDEX(ProductTJ[Category],MATCH(A718,ProductTJ[ProductID],0)),"Not found")</f>
        <v>Urban</v>
      </c>
      <c r="E718">
        <f>IFERROR(INDEX(ProductTJ[ManufacturerID],MATCH(A718,ProductTJ[ProductID],0)),"Not found")</f>
        <v>10</v>
      </c>
      <c r="F718" t="str">
        <f>IFERROR(INDEX(ProductTJ[Segment],MATCH(A718,ProductTJ[ProductID],0)),"Not found")</f>
        <v>Extreme</v>
      </c>
      <c r="G718" t="str">
        <f>IFERROR(INDEX(SalesTJ[Country],MATCH(A718,SalesTJ[ProductID],0)),"Not found")</f>
        <v>Canada</v>
      </c>
      <c r="H718" t="str">
        <f>IFERROR(INDEX(Location[State],MATCH(I718,Location[Zip],0)),"Not found")</f>
        <v>Alberta</v>
      </c>
      <c r="I718" t="str">
        <f>IFERROR(INDEX(SalesTJ[Zip],MATCH(A718,SalesTJ[ProductID],0)),"Not found")</f>
        <v>T6G</v>
      </c>
      <c r="J718" t="str">
        <f>IFERROR(INDEX(Manufacturer[Manufacturer Name],MATCH(E718,Manufacturer[ManufacturerID],0)),"Not found")</f>
        <v>Pirum</v>
      </c>
      <c r="K718">
        <f>IFERROR(INDEX(SalesTJ[Units],MATCH(A718,SalesTJ[ProductID],0)),"Not found")</f>
        <v>1</v>
      </c>
      <c r="L718">
        <f>IFERROR(INDEX(SalesTJ[Revenue],MATCH(A718,SalesTJ[ProductID],0)),"Not found")</f>
        <v>2708.37</v>
      </c>
    </row>
    <row r="719" spans="1:12">
      <c r="A719" s="8">
        <v>2155</v>
      </c>
      <c r="B719" s="9">
        <v>42075</v>
      </c>
      <c r="C719" t="str">
        <f>IFERROR(INDEX(ProductTJ[Product Name],MATCH(A719,ProductTJ[ProductID],0)),"Not found")</f>
        <v>Victoria UE-08</v>
      </c>
      <c r="D719" t="str">
        <f>IFERROR(INDEX(ProductTJ[Category],MATCH(A719,ProductTJ[ProductID],0)),"Not found")</f>
        <v>Urban</v>
      </c>
      <c r="E719">
        <f>IFERROR(INDEX(ProductTJ[ManufacturerID],MATCH(A719,ProductTJ[ProductID],0)),"Not found")</f>
        <v>14</v>
      </c>
      <c r="F719" t="str">
        <f>IFERROR(INDEX(ProductTJ[Segment],MATCH(A719,ProductTJ[ProductID],0)),"Not found")</f>
        <v>Extreme</v>
      </c>
      <c r="G719" t="str">
        <f>IFERROR(INDEX(SalesTJ[Country],MATCH(A719,SalesTJ[ProductID],0)),"Not found")</f>
        <v>Canada</v>
      </c>
      <c r="H719" t="str">
        <f>IFERROR(INDEX(Location[State],MATCH(I719,Location[Zip],0)),"Not found")</f>
        <v>British Columbia</v>
      </c>
      <c r="I719" t="str">
        <f>IFERROR(INDEX(SalesTJ[Zip],MATCH(A719,SalesTJ[ProductID],0)),"Not found")</f>
        <v>V5V</v>
      </c>
      <c r="J719" t="str">
        <f>IFERROR(INDEX(Manufacturer[Manufacturer Name],MATCH(E719,Manufacturer[ManufacturerID],0)),"Not found")</f>
        <v>Victoria</v>
      </c>
      <c r="K719">
        <f>IFERROR(INDEX(SalesTJ[Units],MATCH(A719,SalesTJ[ProductID],0)),"Not found")</f>
        <v>1</v>
      </c>
      <c r="L719">
        <f>IFERROR(INDEX(SalesTJ[Revenue],MATCH(A719,SalesTJ[ProductID],0)),"Not found")</f>
        <v>7748.37</v>
      </c>
    </row>
    <row r="720" spans="1:12">
      <c r="A720" s="6">
        <v>702</v>
      </c>
      <c r="B720" s="7">
        <v>42075</v>
      </c>
      <c r="C720" t="str">
        <f>IFERROR(INDEX(ProductTJ[Product Name],MATCH(A720,ProductTJ[ProductID],0)),"Not found")</f>
        <v>Natura MA-09</v>
      </c>
      <c r="D720" t="str">
        <f>IFERROR(INDEX(ProductTJ[Category],MATCH(A720,ProductTJ[ProductID],0)),"Not found")</f>
        <v>Mix</v>
      </c>
      <c r="E720">
        <f>IFERROR(INDEX(ProductTJ[ManufacturerID],MATCH(A720,ProductTJ[ProductID],0)),"Not found")</f>
        <v>8</v>
      </c>
      <c r="F720" t="str">
        <f>IFERROR(INDEX(ProductTJ[Segment],MATCH(A720,ProductTJ[ProductID],0)),"Not found")</f>
        <v>All Season</v>
      </c>
      <c r="G720" t="str">
        <f>IFERROR(INDEX(SalesTJ[Country],MATCH(A720,SalesTJ[ProductID],0)),"Not found")</f>
        <v>Canada</v>
      </c>
      <c r="H720" t="str">
        <f>IFERROR(INDEX(Location[State],MATCH(I720,Location[Zip],0)),"Not found")</f>
        <v>Alberta</v>
      </c>
      <c r="I720" t="str">
        <f>IFERROR(INDEX(SalesTJ[Zip],MATCH(A720,SalesTJ[ProductID],0)),"Not found")</f>
        <v>T3R</v>
      </c>
      <c r="J720" t="str">
        <f>IFERROR(INDEX(Manufacturer[Manufacturer Name],MATCH(E720,Manufacturer[ManufacturerID],0)),"Not found")</f>
        <v>Natura</v>
      </c>
      <c r="K720">
        <f>IFERROR(INDEX(SalesTJ[Units],MATCH(A720,SalesTJ[ProductID],0)),"Not found")</f>
        <v>1</v>
      </c>
      <c r="L720">
        <f>IFERROR(INDEX(SalesTJ[Revenue],MATCH(A720,SalesTJ[ProductID],0)),"Not found")</f>
        <v>3779.37</v>
      </c>
    </row>
    <row r="721" spans="1:12">
      <c r="A721" s="8">
        <v>2055</v>
      </c>
      <c r="B721" s="9">
        <v>42075</v>
      </c>
      <c r="C721" t="str">
        <f>IFERROR(INDEX(ProductTJ[Product Name],MATCH(A721,ProductTJ[ProductID],0)),"Not found")</f>
        <v>Currus UE-15</v>
      </c>
      <c r="D721" t="str">
        <f>IFERROR(INDEX(ProductTJ[Category],MATCH(A721,ProductTJ[ProductID],0)),"Not found")</f>
        <v>Urban</v>
      </c>
      <c r="E721">
        <f>IFERROR(INDEX(ProductTJ[ManufacturerID],MATCH(A721,ProductTJ[ProductID],0)),"Not found")</f>
        <v>4</v>
      </c>
      <c r="F721" t="str">
        <f>IFERROR(INDEX(ProductTJ[Segment],MATCH(A721,ProductTJ[ProductID],0)),"Not found")</f>
        <v>Extreme</v>
      </c>
      <c r="G721" t="str">
        <f>IFERROR(INDEX(SalesTJ[Country],MATCH(A721,SalesTJ[ProductID],0)),"Not found")</f>
        <v>Canada</v>
      </c>
      <c r="H721" t="str">
        <f>IFERROR(INDEX(Location[State],MATCH(I721,Location[Zip],0)),"Not found")</f>
        <v>Manitoba</v>
      </c>
      <c r="I721" t="str">
        <f>IFERROR(INDEX(SalesTJ[Zip],MATCH(A721,SalesTJ[ProductID],0)),"Not found")</f>
        <v>R3V</v>
      </c>
      <c r="J721" t="str">
        <f>IFERROR(INDEX(Manufacturer[Manufacturer Name],MATCH(E721,Manufacturer[ManufacturerID],0)),"Not found")</f>
        <v>Currus</v>
      </c>
      <c r="K721">
        <f>IFERROR(INDEX(SalesTJ[Units],MATCH(A721,SalesTJ[ProductID],0)),"Not found")</f>
        <v>1</v>
      </c>
      <c r="L721">
        <f>IFERROR(INDEX(SalesTJ[Revenue],MATCH(A721,SalesTJ[ProductID],0)),"Not found")</f>
        <v>7874.37</v>
      </c>
    </row>
    <row r="722" spans="1:12">
      <c r="A722" s="6">
        <v>2099</v>
      </c>
      <c r="B722" s="7">
        <v>42075</v>
      </c>
      <c r="C722" t="str">
        <f>IFERROR(INDEX(ProductTJ[Product Name],MATCH(A722,ProductTJ[ProductID],0)),"Not found")</f>
        <v>Currus YY-03</v>
      </c>
      <c r="D722" t="str">
        <f>IFERROR(INDEX(ProductTJ[Category],MATCH(A722,ProductTJ[ProductID],0)),"Not found")</f>
        <v>Youth</v>
      </c>
      <c r="E722">
        <f>IFERROR(INDEX(ProductTJ[ManufacturerID],MATCH(A722,ProductTJ[ProductID],0)),"Not found")</f>
        <v>4</v>
      </c>
      <c r="F722" t="str">
        <f>IFERROR(INDEX(ProductTJ[Segment],MATCH(A722,ProductTJ[ProductID],0)),"Not found")</f>
        <v>Youth</v>
      </c>
      <c r="G722" t="str">
        <f>IFERROR(INDEX(SalesTJ[Country],MATCH(A722,SalesTJ[ProductID],0)),"Not found")</f>
        <v>Canada</v>
      </c>
      <c r="H722" t="str">
        <f>IFERROR(INDEX(Location[State],MATCH(I722,Location[Zip],0)),"Not found")</f>
        <v>Ontario</v>
      </c>
      <c r="I722" t="str">
        <f>IFERROR(INDEX(SalesTJ[Zip],MATCH(A722,SalesTJ[ProductID],0)),"Not found")</f>
        <v>L5N</v>
      </c>
      <c r="J722" t="str">
        <f>IFERROR(INDEX(Manufacturer[Manufacturer Name],MATCH(E722,Manufacturer[ManufacturerID],0)),"Not found")</f>
        <v>Currus</v>
      </c>
      <c r="K722">
        <f>IFERROR(INDEX(SalesTJ[Units],MATCH(A722,SalesTJ[ProductID],0)),"Not found")</f>
        <v>1</v>
      </c>
      <c r="L722">
        <f>IFERROR(INDEX(SalesTJ[Revenue],MATCH(A722,SalesTJ[ProductID],0)),"Not found")</f>
        <v>5165.37</v>
      </c>
    </row>
    <row r="723" spans="1:12">
      <c r="A723" s="8">
        <v>907</v>
      </c>
      <c r="B723" s="9">
        <v>42076</v>
      </c>
      <c r="C723" t="str">
        <f>IFERROR(INDEX(ProductTJ[Product Name],MATCH(A723,ProductTJ[ProductID],0)),"Not found")</f>
        <v>Natura UE-16</v>
      </c>
      <c r="D723" t="str">
        <f>IFERROR(INDEX(ProductTJ[Category],MATCH(A723,ProductTJ[ProductID],0)),"Not found")</f>
        <v>Urban</v>
      </c>
      <c r="E723">
        <f>IFERROR(INDEX(ProductTJ[ManufacturerID],MATCH(A723,ProductTJ[ProductID],0)),"Not found")</f>
        <v>8</v>
      </c>
      <c r="F723" t="str">
        <f>IFERROR(INDEX(ProductTJ[Segment],MATCH(A723,ProductTJ[ProductID],0)),"Not found")</f>
        <v>Extreme</v>
      </c>
      <c r="G723" t="str">
        <f>IFERROR(INDEX(SalesTJ[Country],MATCH(A723,SalesTJ[ProductID],0)),"Not found")</f>
        <v>Canada</v>
      </c>
      <c r="H723" t="str">
        <f>IFERROR(INDEX(Location[State],MATCH(I723,Location[Zip],0)),"Not found")</f>
        <v>Ontario</v>
      </c>
      <c r="I723" t="str">
        <f>IFERROR(INDEX(SalesTJ[Zip],MATCH(A723,SalesTJ[ProductID],0)),"Not found")</f>
        <v>M7Y</v>
      </c>
      <c r="J723" t="str">
        <f>IFERROR(INDEX(Manufacturer[Manufacturer Name],MATCH(E723,Manufacturer[ManufacturerID],0)),"Not found")</f>
        <v>Natura</v>
      </c>
      <c r="K723">
        <f>IFERROR(INDEX(SalesTJ[Units],MATCH(A723,SalesTJ[ProductID],0)),"Not found")</f>
        <v>1</v>
      </c>
      <c r="L723">
        <f>IFERROR(INDEX(SalesTJ[Revenue],MATCH(A723,SalesTJ[ProductID],0)),"Not found")</f>
        <v>7307.37</v>
      </c>
    </row>
    <row r="724" spans="1:12">
      <c r="A724" s="6">
        <v>590</v>
      </c>
      <c r="B724" s="7">
        <v>42076</v>
      </c>
      <c r="C724" t="str">
        <f>IFERROR(INDEX(ProductTJ[Product Name],MATCH(A724,ProductTJ[ProductID],0)),"Not found")</f>
        <v>Maximus UC-55</v>
      </c>
      <c r="D724" t="str">
        <f>IFERROR(INDEX(ProductTJ[Category],MATCH(A724,ProductTJ[ProductID],0)),"Not found")</f>
        <v>Urban</v>
      </c>
      <c r="E724">
        <f>IFERROR(INDEX(ProductTJ[ManufacturerID],MATCH(A724,ProductTJ[ProductID],0)),"Not found")</f>
        <v>7</v>
      </c>
      <c r="F724" t="str">
        <f>IFERROR(INDEX(ProductTJ[Segment],MATCH(A724,ProductTJ[ProductID],0)),"Not found")</f>
        <v>Convenience</v>
      </c>
      <c r="G724" t="str">
        <f>IFERROR(INDEX(SalesTJ[Country],MATCH(A724,SalesTJ[ProductID],0)),"Not found")</f>
        <v>Canada</v>
      </c>
      <c r="H724" t="str">
        <f>IFERROR(INDEX(Location[State],MATCH(I724,Location[Zip],0)),"Not found")</f>
        <v>Ontario</v>
      </c>
      <c r="I724" t="str">
        <f>IFERROR(INDEX(SalesTJ[Zip],MATCH(A724,SalesTJ[ProductID],0)),"Not found")</f>
        <v>L5P</v>
      </c>
      <c r="J724" t="str">
        <f>IFERROR(INDEX(Manufacturer[Manufacturer Name],MATCH(E724,Manufacturer[ManufacturerID],0)),"Not found")</f>
        <v>VanArsdel</v>
      </c>
      <c r="K724">
        <f>IFERROR(INDEX(SalesTJ[Units],MATCH(A724,SalesTJ[ProductID],0)),"Not found")</f>
        <v>1</v>
      </c>
      <c r="L724">
        <f>IFERROR(INDEX(SalesTJ[Revenue],MATCH(A724,SalesTJ[ProductID],0)),"Not found")</f>
        <v>10709.37</v>
      </c>
    </row>
    <row r="725" spans="1:12">
      <c r="A725" s="8">
        <v>819</v>
      </c>
      <c r="B725" s="9">
        <v>42076</v>
      </c>
      <c r="C725" t="str">
        <f>IFERROR(INDEX(ProductTJ[Product Name],MATCH(A725,ProductTJ[ProductID],0)),"Not found")</f>
        <v>Natura UM-03</v>
      </c>
      <c r="D725" t="str">
        <f>IFERROR(INDEX(ProductTJ[Category],MATCH(A725,ProductTJ[ProductID],0)),"Not found")</f>
        <v>Urban</v>
      </c>
      <c r="E725">
        <f>IFERROR(INDEX(ProductTJ[ManufacturerID],MATCH(A725,ProductTJ[ProductID],0)),"Not found")</f>
        <v>8</v>
      </c>
      <c r="F725" t="str">
        <f>IFERROR(INDEX(ProductTJ[Segment],MATCH(A725,ProductTJ[ProductID],0)),"Not found")</f>
        <v>Moderation</v>
      </c>
      <c r="G725" t="str">
        <f>IFERROR(INDEX(SalesTJ[Country],MATCH(A725,SalesTJ[ProductID],0)),"Not found")</f>
        <v>Canada</v>
      </c>
      <c r="H725" t="str">
        <f>IFERROR(INDEX(Location[State],MATCH(I725,Location[Zip],0)),"Not found")</f>
        <v>Alberta</v>
      </c>
      <c r="I725" t="str">
        <f>IFERROR(INDEX(SalesTJ[Zip],MATCH(A725,SalesTJ[ProductID],0)),"Not found")</f>
        <v>T5W</v>
      </c>
      <c r="J725" t="str">
        <f>IFERROR(INDEX(Manufacturer[Manufacturer Name],MATCH(E725,Manufacturer[ManufacturerID],0)),"Not found")</f>
        <v>Natura</v>
      </c>
      <c r="K725">
        <f>IFERROR(INDEX(SalesTJ[Units],MATCH(A725,SalesTJ[ProductID],0)),"Not found")</f>
        <v>1</v>
      </c>
      <c r="L725">
        <f>IFERROR(INDEX(SalesTJ[Revenue],MATCH(A725,SalesTJ[ProductID],0)),"Not found")</f>
        <v>15528.87</v>
      </c>
    </row>
    <row r="726" spans="1:12">
      <c r="A726" s="6">
        <v>506</v>
      </c>
      <c r="B726" s="7">
        <v>42154</v>
      </c>
      <c r="C726" t="str">
        <f>IFERROR(INDEX(ProductTJ[Product Name],MATCH(A726,ProductTJ[ProductID],0)),"Not found")</f>
        <v>Maximus UM-11</v>
      </c>
      <c r="D726" t="str">
        <f>IFERROR(INDEX(ProductTJ[Category],MATCH(A726,ProductTJ[ProductID],0)),"Not found")</f>
        <v>Urban</v>
      </c>
      <c r="E726">
        <f>IFERROR(INDEX(ProductTJ[ManufacturerID],MATCH(A726,ProductTJ[ProductID],0)),"Not found")</f>
        <v>7</v>
      </c>
      <c r="F726" t="str">
        <f>IFERROR(INDEX(ProductTJ[Segment],MATCH(A726,ProductTJ[ProductID],0)),"Not found")</f>
        <v>Moderation</v>
      </c>
      <c r="G726" t="str">
        <f>IFERROR(INDEX(SalesTJ[Country],MATCH(A726,SalesTJ[ProductID],0)),"Not found")</f>
        <v>Canada</v>
      </c>
      <c r="H726" t="str">
        <f>IFERROR(INDEX(Location[State],MATCH(I726,Location[Zip],0)),"Not found")</f>
        <v>Ontario</v>
      </c>
      <c r="I726" t="str">
        <f>IFERROR(INDEX(SalesTJ[Zip],MATCH(A726,SalesTJ[ProductID],0)),"Not found")</f>
        <v>L5P</v>
      </c>
      <c r="J726" t="str">
        <f>IFERROR(INDEX(Manufacturer[Manufacturer Name],MATCH(E726,Manufacturer[ManufacturerID],0)),"Not found")</f>
        <v>VanArsdel</v>
      </c>
      <c r="K726">
        <f>IFERROR(INDEX(SalesTJ[Units],MATCH(A726,SalesTJ[ProductID],0)),"Not found")</f>
        <v>1</v>
      </c>
      <c r="L726">
        <f>IFERROR(INDEX(SalesTJ[Revenue],MATCH(A726,SalesTJ[ProductID],0)),"Not found")</f>
        <v>15560.37</v>
      </c>
    </row>
    <row r="727" spans="1:12">
      <c r="A727" s="8">
        <v>1999</v>
      </c>
      <c r="B727" s="9">
        <v>42155</v>
      </c>
      <c r="C727" t="str">
        <f>IFERROR(INDEX(ProductTJ[Product Name],MATCH(A727,ProductTJ[ProductID],0)),"Not found")</f>
        <v>Currus UR-02</v>
      </c>
      <c r="D727" t="str">
        <f>IFERROR(INDEX(ProductTJ[Category],MATCH(A727,ProductTJ[ProductID],0)),"Not found")</f>
        <v>Urban</v>
      </c>
      <c r="E727">
        <f>IFERROR(INDEX(ProductTJ[ManufacturerID],MATCH(A727,ProductTJ[ProductID],0)),"Not found")</f>
        <v>4</v>
      </c>
      <c r="F727" t="str">
        <f>IFERROR(INDEX(ProductTJ[Segment],MATCH(A727,ProductTJ[ProductID],0)),"Not found")</f>
        <v>Regular</v>
      </c>
      <c r="G727" t="str">
        <f>IFERROR(INDEX(SalesTJ[Country],MATCH(A727,SalesTJ[ProductID],0)),"Not found")</f>
        <v>Canada</v>
      </c>
      <c r="H727" t="str">
        <f>IFERROR(INDEX(Location[State],MATCH(I727,Location[Zip],0)),"Not found")</f>
        <v>Alberta</v>
      </c>
      <c r="I727" t="str">
        <f>IFERROR(INDEX(SalesTJ[Zip],MATCH(A727,SalesTJ[ProductID],0)),"Not found")</f>
        <v>T6E</v>
      </c>
      <c r="J727" t="str">
        <f>IFERROR(INDEX(Manufacturer[Manufacturer Name],MATCH(E727,Manufacturer[ManufacturerID],0)),"Not found")</f>
        <v>Currus</v>
      </c>
      <c r="K727">
        <f>IFERROR(INDEX(SalesTJ[Units],MATCH(A727,SalesTJ[ProductID],0)),"Not found")</f>
        <v>1</v>
      </c>
      <c r="L727">
        <f>IFERROR(INDEX(SalesTJ[Revenue],MATCH(A727,SalesTJ[ProductID],0)),"Not found")</f>
        <v>8126.37</v>
      </c>
    </row>
    <row r="728" spans="1:12">
      <c r="A728" s="6">
        <v>1391</v>
      </c>
      <c r="B728" s="7">
        <v>42155</v>
      </c>
      <c r="C728" t="str">
        <f>IFERROR(INDEX(ProductTJ[Product Name],MATCH(A728,ProductTJ[ProductID],0)),"Not found")</f>
        <v>Quibus RP-83</v>
      </c>
      <c r="D728" t="str">
        <f>IFERROR(INDEX(ProductTJ[Category],MATCH(A728,ProductTJ[ProductID],0)),"Not found")</f>
        <v>Rural</v>
      </c>
      <c r="E728">
        <f>IFERROR(INDEX(ProductTJ[ManufacturerID],MATCH(A728,ProductTJ[ProductID],0)),"Not found")</f>
        <v>12</v>
      </c>
      <c r="F728" t="str">
        <f>IFERROR(INDEX(ProductTJ[Segment],MATCH(A728,ProductTJ[ProductID],0)),"Not found")</f>
        <v>Productivity</v>
      </c>
      <c r="G728" t="str">
        <f>IFERROR(INDEX(SalesTJ[Country],MATCH(A728,SalesTJ[ProductID],0)),"Not found")</f>
        <v>Canada</v>
      </c>
      <c r="H728" t="str">
        <f>IFERROR(INDEX(Location[State],MATCH(I728,Location[Zip],0)),"Not found")</f>
        <v>Alberta</v>
      </c>
      <c r="I728" t="str">
        <f>IFERROR(INDEX(SalesTJ[Zip],MATCH(A728,SalesTJ[ProductID],0)),"Not found")</f>
        <v>T2X</v>
      </c>
      <c r="J728" t="str">
        <f>IFERROR(INDEX(Manufacturer[Manufacturer Name],MATCH(E728,Manufacturer[ManufacturerID],0)),"Not found")</f>
        <v>Quibus</v>
      </c>
      <c r="K728">
        <f>IFERROR(INDEX(SalesTJ[Units],MATCH(A728,SalesTJ[ProductID],0)),"Not found")</f>
        <v>1</v>
      </c>
      <c r="L728">
        <f>IFERROR(INDEX(SalesTJ[Revenue],MATCH(A728,SalesTJ[ProductID],0)),"Not found")</f>
        <v>2266.74</v>
      </c>
    </row>
    <row r="729" spans="1:12">
      <c r="A729" s="8">
        <v>1507</v>
      </c>
      <c r="B729" s="9">
        <v>42155</v>
      </c>
      <c r="C729" t="str">
        <f>IFERROR(INDEX(ProductTJ[Product Name],MATCH(A729,ProductTJ[ProductID],0)),"Not found")</f>
        <v>Quibus RP-99</v>
      </c>
      <c r="D729" t="str">
        <f>IFERROR(INDEX(ProductTJ[Category],MATCH(A729,ProductTJ[ProductID],0)),"Not found")</f>
        <v>Rural</v>
      </c>
      <c r="E729">
        <f>IFERROR(INDEX(ProductTJ[ManufacturerID],MATCH(A729,ProductTJ[ProductID],0)),"Not found")</f>
        <v>12</v>
      </c>
      <c r="F729" t="str">
        <f>IFERROR(INDEX(ProductTJ[Segment],MATCH(A729,ProductTJ[ProductID],0)),"Not found")</f>
        <v>Productivity</v>
      </c>
      <c r="G729" t="str">
        <f>IFERROR(INDEX(SalesTJ[Country],MATCH(A729,SalesTJ[ProductID],0)),"Not found")</f>
        <v>Canada</v>
      </c>
      <c r="H729" t="str">
        <f>IFERROR(INDEX(Location[State],MATCH(I729,Location[Zip],0)),"Not found")</f>
        <v>Alberta</v>
      </c>
      <c r="I729" t="str">
        <f>IFERROR(INDEX(SalesTJ[Zip],MATCH(A729,SalesTJ[ProductID],0)),"Not found")</f>
        <v>T2Y</v>
      </c>
      <c r="J729" t="str">
        <f>IFERROR(INDEX(Manufacturer[Manufacturer Name],MATCH(E729,Manufacturer[ManufacturerID],0)),"Not found")</f>
        <v>Quibus</v>
      </c>
      <c r="K729">
        <f>IFERROR(INDEX(SalesTJ[Units],MATCH(A729,SalesTJ[ProductID],0)),"Not found")</f>
        <v>1</v>
      </c>
      <c r="L729">
        <f>IFERROR(INDEX(SalesTJ[Revenue],MATCH(A729,SalesTJ[ProductID],0)),"Not found")</f>
        <v>1069.74</v>
      </c>
    </row>
    <row r="730" spans="1:12">
      <c r="A730" s="6">
        <v>1392</v>
      </c>
      <c r="B730" s="7">
        <v>42155</v>
      </c>
      <c r="C730" t="str">
        <f>IFERROR(INDEX(ProductTJ[Product Name],MATCH(A730,ProductTJ[ProductID],0)),"Not found")</f>
        <v>Quibus RP-84</v>
      </c>
      <c r="D730" t="str">
        <f>IFERROR(INDEX(ProductTJ[Category],MATCH(A730,ProductTJ[ProductID],0)),"Not found")</f>
        <v>Rural</v>
      </c>
      <c r="E730">
        <f>IFERROR(INDEX(ProductTJ[ManufacturerID],MATCH(A730,ProductTJ[ProductID],0)),"Not found")</f>
        <v>12</v>
      </c>
      <c r="F730" t="str">
        <f>IFERROR(INDEX(ProductTJ[Segment],MATCH(A730,ProductTJ[ProductID],0)),"Not found")</f>
        <v>Productivity</v>
      </c>
      <c r="G730" t="str">
        <f>IFERROR(INDEX(SalesTJ[Country],MATCH(A730,SalesTJ[ProductID],0)),"Not found")</f>
        <v>Canada</v>
      </c>
      <c r="H730" t="str">
        <f>IFERROR(INDEX(Location[State],MATCH(I730,Location[Zip],0)),"Not found")</f>
        <v>Alberta</v>
      </c>
      <c r="I730" t="str">
        <f>IFERROR(INDEX(SalesTJ[Zip],MATCH(A730,SalesTJ[ProductID],0)),"Not found")</f>
        <v>T6R</v>
      </c>
      <c r="J730" t="str">
        <f>IFERROR(INDEX(Manufacturer[Manufacturer Name],MATCH(E730,Manufacturer[ManufacturerID],0)),"Not found")</f>
        <v>Quibus</v>
      </c>
      <c r="K730">
        <f>IFERROR(INDEX(SalesTJ[Units],MATCH(A730,SalesTJ[ProductID],0)),"Not found")</f>
        <v>1</v>
      </c>
      <c r="L730">
        <f>IFERROR(INDEX(SalesTJ[Revenue],MATCH(A730,SalesTJ[ProductID],0)),"Not found")</f>
        <v>2077.74</v>
      </c>
    </row>
    <row r="731" spans="1:12">
      <c r="A731" s="8">
        <v>1508</v>
      </c>
      <c r="B731" s="9">
        <v>42155</v>
      </c>
      <c r="C731" t="str">
        <f>IFERROR(INDEX(ProductTJ[Product Name],MATCH(A731,ProductTJ[ProductID],0)),"Not found")</f>
        <v>Quibus RP-00</v>
      </c>
      <c r="D731" t="str">
        <f>IFERROR(INDEX(ProductTJ[Category],MATCH(A731,ProductTJ[ProductID],0)),"Not found")</f>
        <v>Rural</v>
      </c>
      <c r="E731">
        <f>IFERROR(INDEX(ProductTJ[ManufacturerID],MATCH(A731,ProductTJ[ProductID],0)),"Not found")</f>
        <v>12</v>
      </c>
      <c r="F731" t="str">
        <f>IFERROR(INDEX(ProductTJ[Segment],MATCH(A731,ProductTJ[ProductID],0)),"Not found")</f>
        <v>Productivity</v>
      </c>
      <c r="G731" t="str">
        <f>IFERROR(INDEX(SalesTJ[Country],MATCH(A731,SalesTJ[ProductID],0)),"Not found")</f>
        <v>Canada</v>
      </c>
      <c r="H731" t="str">
        <f>IFERROR(INDEX(Location[State],MATCH(I731,Location[Zip],0)),"Not found")</f>
        <v>Alberta</v>
      </c>
      <c r="I731" t="str">
        <f>IFERROR(INDEX(SalesTJ[Zip],MATCH(A731,SalesTJ[ProductID],0)),"Not found")</f>
        <v>T2Y</v>
      </c>
      <c r="J731" t="str">
        <f>IFERROR(INDEX(Manufacturer[Manufacturer Name],MATCH(E731,Manufacturer[ManufacturerID],0)),"Not found")</f>
        <v>Quibus</v>
      </c>
      <c r="K731">
        <f>IFERROR(INDEX(SalesTJ[Units],MATCH(A731,SalesTJ[ProductID],0)),"Not found")</f>
        <v>1</v>
      </c>
      <c r="L731">
        <f>IFERROR(INDEX(SalesTJ[Revenue],MATCH(A731,SalesTJ[ProductID],0)),"Not found")</f>
        <v>1069.74</v>
      </c>
    </row>
    <row r="732" spans="1:12">
      <c r="A732" s="6">
        <v>927</v>
      </c>
      <c r="B732" s="7">
        <v>42185</v>
      </c>
      <c r="C732" t="str">
        <f>IFERROR(INDEX(ProductTJ[Product Name],MATCH(A732,ProductTJ[ProductID],0)),"Not found")</f>
        <v>Natura UE-36</v>
      </c>
      <c r="D732" t="str">
        <f>IFERROR(INDEX(ProductTJ[Category],MATCH(A732,ProductTJ[ProductID],0)),"Not found")</f>
        <v>Urban</v>
      </c>
      <c r="E732">
        <f>IFERROR(INDEX(ProductTJ[ManufacturerID],MATCH(A732,ProductTJ[ProductID],0)),"Not found")</f>
        <v>8</v>
      </c>
      <c r="F732" t="str">
        <f>IFERROR(INDEX(ProductTJ[Segment],MATCH(A732,ProductTJ[ProductID],0)),"Not found")</f>
        <v>Extreme</v>
      </c>
      <c r="G732" t="str">
        <f>IFERROR(INDEX(SalesTJ[Country],MATCH(A732,SalesTJ[ProductID],0)),"Not found")</f>
        <v>Canada</v>
      </c>
      <c r="H732" t="str">
        <f>IFERROR(INDEX(Location[State],MATCH(I732,Location[Zip],0)),"Not found")</f>
        <v>Ontario</v>
      </c>
      <c r="I732" t="str">
        <f>IFERROR(INDEX(SalesTJ[Zip],MATCH(A732,SalesTJ[ProductID],0)),"Not found")</f>
        <v>M6G</v>
      </c>
      <c r="J732" t="str">
        <f>IFERROR(INDEX(Manufacturer[Manufacturer Name],MATCH(E732,Manufacturer[ManufacturerID],0)),"Not found")</f>
        <v>Natura</v>
      </c>
      <c r="K732">
        <f>IFERROR(INDEX(SalesTJ[Units],MATCH(A732,SalesTJ[ProductID],0)),"Not found")</f>
        <v>1</v>
      </c>
      <c r="L732">
        <f>IFERROR(INDEX(SalesTJ[Revenue],MATCH(A732,SalesTJ[ProductID],0)),"Not found")</f>
        <v>6173.37</v>
      </c>
    </row>
    <row r="733" spans="1:12">
      <c r="A733" s="8">
        <v>487</v>
      </c>
      <c r="B733" s="9">
        <v>42185</v>
      </c>
      <c r="C733" t="str">
        <f>IFERROR(INDEX(ProductTJ[Product Name],MATCH(A733,ProductTJ[ProductID],0)),"Not found")</f>
        <v>Maximus UM-92</v>
      </c>
      <c r="D733" t="str">
        <f>IFERROR(INDEX(ProductTJ[Category],MATCH(A733,ProductTJ[ProductID],0)),"Not found")</f>
        <v>Urban</v>
      </c>
      <c r="E733">
        <f>IFERROR(INDEX(ProductTJ[ManufacturerID],MATCH(A733,ProductTJ[ProductID],0)),"Not found")</f>
        <v>7</v>
      </c>
      <c r="F733" t="str">
        <f>IFERROR(INDEX(ProductTJ[Segment],MATCH(A733,ProductTJ[ProductID],0)),"Not found")</f>
        <v>Moderation</v>
      </c>
      <c r="G733" t="str">
        <f>IFERROR(INDEX(SalesTJ[Country],MATCH(A733,SalesTJ[ProductID],0)),"Not found")</f>
        <v>Canada</v>
      </c>
      <c r="H733" t="str">
        <f>IFERROR(INDEX(Location[State],MATCH(I733,Location[Zip],0)),"Not found")</f>
        <v>Ontario</v>
      </c>
      <c r="I733" t="str">
        <f>IFERROR(INDEX(SalesTJ[Zip],MATCH(A733,SalesTJ[ProductID],0)),"Not found")</f>
        <v>L4X</v>
      </c>
      <c r="J733" t="str">
        <f>IFERROR(INDEX(Manufacturer[Manufacturer Name],MATCH(E733,Manufacturer[ManufacturerID],0)),"Not found")</f>
        <v>VanArsdel</v>
      </c>
      <c r="K733">
        <f>IFERROR(INDEX(SalesTJ[Units],MATCH(A733,SalesTJ[ProductID],0)),"Not found")</f>
        <v>1</v>
      </c>
      <c r="L733">
        <f>IFERROR(INDEX(SalesTJ[Revenue],MATCH(A733,SalesTJ[ProductID],0)),"Not found")</f>
        <v>13229.37</v>
      </c>
    </row>
    <row r="734" spans="1:12">
      <c r="A734" s="6">
        <v>1229</v>
      </c>
      <c r="B734" s="7">
        <v>42066</v>
      </c>
      <c r="C734" t="str">
        <f>IFERROR(INDEX(ProductTJ[Product Name],MATCH(A734,ProductTJ[ProductID],0)),"Not found")</f>
        <v>Pirum UC-31</v>
      </c>
      <c r="D734" t="str">
        <f>IFERROR(INDEX(ProductTJ[Category],MATCH(A734,ProductTJ[ProductID],0)),"Not found")</f>
        <v>Urban</v>
      </c>
      <c r="E734">
        <f>IFERROR(INDEX(ProductTJ[ManufacturerID],MATCH(A734,ProductTJ[ProductID],0)),"Not found")</f>
        <v>10</v>
      </c>
      <c r="F734" t="str">
        <f>IFERROR(INDEX(ProductTJ[Segment],MATCH(A734,ProductTJ[ProductID],0)),"Not found")</f>
        <v>Convenience</v>
      </c>
      <c r="G734" t="str">
        <f>IFERROR(INDEX(SalesTJ[Country],MATCH(A734,SalesTJ[ProductID],0)),"Not found")</f>
        <v>Canada</v>
      </c>
      <c r="H734" t="str">
        <f>IFERROR(INDEX(Location[State],MATCH(I734,Location[Zip],0)),"Not found")</f>
        <v>British Columbia</v>
      </c>
      <c r="I734" t="str">
        <f>IFERROR(INDEX(SalesTJ[Zip],MATCH(A734,SalesTJ[ProductID],0)),"Not found")</f>
        <v>V6A</v>
      </c>
      <c r="J734" t="str">
        <f>IFERROR(INDEX(Manufacturer[Manufacturer Name],MATCH(E734,Manufacturer[ManufacturerID],0)),"Not found")</f>
        <v>Pirum</v>
      </c>
      <c r="K734">
        <f>IFERROR(INDEX(SalesTJ[Units],MATCH(A734,SalesTJ[ProductID],0)),"Not found")</f>
        <v>1</v>
      </c>
      <c r="L734">
        <f>IFERROR(INDEX(SalesTJ[Revenue],MATCH(A734,SalesTJ[ProductID],0)),"Not found")</f>
        <v>3464.37</v>
      </c>
    </row>
    <row r="735" spans="1:12">
      <c r="A735" s="8">
        <v>2180</v>
      </c>
      <c r="B735" s="9">
        <v>42067</v>
      </c>
      <c r="C735" t="str">
        <f>IFERROR(INDEX(ProductTJ[Product Name],MATCH(A735,ProductTJ[ProductID],0)),"Not found")</f>
        <v>Victoria UC-10</v>
      </c>
      <c r="D735" t="str">
        <f>IFERROR(INDEX(ProductTJ[Category],MATCH(A735,ProductTJ[ProductID],0)),"Not found")</f>
        <v>Urban</v>
      </c>
      <c r="E735">
        <f>IFERROR(INDEX(ProductTJ[ManufacturerID],MATCH(A735,ProductTJ[ProductID],0)),"Not found")</f>
        <v>14</v>
      </c>
      <c r="F735" t="str">
        <f>IFERROR(INDEX(ProductTJ[Segment],MATCH(A735,ProductTJ[ProductID],0)),"Not found")</f>
        <v>Convenience</v>
      </c>
      <c r="G735" t="str">
        <f>IFERROR(INDEX(SalesTJ[Country],MATCH(A735,SalesTJ[ProductID],0)),"Not found")</f>
        <v>Canada</v>
      </c>
      <c r="H735" t="str">
        <f>IFERROR(INDEX(Location[State],MATCH(I735,Location[Zip],0)),"Not found")</f>
        <v>Ontario</v>
      </c>
      <c r="I735" t="str">
        <f>IFERROR(INDEX(SalesTJ[Zip],MATCH(A735,SalesTJ[ProductID],0)),"Not found")</f>
        <v>M5L</v>
      </c>
      <c r="J735" t="str">
        <f>IFERROR(INDEX(Manufacturer[Manufacturer Name],MATCH(E735,Manufacturer[ManufacturerID],0)),"Not found")</f>
        <v>Victoria</v>
      </c>
      <c r="K735">
        <f>IFERROR(INDEX(SalesTJ[Units],MATCH(A735,SalesTJ[ProductID],0)),"Not found")</f>
        <v>1</v>
      </c>
      <c r="L735">
        <f>IFERROR(INDEX(SalesTJ[Revenue],MATCH(A735,SalesTJ[ProductID],0)),"Not found")</f>
        <v>5606.37</v>
      </c>
    </row>
    <row r="736" spans="1:12">
      <c r="A736" s="6">
        <v>1180</v>
      </c>
      <c r="B736" s="7">
        <v>42074</v>
      </c>
      <c r="C736" t="str">
        <f>IFERROR(INDEX(ProductTJ[Product Name],MATCH(A736,ProductTJ[ProductID],0)),"Not found")</f>
        <v>Pirum UE-16</v>
      </c>
      <c r="D736" t="str">
        <f>IFERROR(INDEX(ProductTJ[Category],MATCH(A736,ProductTJ[ProductID],0)),"Not found")</f>
        <v>Urban</v>
      </c>
      <c r="E736">
        <f>IFERROR(INDEX(ProductTJ[ManufacturerID],MATCH(A736,ProductTJ[ProductID],0)),"Not found")</f>
        <v>10</v>
      </c>
      <c r="F736" t="str">
        <f>IFERROR(INDEX(ProductTJ[Segment],MATCH(A736,ProductTJ[ProductID],0)),"Not found")</f>
        <v>Extreme</v>
      </c>
      <c r="G736" t="str">
        <f>IFERROR(INDEX(SalesTJ[Country],MATCH(A736,SalesTJ[ProductID],0)),"Not found")</f>
        <v>Canada</v>
      </c>
      <c r="H736" t="str">
        <f>IFERROR(INDEX(Location[State],MATCH(I736,Location[Zip],0)),"Not found")</f>
        <v>Ontario</v>
      </c>
      <c r="I736" t="str">
        <f>IFERROR(INDEX(SalesTJ[Zip],MATCH(A736,SalesTJ[ProductID],0)),"Not found")</f>
        <v>L5G</v>
      </c>
      <c r="J736" t="str">
        <f>IFERROR(INDEX(Manufacturer[Manufacturer Name],MATCH(E736,Manufacturer[ManufacturerID],0)),"Not found")</f>
        <v>Pirum</v>
      </c>
      <c r="K736">
        <f>IFERROR(INDEX(SalesTJ[Units],MATCH(A736,SalesTJ[ProductID],0)),"Not found")</f>
        <v>1</v>
      </c>
      <c r="L736">
        <f>IFERROR(INDEX(SalesTJ[Revenue],MATCH(A736,SalesTJ[ProductID],0)),"Not found")</f>
        <v>6173.37</v>
      </c>
    </row>
    <row r="737" spans="1:12">
      <c r="A737" s="8">
        <v>1009</v>
      </c>
      <c r="B737" s="9">
        <v>42074</v>
      </c>
      <c r="C737" t="str">
        <f>IFERROR(INDEX(ProductTJ[Product Name],MATCH(A737,ProductTJ[ProductID],0)),"Not found")</f>
        <v>Natura YY-10</v>
      </c>
      <c r="D737" t="str">
        <f>IFERROR(INDEX(ProductTJ[Category],MATCH(A737,ProductTJ[ProductID],0)),"Not found")</f>
        <v>Youth</v>
      </c>
      <c r="E737">
        <f>IFERROR(INDEX(ProductTJ[ManufacturerID],MATCH(A737,ProductTJ[ProductID],0)),"Not found")</f>
        <v>8</v>
      </c>
      <c r="F737" t="str">
        <f>IFERROR(INDEX(ProductTJ[Segment],MATCH(A737,ProductTJ[ProductID],0)),"Not found")</f>
        <v>Youth</v>
      </c>
      <c r="G737" t="str">
        <f>IFERROR(INDEX(SalesTJ[Country],MATCH(A737,SalesTJ[ProductID],0)),"Not found")</f>
        <v>Canada</v>
      </c>
      <c r="H737" t="str">
        <f>IFERROR(INDEX(Location[State],MATCH(I737,Location[Zip],0)),"Not found")</f>
        <v>British Columbia</v>
      </c>
      <c r="I737" t="str">
        <f>IFERROR(INDEX(SalesTJ[Zip],MATCH(A737,SalesTJ[ProductID],0)),"Not found")</f>
        <v>V7W</v>
      </c>
      <c r="J737" t="str">
        <f>IFERROR(INDEX(Manufacturer[Manufacturer Name],MATCH(E737,Manufacturer[ManufacturerID],0)),"Not found")</f>
        <v>Natura</v>
      </c>
      <c r="K737">
        <f>IFERROR(INDEX(SalesTJ[Units],MATCH(A737,SalesTJ[ProductID],0)),"Not found")</f>
        <v>1</v>
      </c>
      <c r="L737">
        <f>IFERROR(INDEX(SalesTJ[Revenue],MATCH(A737,SalesTJ[ProductID],0)),"Not found")</f>
        <v>1353.87</v>
      </c>
    </row>
    <row r="738" spans="1:12">
      <c r="A738" s="6">
        <v>1129</v>
      </c>
      <c r="B738" s="7">
        <v>42087</v>
      </c>
      <c r="C738" t="str">
        <f>IFERROR(INDEX(ProductTJ[Product Name],MATCH(A738,ProductTJ[ProductID],0)),"Not found")</f>
        <v>Pirum UM-06</v>
      </c>
      <c r="D738" t="str">
        <f>IFERROR(INDEX(ProductTJ[Category],MATCH(A738,ProductTJ[ProductID],0)),"Not found")</f>
        <v>Urban</v>
      </c>
      <c r="E738">
        <f>IFERROR(INDEX(ProductTJ[ManufacturerID],MATCH(A738,ProductTJ[ProductID],0)),"Not found")</f>
        <v>10</v>
      </c>
      <c r="F738" t="str">
        <f>IFERROR(INDEX(ProductTJ[Segment],MATCH(A738,ProductTJ[ProductID],0)),"Not found")</f>
        <v>Moderation</v>
      </c>
      <c r="G738" t="str">
        <f>IFERROR(INDEX(SalesTJ[Country],MATCH(A738,SalesTJ[ProductID],0)),"Not found")</f>
        <v>Canada</v>
      </c>
      <c r="H738" t="str">
        <f>IFERROR(INDEX(Location[State],MATCH(I738,Location[Zip],0)),"Not found")</f>
        <v>Ontario</v>
      </c>
      <c r="I738" t="str">
        <f>IFERROR(INDEX(SalesTJ[Zip],MATCH(A738,SalesTJ[ProductID],0)),"Not found")</f>
        <v>L5P</v>
      </c>
      <c r="J738" t="str">
        <f>IFERROR(INDEX(Manufacturer[Manufacturer Name],MATCH(E738,Manufacturer[ManufacturerID],0)),"Not found")</f>
        <v>Pirum</v>
      </c>
      <c r="K738">
        <f>IFERROR(INDEX(SalesTJ[Units],MATCH(A738,SalesTJ[ProductID],0)),"Not found")</f>
        <v>1</v>
      </c>
      <c r="L738">
        <f>IFERROR(INDEX(SalesTJ[Revenue],MATCH(A738,SalesTJ[ProductID],0)),"Not found")</f>
        <v>5543.37</v>
      </c>
    </row>
    <row r="739" spans="1:12">
      <c r="A739" s="8">
        <v>556</v>
      </c>
      <c r="B739" s="9">
        <v>42087</v>
      </c>
      <c r="C739" t="str">
        <f>IFERROR(INDEX(ProductTJ[Product Name],MATCH(A739,ProductTJ[ProductID],0)),"Not found")</f>
        <v>Maximus UC-21</v>
      </c>
      <c r="D739" t="str">
        <f>IFERROR(INDEX(ProductTJ[Category],MATCH(A739,ProductTJ[ProductID],0)),"Not found")</f>
        <v>Urban</v>
      </c>
      <c r="E739">
        <f>IFERROR(INDEX(ProductTJ[ManufacturerID],MATCH(A739,ProductTJ[ProductID],0)),"Not found")</f>
        <v>7</v>
      </c>
      <c r="F739" t="str">
        <f>IFERROR(INDEX(ProductTJ[Segment],MATCH(A739,ProductTJ[ProductID],0)),"Not found")</f>
        <v>Convenience</v>
      </c>
      <c r="G739" t="str">
        <f>IFERROR(INDEX(SalesTJ[Country],MATCH(A739,SalesTJ[ProductID],0)),"Not found")</f>
        <v>Canada</v>
      </c>
      <c r="H739" t="str">
        <f>IFERROR(INDEX(Location[State],MATCH(I739,Location[Zip],0)),"Not found")</f>
        <v>Ontario</v>
      </c>
      <c r="I739" t="str">
        <f>IFERROR(INDEX(SalesTJ[Zip],MATCH(A739,SalesTJ[ProductID],0)),"Not found")</f>
        <v>M6H</v>
      </c>
      <c r="J739" t="str">
        <f>IFERROR(INDEX(Manufacturer[Manufacturer Name],MATCH(E739,Manufacturer[ManufacturerID],0)),"Not found")</f>
        <v>VanArsdel</v>
      </c>
      <c r="K739">
        <f>IFERROR(INDEX(SalesTJ[Units],MATCH(A739,SalesTJ[ProductID],0)),"Not found")</f>
        <v>1</v>
      </c>
      <c r="L739">
        <f>IFERROR(INDEX(SalesTJ[Revenue],MATCH(A739,SalesTJ[ProductID],0)),"Not found")</f>
        <v>10268.37</v>
      </c>
    </row>
    <row r="740" spans="1:12">
      <c r="A740" s="6">
        <v>615</v>
      </c>
      <c r="B740" s="7">
        <v>42087</v>
      </c>
      <c r="C740" t="str">
        <f>IFERROR(INDEX(ProductTJ[Product Name],MATCH(A740,ProductTJ[ProductID],0)),"Not found")</f>
        <v>Maximus UC-80</v>
      </c>
      <c r="D740" t="str">
        <f>IFERROR(INDEX(ProductTJ[Category],MATCH(A740,ProductTJ[ProductID],0)),"Not found")</f>
        <v>Urban</v>
      </c>
      <c r="E740">
        <f>IFERROR(INDEX(ProductTJ[ManufacturerID],MATCH(A740,ProductTJ[ProductID],0)),"Not found")</f>
        <v>7</v>
      </c>
      <c r="F740" t="str">
        <f>IFERROR(INDEX(ProductTJ[Segment],MATCH(A740,ProductTJ[ProductID],0)),"Not found")</f>
        <v>Convenience</v>
      </c>
      <c r="G740" t="str">
        <f>IFERROR(INDEX(SalesTJ[Country],MATCH(A740,SalesTJ[ProductID],0)),"Not found")</f>
        <v>Canada</v>
      </c>
      <c r="H740" t="str">
        <f>IFERROR(INDEX(Location[State],MATCH(I740,Location[Zip],0)),"Not found")</f>
        <v>Ontario</v>
      </c>
      <c r="I740" t="str">
        <f>IFERROR(INDEX(SalesTJ[Zip],MATCH(A740,SalesTJ[ProductID],0)),"Not found")</f>
        <v>M4V</v>
      </c>
      <c r="J740" t="str">
        <f>IFERROR(INDEX(Manufacturer[Manufacturer Name],MATCH(E740,Manufacturer[ManufacturerID],0)),"Not found")</f>
        <v>VanArsdel</v>
      </c>
      <c r="K740">
        <f>IFERROR(INDEX(SalesTJ[Units],MATCH(A740,SalesTJ[ProductID],0)),"Not found")</f>
        <v>1</v>
      </c>
      <c r="L740">
        <f>IFERROR(INDEX(SalesTJ[Revenue],MATCH(A740,SalesTJ[ProductID],0)),"Not found")</f>
        <v>8189.37</v>
      </c>
    </row>
    <row r="741" spans="1:12">
      <c r="A741" s="8">
        <v>993</v>
      </c>
      <c r="B741" s="9">
        <v>42047</v>
      </c>
      <c r="C741" t="str">
        <f>IFERROR(INDEX(ProductTJ[Product Name],MATCH(A741,ProductTJ[ProductID],0)),"Not found")</f>
        <v>Natura UC-56</v>
      </c>
      <c r="D741" t="str">
        <f>IFERROR(INDEX(ProductTJ[Category],MATCH(A741,ProductTJ[ProductID],0)),"Not found")</f>
        <v>Urban</v>
      </c>
      <c r="E741">
        <f>IFERROR(INDEX(ProductTJ[ManufacturerID],MATCH(A741,ProductTJ[ProductID],0)),"Not found")</f>
        <v>8</v>
      </c>
      <c r="F741" t="str">
        <f>IFERROR(INDEX(ProductTJ[Segment],MATCH(A741,ProductTJ[ProductID],0)),"Not found")</f>
        <v>Convenience</v>
      </c>
      <c r="G741" t="str">
        <f>IFERROR(INDEX(SalesTJ[Country],MATCH(A741,SalesTJ[ProductID],0)),"Not found")</f>
        <v>Canada</v>
      </c>
      <c r="H741" t="str">
        <f>IFERROR(INDEX(Location[State],MATCH(I741,Location[Zip],0)),"Not found")</f>
        <v>Manitoba</v>
      </c>
      <c r="I741" t="str">
        <f>IFERROR(INDEX(SalesTJ[Zip],MATCH(A741,SalesTJ[ProductID],0)),"Not found")</f>
        <v>R3V</v>
      </c>
      <c r="J741" t="str">
        <f>IFERROR(INDEX(Manufacturer[Manufacturer Name],MATCH(E741,Manufacturer[ManufacturerID],0)),"Not found")</f>
        <v>Natura</v>
      </c>
      <c r="K741">
        <f>IFERROR(INDEX(SalesTJ[Units],MATCH(A741,SalesTJ[ProductID],0)),"Not found")</f>
        <v>1</v>
      </c>
      <c r="L741">
        <f>IFERROR(INDEX(SalesTJ[Revenue],MATCH(A741,SalesTJ[ProductID],0)),"Not found")</f>
        <v>4598.37</v>
      </c>
    </row>
    <row r="742" spans="1:12">
      <c r="A742" s="6">
        <v>939</v>
      </c>
      <c r="B742" s="7">
        <v>42047</v>
      </c>
      <c r="C742" t="str">
        <f>IFERROR(INDEX(ProductTJ[Product Name],MATCH(A742,ProductTJ[ProductID],0)),"Not found")</f>
        <v>Natura UC-02</v>
      </c>
      <c r="D742" t="str">
        <f>IFERROR(INDEX(ProductTJ[Category],MATCH(A742,ProductTJ[ProductID],0)),"Not found")</f>
        <v>Urban</v>
      </c>
      <c r="E742">
        <f>IFERROR(INDEX(ProductTJ[ManufacturerID],MATCH(A742,ProductTJ[ProductID],0)),"Not found")</f>
        <v>8</v>
      </c>
      <c r="F742" t="str">
        <f>IFERROR(INDEX(ProductTJ[Segment],MATCH(A742,ProductTJ[ProductID],0)),"Not found")</f>
        <v>Convenience</v>
      </c>
      <c r="G742" t="str">
        <f>IFERROR(INDEX(SalesTJ[Country],MATCH(A742,SalesTJ[ProductID],0)),"Not found")</f>
        <v>Canada</v>
      </c>
      <c r="H742" t="str">
        <f>IFERROR(INDEX(Location[State],MATCH(I742,Location[Zip],0)),"Not found")</f>
        <v>Manitoba</v>
      </c>
      <c r="I742" t="str">
        <f>IFERROR(INDEX(SalesTJ[Zip],MATCH(A742,SalesTJ[ProductID],0)),"Not found")</f>
        <v>R3T</v>
      </c>
      <c r="J742" t="str">
        <f>IFERROR(INDEX(Manufacturer[Manufacturer Name],MATCH(E742,Manufacturer[ManufacturerID],0)),"Not found")</f>
        <v>Natura</v>
      </c>
      <c r="K742">
        <f>IFERROR(INDEX(SalesTJ[Units],MATCH(A742,SalesTJ[ProductID],0)),"Not found")</f>
        <v>1</v>
      </c>
      <c r="L742">
        <f>IFERROR(INDEX(SalesTJ[Revenue],MATCH(A742,SalesTJ[ProductID],0)),"Not found")</f>
        <v>4409.37</v>
      </c>
    </row>
    <row r="743" spans="1:12">
      <c r="A743" s="8">
        <v>2219</v>
      </c>
      <c r="B743" s="9">
        <v>42048</v>
      </c>
      <c r="C743" t="str">
        <f>IFERROR(INDEX(ProductTJ[Product Name],MATCH(A743,ProductTJ[ProductID],0)),"Not found")</f>
        <v>Aliqui RP-16</v>
      </c>
      <c r="D743" t="str">
        <f>IFERROR(INDEX(ProductTJ[Category],MATCH(A743,ProductTJ[ProductID],0)),"Not found")</f>
        <v>Rural</v>
      </c>
      <c r="E743">
        <f>IFERROR(INDEX(ProductTJ[ManufacturerID],MATCH(A743,ProductTJ[ProductID],0)),"Not found")</f>
        <v>2</v>
      </c>
      <c r="F743" t="str">
        <f>IFERROR(INDEX(ProductTJ[Segment],MATCH(A743,ProductTJ[ProductID],0)),"Not found")</f>
        <v>Productivity</v>
      </c>
      <c r="G743" t="str">
        <f>IFERROR(INDEX(SalesTJ[Country],MATCH(A743,SalesTJ[ProductID],0)),"Not found")</f>
        <v>Canada</v>
      </c>
      <c r="H743" t="str">
        <f>IFERROR(INDEX(Location[State],MATCH(I743,Location[Zip],0)),"Not found")</f>
        <v>Ontario</v>
      </c>
      <c r="I743" t="str">
        <f>IFERROR(INDEX(SalesTJ[Zip],MATCH(A743,SalesTJ[ProductID],0)),"Not found")</f>
        <v>M6S</v>
      </c>
      <c r="J743" t="str">
        <f>IFERROR(INDEX(Manufacturer[Manufacturer Name],MATCH(E743,Manufacturer[ManufacturerID],0)),"Not found")</f>
        <v>Aliqui</v>
      </c>
      <c r="K743">
        <f>IFERROR(INDEX(SalesTJ[Units],MATCH(A743,SalesTJ[ProductID],0)),"Not found")</f>
        <v>1</v>
      </c>
      <c r="L743">
        <f>IFERROR(INDEX(SalesTJ[Revenue],MATCH(A743,SalesTJ[ProductID],0)),"Not found")</f>
        <v>1889.37</v>
      </c>
    </row>
    <row r="744" spans="1:12">
      <c r="A744" s="6">
        <v>862</v>
      </c>
      <c r="B744" s="7">
        <v>42176</v>
      </c>
      <c r="C744" t="str">
        <f>IFERROR(INDEX(ProductTJ[Product Name],MATCH(A744,ProductTJ[ProductID],0)),"Not found")</f>
        <v>Natura UR-08</v>
      </c>
      <c r="D744" t="str">
        <f>IFERROR(INDEX(ProductTJ[Category],MATCH(A744,ProductTJ[ProductID],0)),"Not found")</f>
        <v>Urban</v>
      </c>
      <c r="E744">
        <f>IFERROR(INDEX(ProductTJ[ManufacturerID],MATCH(A744,ProductTJ[ProductID],0)),"Not found")</f>
        <v>8</v>
      </c>
      <c r="F744" t="str">
        <f>IFERROR(INDEX(ProductTJ[Segment],MATCH(A744,ProductTJ[ProductID],0)),"Not found")</f>
        <v>Regular</v>
      </c>
      <c r="G744" t="str">
        <f>IFERROR(INDEX(SalesTJ[Country],MATCH(A744,SalesTJ[ProductID],0)),"Not found")</f>
        <v>Canada</v>
      </c>
      <c r="H744" t="str">
        <f>IFERROR(INDEX(Location[State],MATCH(I744,Location[Zip],0)),"Not found")</f>
        <v>British Columbia</v>
      </c>
      <c r="I744" t="str">
        <f>IFERROR(INDEX(SalesTJ[Zip],MATCH(A744,SalesTJ[ProductID],0)),"Not found")</f>
        <v>V7W</v>
      </c>
      <c r="J744" t="str">
        <f>IFERROR(INDEX(Manufacturer[Manufacturer Name],MATCH(E744,Manufacturer[ManufacturerID],0)),"Not found")</f>
        <v>Natura</v>
      </c>
      <c r="K744">
        <f>IFERROR(INDEX(SalesTJ[Units],MATCH(A744,SalesTJ[ProductID],0)),"Not found")</f>
        <v>1</v>
      </c>
      <c r="L744">
        <f>IFERROR(INDEX(SalesTJ[Revenue],MATCH(A744,SalesTJ[ProductID],0)),"Not found")</f>
        <v>2330.37</v>
      </c>
    </row>
    <row r="745" spans="1:12">
      <c r="A745" s="8">
        <v>438</v>
      </c>
      <c r="B745" s="9">
        <v>42094</v>
      </c>
      <c r="C745" t="str">
        <f>IFERROR(INDEX(ProductTJ[Product Name],MATCH(A745,ProductTJ[ProductID],0)),"Not found")</f>
        <v>Maximus UM-43</v>
      </c>
      <c r="D745" t="str">
        <f>IFERROR(INDEX(ProductTJ[Category],MATCH(A745,ProductTJ[ProductID],0)),"Not found")</f>
        <v>Urban</v>
      </c>
      <c r="E745">
        <f>IFERROR(INDEX(ProductTJ[ManufacturerID],MATCH(A745,ProductTJ[ProductID],0)),"Not found")</f>
        <v>7</v>
      </c>
      <c r="F745" t="str">
        <f>IFERROR(INDEX(ProductTJ[Segment],MATCH(A745,ProductTJ[ProductID],0)),"Not found")</f>
        <v>Moderation</v>
      </c>
      <c r="G745" t="str">
        <f>IFERROR(INDEX(SalesTJ[Country],MATCH(A745,SalesTJ[ProductID],0)),"Not found")</f>
        <v>Canada</v>
      </c>
      <c r="H745" t="str">
        <f>IFERROR(INDEX(Location[State],MATCH(I745,Location[Zip],0)),"Not found")</f>
        <v>Manitoba</v>
      </c>
      <c r="I745" t="str">
        <f>IFERROR(INDEX(SalesTJ[Zip],MATCH(A745,SalesTJ[ProductID],0)),"Not found")</f>
        <v>R3K</v>
      </c>
      <c r="J745" t="str">
        <f>IFERROR(INDEX(Manufacturer[Manufacturer Name],MATCH(E745,Manufacturer[ManufacturerID],0)),"Not found")</f>
        <v>VanArsdel</v>
      </c>
      <c r="K745">
        <f>IFERROR(INDEX(SalesTJ[Units],MATCH(A745,SalesTJ[ProductID],0)),"Not found")</f>
        <v>1</v>
      </c>
      <c r="L745">
        <f>IFERROR(INDEX(SalesTJ[Revenue],MATCH(A745,SalesTJ[ProductID],0)),"Not found")</f>
        <v>11969.37</v>
      </c>
    </row>
    <row r="746" spans="1:12">
      <c r="A746" s="6">
        <v>978</v>
      </c>
      <c r="B746" s="7">
        <v>42094</v>
      </c>
      <c r="C746" t="str">
        <f>IFERROR(INDEX(ProductTJ[Product Name],MATCH(A746,ProductTJ[ProductID],0)),"Not found")</f>
        <v>Natura UC-41</v>
      </c>
      <c r="D746" t="str">
        <f>IFERROR(INDEX(ProductTJ[Category],MATCH(A746,ProductTJ[ProductID],0)),"Not found")</f>
        <v>Urban</v>
      </c>
      <c r="E746">
        <f>IFERROR(INDEX(ProductTJ[ManufacturerID],MATCH(A746,ProductTJ[ProductID],0)),"Not found")</f>
        <v>8</v>
      </c>
      <c r="F746" t="str">
        <f>IFERROR(INDEX(ProductTJ[Segment],MATCH(A746,ProductTJ[ProductID],0)),"Not found")</f>
        <v>Convenience</v>
      </c>
      <c r="G746" t="str">
        <f>IFERROR(INDEX(SalesTJ[Country],MATCH(A746,SalesTJ[ProductID],0)),"Not found")</f>
        <v>Canada</v>
      </c>
      <c r="H746" t="str">
        <f>IFERROR(INDEX(Location[State],MATCH(I746,Location[Zip],0)),"Not found")</f>
        <v>Manitoba</v>
      </c>
      <c r="I746" t="str">
        <f>IFERROR(INDEX(SalesTJ[Zip],MATCH(A746,SalesTJ[ProductID],0)),"Not found")</f>
        <v>R3W</v>
      </c>
      <c r="J746" t="str">
        <f>IFERROR(INDEX(Manufacturer[Manufacturer Name],MATCH(E746,Manufacturer[ManufacturerID],0)),"Not found")</f>
        <v>Natura</v>
      </c>
      <c r="K746">
        <f>IFERROR(INDEX(SalesTJ[Units],MATCH(A746,SalesTJ[ProductID],0)),"Not found")</f>
        <v>1</v>
      </c>
      <c r="L746">
        <f>IFERROR(INDEX(SalesTJ[Revenue],MATCH(A746,SalesTJ[ProductID],0)),"Not found")</f>
        <v>9638.37</v>
      </c>
    </row>
    <row r="747" spans="1:12">
      <c r="A747" s="8">
        <v>2055</v>
      </c>
      <c r="B747" s="9">
        <v>42094</v>
      </c>
      <c r="C747" t="str">
        <f>IFERROR(INDEX(ProductTJ[Product Name],MATCH(A747,ProductTJ[ProductID],0)),"Not found")</f>
        <v>Currus UE-15</v>
      </c>
      <c r="D747" t="str">
        <f>IFERROR(INDEX(ProductTJ[Category],MATCH(A747,ProductTJ[ProductID],0)),"Not found")</f>
        <v>Urban</v>
      </c>
      <c r="E747">
        <f>IFERROR(INDEX(ProductTJ[ManufacturerID],MATCH(A747,ProductTJ[ProductID],0)),"Not found")</f>
        <v>4</v>
      </c>
      <c r="F747" t="str">
        <f>IFERROR(INDEX(ProductTJ[Segment],MATCH(A747,ProductTJ[ProductID],0)),"Not found")</f>
        <v>Extreme</v>
      </c>
      <c r="G747" t="str">
        <f>IFERROR(INDEX(SalesTJ[Country],MATCH(A747,SalesTJ[ProductID],0)),"Not found")</f>
        <v>Canada</v>
      </c>
      <c r="H747" t="str">
        <f>IFERROR(INDEX(Location[State],MATCH(I747,Location[Zip],0)),"Not found")</f>
        <v>Manitoba</v>
      </c>
      <c r="I747" t="str">
        <f>IFERROR(INDEX(SalesTJ[Zip],MATCH(A747,SalesTJ[ProductID],0)),"Not found")</f>
        <v>R3V</v>
      </c>
      <c r="J747" t="str">
        <f>IFERROR(INDEX(Manufacturer[Manufacturer Name],MATCH(E747,Manufacturer[ManufacturerID],0)),"Not found")</f>
        <v>Currus</v>
      </c>
      <c r="K747">
        <f>IFERROR(INDEX(SalesTJ[Units],MATCH(A747,SalesTJ[ProductID],0)),"Not found")</f>
        <v>1</v>
      </c>
      <c r="L747">
        <f>IFERROR(INDEX(SalesTJ[Revenue],MATCH(A747,SalesTJ[ProductID],0)),"Not found")</f>
        <v>7874.37</v>
      </c>
    </row>
    <row r="748" spans="1:12">
      <c r="A748" s="6">
        <v>443</v>
      </c>
      <c r="B748" s="7">
        <v>42101</v>
      </c>
      <c r="C748" t="str">
        <f>IFERROR(INDEX(ProductTJ[Product Name],MATCH(A748,ProductTJ[ProductID],0)),"Not found")</f>
        <v>Maximus UM-48</v>
      </c>
      <c r="D748" t="str">
        <f>IFERROR(INDEX(ProductTJ[Category],MATCH(A748,ProductTJ[ProductID],0)),"Not found")</f>
        <v>Urban</v>
      </c>
      <c r="E748">
        <f>IFERROR(INDEX(ProductTJ[ManufacturerID],MATCH(A748,ProductTJ[ProductID],0)),"Not found")</f>
        <v>7</v>
      </c>
      <c r="F748" t="str">
        <f>IFERROR(INDEX(ProductTJ[Segment],MATCH(A748,ProductTJ[ProductID],0)),"Not found")</f>
        <v>Moderation</v>
      </c>
      <c r="G748" t="str">
        <f>IFERROR(INDEX(SalesTJ[Country],MATCH(A748,SalesTJ[ProductID],0)),"Not found")</f>
        <v>Canada</v>
      </c>
      <c r="H748" t="str">
        <f>IFERROR(INDEX(Location[State],MATCH(I748,Location[Zip],0)),"Not found")</f>
        <v>Alberta</v>
      </c>
      <c r="I748" t="str">
        <f>IFERROR(INDEX(SalesTJ[Zip],MATCH(A748,SalesTJ[ProductID],0)),"Not found")</f>
        <v>T6G</v>
      </c>
      <c r="J748" t="str">
        <f>IFERROR(INDEX(Manufacturer[Manufacturer Name],MATCH(E748,Manufacturer[ManufacturerID],0)),"Not found")</f>
        <v>VanArsdel</v>
      </c>
      <c r="K748">
        <f>IFERROR(INDEX(SalesTJ[Units],MATCH(A748,SalesTJ[ProductID],0)),"Not found")</f>
        <v>1</v>
      </c>
      <c r="L748">
        <f>IFERROR(INDEX(SalesTJ[Revenue],MATCH(A748,SalesTJ[ProductID],0)),"Not found")</f>
        <v>11084.85</v>
      </c>
    </row>
    <row r="749" spans="1:12">
      <c r="A749" s="8">
        <v>2379</v>
      </c>
      <c r="B749" s="9">
        <v>42088</v>
      </c>
      <c r="C749" t="str">
        <f>IFERROR(INDEX(ProductTJ[Product Name],MATCH(A749,ProductTJ[ProductID],0)),"Not found")</f>
        <v>Aliqui UC-27</v>
      </c>
      <c r="D749" t="str">
        <f>IFERROR(INDEX(ProductTJ[Category],MATCH(A749,ProductTJ[ProductID],0)),"Not found")</f>
        <v>Urban</v>
      </c>
      <c r="E749">
        <f>IFERROR(INDEX(ProductTJ[ManufacturerID],MATCH(A749,ProductTJ[ProductID],0)),"Not found")</f>
        <v>2</v>
      </c>
      <c r="F749" t="str">
        <f>IFERROR(INDEX(ProductTJ[Segment],MATCH(A749,ProductTJ[ProductID],0)),"Not found")</f>
        <v>Convenience</v>
      </c>
      <c r="G749" t="str">
        <f>IFERROR(INDEX(SalesTJ[Country],MATCH(A749,SalesTJ[ProductID],0)),"Not found")</f>
        <v>Canada</v>
      </c>
      <c r="H749" t="str">
        <f>IFERROR(INDEX(Location[State],MATCH(I749,Location[Zip],0)),"Not found")</f>
        <v>Quebec</v>
      </c>
      <c r="I749" t="str">
        <f>IFERROR(INDEX(SalesTJ[Zip],MATCH(A749,SalesTJ[ProductID],0)),"Not found")</f>
        <v>H1G</v>
      </c>
      <c r="J749" t="str">
        <f>IFERROR(INDEX(Manufacturer[Manufacturer Name],MATCH(E749,Manufacturer[ManufacturerID],0)),"Not found")</f>
        <v>Aliqui</v>
      </c>
      <c r="K749">
        <f>IFERROR(INDEX(SalesTJ[Units],MATCH(A749,SalesTJ[ProductID],0)),"Not found")</f>
        <v>1</v>
      </c>
      <c r="L749">
        <f>IFERROR(INDEX(SalesTJ[Revenue],MATCH(A749,SalesTJ[ProductID],0)),"Not found")</f>
        <v>2330.37</v>
      </c>
    </row>
    <row r="750" spans="1:12">
      <c r="A750" s="6">
        <v>585</v>
      </c>
      <c r="B750" s="7">
        <v>42088</v>
      </c>
      <c r="C750" t="str">
        <f>IFERROR(INDEX(ProductTJ[Product Name],MATCH(A750,ProductTJ[ProductID],0)),"Not found")</f>
        <v>Maximus UC-50</v>
      </c>
      <c r="D750" t="str">
        <f>IFERROR(INDEX(ProductTJ[Category],MATCH(A750,ProductTJ[ProductID],0)),"Not found")</f>
        <v>Urban</v>
      </c>
      <c r="E750">
        <f>IFERROR(INDEX(ProductTJ[ManufacturerID],MATCH(A750,ProductTJ[ProductID],0)),"Not found")</f>
        <v>7</v>
      </c>
      <c r="F750" t="str">
        <f>IFERROR(INDEX(ProductTJ[Segment],MATCH(A750,ProductTJ[ProductID],0)),"Not found")</f>
        <v>Convenience</v>
      </c>
      <c r="G750" t="str">
        <f>IFERROR(INDEX(SalesTJ[Country],MATCH(A750,SalesTJ[ProductID],0)),"Not found")</f>
        <v>Canada</v>
      </c>
      <c r="H750" t="str">
        <f>IFERROR(INDEX(Location[State],MATCH(I750,Location[Zip],0)),"Not found")</f>
        <v>Ontario</v>
      </c>
      <c r="I750" t="str">
        <f>IFERROR(INDEX(SalesTJ[Zip],MATCH(A750,SalesTJ[ProductID],0)),"Not found")</f>
        <v>M6H</v>
      </c>
      <c r="J750" t="str">
        <f>IFERROR(INDEX(Manufacturer[Manufacturer Name],MATCH(E750,Manufacturer[ManufacturerID],0)),"Not found")</f>
        <v>VanArsdel</v>
      </c>
      <c r="K750">
        <f>IFERROR(INDEX(SalesTJ[Units],MATCH(A750,SalesTJ[ProductID],0)),"Not found")</f>
        <v>1</v>
      </c>
      <c r="L750">
        <f>IFERROR(INDEX(SalesTJ[Revenue],MATCH(A750,SalesTJ[ProductID],0)),"Not found")</f>
        <v>5039.37</v>
      </c>
    </row>
    <row r="751" spans="1:12">
      <c r="A751" s="8">
        <v>1022</v>
      </c>
      <c r="B751" s="9">
        <v>42032</v>
      </c>
      <c r="C751" t="str">
        <f>IFERROR(INDEX(ProductTJ[Product Name],MATCH(A751,ProductTJ[ProductID],0)),"Not found")</f>
        <v>Natura YY-23</v>
      </c>
      <c r="D751" t="str">
        <f>IFERROR(INDEX(ProductTJ[Category],MATCH(A751,ProductTJ[ProductID],0)),"Not found")</f>
        <v>Youth</v>
      </c>
      <c r="E751">
        <f>IFERROR(INDEX(ProductTJ[ManufacturerID],MATCH(A751,ProductTJ[ProductID],0)),"Not found")</f>
        <v>8</v>
      </c>
      <c r="F751" t="str">
        <f>IFERROR(INDEX(ProductTJ[Segment],MATCH(A751,ProductTJ[ProductID],0)),"Not found")</f>
        <v>Youth</v>
      </c>
      <c r="G751" t="str">
        <f>IFERROR(INDEX(SalesTJ[Country],MATCH(A751,SalesTJ[ProductID],0)),"Not found")</f>
        <v>Canada</v>
      </c>
      <c r="H751" t="str">
        <f>IFERROR(INDEX(Location[State],MATCH(I751,Location[Zip],0)),"Not found")</f>
        <v>Manitoba</v>
      </c>
      <c r="I751" t="str">
        <f>IFERROR(INDEX(SalesTJ[Zip],MATCH(A751,SalesTJ[ProductID],0)),"Not found")</f>
        <v>R3X</v>
      </c>
      <c r="J751" t="str">
        <f>IFERROR(INDEX(Manufacturer[Manufacturer Name],MATCH(E751,Manufacturer[ManufacturerID],0)),"Not found")</f>
        <v>Natura</v>
      </c>
      <c r="K751">
        <f>IFERROR(INDEX(SalesTJ[Units],MATCH(A751,SalesTJ[ProductID],0)),"Not found")</f>
        <v>1</v>
      </c>
      <c r="L751">
        <f>IFERROR(INDEX(SalesTJ[Revenue],MATCH(A751,SalesTJ[ProductID],0)),"Not found")</f>
        <v>1889.37</v>
      </c>
    </row>
    <row r="752" spans="1:12">
      <c r="A752" s="6">
        <v>1175</v>
      </c>
      <c r="B752" s="7">
        <v>42033</v>
      </c>
      <c r="C752" t="str">
        <f>IFERROR(INDEX(ProductTJ[Product Name],MATCH(A752,ProductTJ[ProductID],0)),"Not found")</f>
        <v>Pirum UE-11</v>
      </c>
      <c r="D752" t="str">
        <f>IFERROR(INDEX(ProductTJ[Category],MATCH(A752,ProductTJ[ProductID],0)),"Not found")</f>
        <v>Urban</v>
      </c>
      <c r="E752">
        <f>IFERROR(INDEX(ProductTJ[ManufacturerID],MATCH(A752,ProductTJ[ProductID],0)),"Not found")</f>
        <v>10</v>
      </c>
      <c r="F752" t="str">
        <f>IFERROR(INDEX(ProductTJ[Segment],MATCH(A752,ProductTJ[ProductID],0)),"Not found")</f>
        <v>Extreme</v>
      </c>
      <c r="G752" t="str">
        <f>IFERROR(INDEX(SalesTJ[Country],MATCH(A752,SalesTJ[ProductID],0)),"Not found")</f>
        <v>Canada</v>
      </c>
      <c r="H752" t="str">
        <f>IFERROR(INDEX(Location[State],MATCH(I752,Location[Zip],0)),"Not found")</f>
        <v>Ontario</v>
      </c>
      <c r="I752" t="str">
        <f>IFERROR(INDEX(SalesTJ[Zip],MATCH(A752,SalesTJ[ProductID],0)),"Not found")</f>
        <v>K1Y</v>
      </c>
      <c r="J752" t="str">
        <f>IFERROR(INDEX(Manufacturer[Manufacturer Name],MATCH(E752,Manufacturer[ManufacturerID],0)),"Not found")</f>
        <v>Pirum</v>
      </c>
      <c r="K752">
        <f>IFERROR(INDEX(SalesTJ[Units],MATCH(A752,SalesTJ[ProductID],0)),"Not found")</f>
        <v>1</v>
      </c>
      <c r="L752">
        <f>IFERROR(INDEX(SalesTJ[Revenue],MATCH(A752,SalesTJ[ProductID],0)),"Not found")</f>
        <v>7622.37</v>
      </c>
    </row>
    <row r="753" spans="1:12">
      <c r="A753" s="8">
        <v>1180</v>
      </c>
      <c r="B753" s="9">
        <v>42033</v>
      </c>
      <c r="C753" t="str">
        <f>IFERROR(INDEX(ProductTJ[Product Name],MATCH(A753,ProductTJ[ProductID],0)),"Not found")</f>
        <v>Pirum UE-16</v>
      </c>
      <c r="D753" t="str">
        <f>IFERROR(INDEX(ProductTJ[Category],MATCH(A753,ProductTJ[ProductID],0)),"Not found")</f>
        <v>Urban</v>
      </c>
      <c r="E753">
        <f>IFERROR(INDEX(ProductTJ[ManufacturerID],MATCH(A753,ProductTJ[ProductID],0)),"Not found")</f>
        <v>10</v>
      </c>
      <c r="F753" t="str">
        <f>IFERROR(INDEX(ProductTJ[Segment],MATCH(A753,ProductTJ[ProductID],0)),"Not found")</f>
        <v>Extreme</v>
      </c>
      <c r="G753" t="str">
        <f>IFERROR(INDEX(SalesTJ[Country],MATCH(A753,SalesTJ[ProductID],0)),"Not found")</f>
        <v>Canada</v>
      </c>
      <c r="H753" t="str">
        <f>IFERROR(INDEX(Location[State],MATCH(I753,Location[Zip],0)),"Not found")</f>
        <v>Ontario</v>
      </c>
      <c r="I753" t="str">
        <f>IFERROR(INDEX(SalesTJ[Zip],MATCH(A753,SalesTJ[ProductID],0)),"Not found")</f>
        <v>L5G</v>
      </c>
      <c r="J753" t="str">
        <f>IFERROR(INDEX(Manufacturer[Manufacturer Name],MATCH(E753,Manufacturer[ManufacturerID],0)),"Not found")</f>
        <v>Pirum</v>
      </c>
      <c r="K753">
        <f>IFERROR(INDEX(SalesTJ[Units],MATCH(A753,SalesTJ[ProductID],0)),"Not found")</f>
        <v>1</v>
      </c>
      <c r="L753">
        <f>IFERROR(INDEX(SalesTJ[Revenue],MATCH(A753,SalesTJ[ProductID],0)),"Not found")</f>
        <v>6173.37</v>
      </c>
    </row>
    <row r="754" spans="1:12">
      <c r="A754" s="6">
        <v>1722</v>
      </c>
      <c r="B754" s="7">
        <v>42033</v>
      </c>
      <c r="C754" t="str">
        <f>IFERROR(INDEX(ProductTJ[Product Name],MATCH(A754,ProductTJ[ProductID],0)),"Not found")</f>
        <v>Salvus YY-33</v>
      </c>
      <c r="D754" t="str">
        <f>IFERROR(INDEX(ProductTJ[Category],MATCH(A754,ProductTJ[ProductID],0)),"Not found")</f>
        <v>Youth</v>
      </c>
      <c r="E754">
        <f>IFERROR(INDEX(ProductTJ[ManufacturerID],MATCH(A754,ProductTJ[ProductID],0)),"Not found")</f>
        <v>13</v>
      </c>
      <c r="F754" t="str">
        <f>IFERROR(INDEX(ProductTJ[Segment],MATCH(A754,ProductTJ[ProductID],0)),"Not found")</f>
        <v>Youth</v>
      </c>
      <c r="G754" t="str">
        <f>IFERROR(INDEX(SalesTJ[Country],MATCH(A754,SalesTJ[ProductID],0)),"Not found")</f>
        <v>Canada</v>
      </c>
      <c r="H754" t="str">
        <f>IFERROR(INDEX(Location[State],MATCH(I754,Location[Zip],0)),"Not found")</f>
        <v>Quebec</v>
      </c>
      <c r="I754" t="str">
        <f>IFERROR(INDEX(SalesTJ[Zip],MATCH(A754,SalesTJ[ProductID],0)),"Not found")</f>
        <v>H1B</v>
      </c>
      <c r="J754" t="str">
        <f>IFERROR(INDEX(Manufacturer[Manufacturer Name],MATCH(E754,Manufacturer[ManufacturerID],0)),"Not found")</f>
        <v>Salvus</v>
      </c>
      <c r="K754">
        <f>IFERROR(INDEX(SalesTJ[Units],MATCH(A754,SalesTJ[ProductID],0)),"Not found")</f>
        <v>2</v>
      </c>
      <c r="L754">
        <f>IFERROR(INDEX(SalesTJ[Revenue],MATCH(A754,SalesTJ[ProductID],0)),"Not found")</f>
        <v>2077.74</v>
      </c>
    </row>
    <row r="755" spans="1:12">
      <c r="A755" s="8">
        <v>2117</v>
      </c>
      <c r="B755" s="9">
        <v>42033</v>
      </c>
      <c r="C755" t="str">
        <f>IFERROR(INDEX(ProductTJ[Product Name],MATCH(A755,ProductTJ[ProductID],0)),"Not found")</f>
        <v>Victoria UM-08</v>
      </c>
      <c r="D755" t="str">
        <f>IFERROR(INDEX(ProductTJ[Category],MATCH(A755,ProductTJ[ProductID],0)),"Not found")</f>
        <v>Urban</v>
      </c>
      <c r="E755">
        <f>IFERROR(INDEX(ProductTJ[ManufacturerID],MATCH(A755,ProductTJ[ProductID],0)),"Not found")</f>
        <v>14</v>
      </c>
      <c r="F755" t="str">
        <f>IFERROR(INDEX(ProductTJ[Segment],MATCH(A755,ProductTJ[ProductID],0)),"Not found")</f>
        <v>Moderation</v>
      </c>
      <c r="G755" t="str">
        <f>IFERROR(INDEX(SalesTJ[Country],MATCH(A755,SalesTJ[ProductID],0)),"Not found")</f>
        <v>Canada</v>
      </c>
      <c r="H755" t="str">
        <f>IFERROR(INDEX(Location[State],MATCH(I755,Location[Zip],0)),"Not found")</f>
        <v>British Columbia</v>
      </c>
      <c r="I755" t="str">
        <f>IFERROR(INDEX(SalesTJ[Zip],MATCH(A755,SalesTJ[ProductID],0)),"Not found")</f>
        <v>V5Z</v>
      </c>
      <c r="J755" t="str">
        <f>IFERROR(INDEX(Manufacturer[Manufacturer Name],MATCH(E755,Manufacturer[ManufacturerID],0)),"Not found")</f>
        <v>Victoria</v>
      </c>
      <c r="K755">
        <f>IFERROR(INDEX(SalesTJ[Units],MATCH(A755,SalesTJ[ProductID],0)),"Not found")</f>
        <v>1</v>
      </c>
      <c r="L755">
        <f>IFERROR(INDEX(SalesTJ[Revenue],MATCH(A755,SalesTJ[ProductID],0)),"Not found")</f>
        <v>8189.37</v>
      </c>
    </row>
    <row r="756" spans="1:12">
      <c r="A756" s="6">
        <v>907</v>
      </c>
      <c r="B756" s="7">
        <v>42033</v>
      </c>
      <c r="C756" t="str">
        <f>IFERROR(INDEX(ProductTJ[Product Name],MATCH(A756,ProductTJ[ProductID],0)),"Not found")</f>
        <v>Natura UE-16</v>
      </c>
      <c r="D756" t="str">
        <f>IFERROR(INDEX(ProductTJ[Category],MATCH(A756,ProductTJ[ProductID],0)),"Not found")</f>
        <v>Urban</v>
      </c>
      <c r="E756">
        <f>IFERROR(INDEX(ProductTJ[ManufacturerID],MATCH(A756,ProductTJ[ProductID],0)),"Not found")</f>
        <v>8</v>
      </c>
      <c r="F756" t="str">
        <f>IFERROR(INDEX(ProductTJ[Segment],MATCH(A756,ProductTJ[ProductID],0)),"Not found")</f>
        <v>Extreme</v>
      </c>
      <c r="G756" t="str">
        <f>IFERROR(INDEX(SalesTJ[Country],MATCH(A756,SalesTJ[ProductID],0)),"Not found")</f>
        <v>Canada</v>
      </c>
      <c r="H756" t="str">
        <f>IFERROR(INDEX(Location[State],MATCH(I756,Location[Zip],0)),"Not found")</f>
        <v>Ontario</v>
      </c>
      <c r="I756" t="str">
        <f>IFERROR(INDEX(SalesTJ[Zip],MATCH(A756,SalesTJ[ProductID],0)),"Not found")</f>
        <v>M7Y</v>
      </c>
      <c r="J756" t="str">
        <f>IFERROR(INDEX(Manufacturer[Manufacturer Name],MATCH(E756,Manufacturer[ManufacturerID],0)),"Not found")</f>
        <v>Natura</v>
      </c>
      <c r="K756">
        <f>IFERROR(INDEX(SalesTJ[Units],MATCH(A756,SalesTJ[ProductID],0)),"Not found")</f>
        <v>1</v>
      </c>
      <c r="L756">
        <f>IFERROR(INDEX(SalesTJ[Revenue],MATCH(A756,SalesTJ[ProductID],0)),"Not found")</f>
        <v>7307.37</v>
      </c>
    </row>
    <row r="757" spans="1:12">
      <c r="A757" s="8">
        <v>1529</v>
      </c>
      <c r="B757" s="9">
        <v>42072</v>
      </c>
      <c r="C757" t="str">
        <f>IFERROR(INDEX(ProductTJ[Product Name],MATCH(A757,ProductTJ[ProductID],0)),"Not found")</f>
        <v>Quibus RP-21</v>
      </c>
      <c r="D757" t="str">
        <f>IFERROR(INDEX(ProductTJ[Category],MATCH(A757,ProductTJ[ProductID],0)),"Not found")</f>
        <v>Rural</v>
      </c>
      <c r="E757">
        <f>IFERROR(INDEX(ProductTJ[ManufacturerID],MATCH(A757,ProductTJ[ProductID],0)),"Not found")</f>
        <v>12</v>
      </c>
      <c r="F757" t="str">
        <f>IFERROR(INDEX(ProductTJ[Segment],MATCH(A757,ProductTJ[ProductID],0)),"Not found")</f>
        <v>Productivity</v>
      </c>
      <c r="G757" t="str">
        <f>IFERROR(INDEX(SalesTJ[Country],MATCH(A757,SalesTJ[ProductID],0)),"Not found")</f>
        <v>Canada</v>
      </c>
      <c r="H757" t="str">
        <f>IFERROR(INDEX(Location[State],MATCH(I757,Location[Zip],0)),"Not found")</f>
        <v>Ontario</v>
      </c>
      <c r="I757" t="str">
        <f>IFERROR(INDEX(SalesTJ[Zip],MATCH(A757,SalesTJ[ProductID],0)),"Not found")</f>
        <v>M5R</v>
      </c>
      <c r="J757" t="str">
        <f>IFERROR(INDEX(Manufacturer[Manufacturer Name],MATCH(E757,Manufacturer[ManufacturerID],0)),"Not found")</f>
        <v>Quibus</v>
      </c>
      <c r="K757">
        <f>IFERROR(INDEX(SalesTJ[Units],MATCH(A757,SalesTJ[ProductID],0)),"Not found")</f>
        <v>1</v>
      </c>
      <c r="L757">
        <f>IFERROR(INDEX(SalesTJ[Revenue],MATCH(A757,SalesTJ[ProductID],0)),"Not found")</f>
        <v>5038.74</v>
      </c>
    </row>
    <row r="758" spans="1:12">
      <c r="A758" s="6">
        <v>516</v>
      </c>
      <c r="B758" s="7">
        <v>42072</v>
      </c>
      <c r="C758" t="str">
        <f>IFERROR(INDEX(ProductTJ[Product Name],MATCH(A758,ProductTJ[ProductID],0)),"Not found")</f>
        <v>Maximus UE-04</v>
      </c>
      <c r="D758" t="str">
        <f>IFERROR(INDEX(ProductTJ[Category],MATCH(A758,ProductTJ[ProductID],0)),"Not found")</f>
        <v>Urban</v>
      </c>
      <c r="E758">
        <f>IFERROR(INDEX(ProductTJ[ManufacturerID],MATCH(A758,ProductTJ[ProductID],0)),"Not found")</f>
        <v>7</v>
      </c>
      <c r="F758" t="str">
        <f>IFERROR(INDEX(ProductTJ[Segment],MATCH(A758,ProductTJ[ProductID],0)),"Not found")</f>
        <v>Extreme</v>
      </c>
      <c r="G758" t="str">
        <f>IFERROR(INDEX(SalesTJ[Country],MATCH(A758,SalesTJ[ProductID],0)),"Not found")</f>
        <v>Canada</v>
      </c>
      <c r="H758" t="str">
        <f>IFERROR(INDEX(Location[State],MATCH(I758,Location[Zip],0)),"Not found")</f>
        <v>Alberta</v>
      </c>
      <c r="I758" t="str">
        <f>IFERROR(INDEX(SalesTJ[Zip],MATCH(A758,SalesTJ[ProductID],0)),"Not found")</f>
        <v>T2C</v>
      </c>
      <c r="J758" t="str">
        <f>IFERROR(INDEX(Manufacturer[Manufacturer Name],MATCH(E758,Manufacturer[ManufacturerID],0)),"Not found")</f>
        <v>VanArsdel</v>
      </c>
      <c r="K758">
        <f>IFERROR(INDEX(SalesTJ[Units],MATCH(A758,SalesTJ[ProductID],0)),"Not found")</f>
        <v>1</v>
      </c>
      <c r="L758">
        <f>IFERROR(INDEX(SalesTJ[Revenue],MATCH(A758,SalesTJ[ProductID],0)),"Not found")</f>
        <v>6296.85</v>
      </c>
    </row>
    <row r="759" spans="1:12">
      <c r="A759" s="8">
        <v>1223</v>
      </c>
      <c r="B759" s="9">
        <v>42072</v>
      </c>
      <c r="C759" t="str">
        <f>IFERROR(INDEX(ProductTJ[Product Name],MATCH(A759,ProductTJ[ProductID],0)),"Not found")</f>
        <v>Pirum UC-25</v>
      </c>
      <c r="D759" t="str">
        <f>IFERROR(INDEX(ProductTJ[Category],MATCH(A759,ProductTJ[ProductID],0)),"Not found")</f>
        <v>Urban</v>
      </c>
      <c r="E759">
        <f>IFERROR(INDEX(ProductTJ[ManufacturerID],MATCH(A759,ProductTJ[ProductID],0)),"Not found")</f>
        <v>10</v>
      </c>
      <c r="F759" t="str">
        <f>IFERROR(INDEX(ProductTJ[Segment],MATCH(A759,ProductTJ[ProductID],0)),"Not found")</f>
        <v>Convenience</v>
      </c>
      <c r="G759" t="str">
        <f>IFERROR(INDEX(SalesTJ[Country],MATCH(A759,SalesTJ[ProductID],0)),"Not found")</f>
        <v>Canada</v>
      </c>
      <c r="H759" t="str">
        <f>IFERROR(INDEX(Location[State],MATCH(I759,Location[Zip],0)),"Not found")</f>
        <v>Ontario</v>
      </c>
      <c r="I759" t="str">
        <f>IFERROR(INDEX(SalesTJ[Zip],MATCH(A759,SalesTJ[ProductID],0)),"Not found")</f>
        <v>M4K</v>
      </c>
      <c r="J759" t="str">
        <f>IFERROR(INDEX(Manufacturer[Manufacturer Name],MATCH(E759,Manufacturer[ManufacturerID],0)),"Not found")</f>
        <v>Pirum</v>
      </c>
      <c r="K759">
        <f>IFERROR(INDEX(SalesTJ[Units],MATCH(A759,SalesTJ[ProductID],0)),"Not found")</f>
        <v>1</v>
      </c>
      <c r="L759">
        <f>IFERROR(INDEX(SalesTJ[Revenue],MATCH(A759,SalesTJ[ProductID],0)),"Not found")</f>
        <v>4787.37</v>
      </c>
    </row>
    <row r="760" spans="1:12">
      <c r="A760" s="6">
        <v>405</v>
      </c>
      <c r="B760" s="7">
        <v>42031</v>
      </c>
      <c r="C760" t="str">
        <f>IFERROR(INDEX(ProductTJ[Product Name],MATCH(A760,ProductTJ[ProductID],0)),"Not found")</f>
        <v>Maximus UM-10</v>
      </c>
      <c r="D760" t="str">
        <f>IFERROR(INDEX(ProductTJ[Category],MATCH(A760,ProductTJ[ProductID],0)),"Not found")</f>
        <v>Urban</v>
      </c>
      <c r="E760">
        <f>IFERROR(INDEX(ProductTJ[ManufacturerID],MATCH(A760,ProductTJ[ProductID],0)),"Not found")</f>
        <v>7</v>
      </c>
      <c r="F760" t="str">
        <f>IFERROR(INDEX(ProductTJ[Segment],MATCH(A760,ProductTJ[ProductID],0)),"Not found")</f>
        <v>Moderation</v>
      </c>
      <c r="G760" t="str">
        <f>IFERROR(INDEX(SalesTJ[Country],MATCH(A760,SalesTJ[ProductID],0)),"Not found")</f>
        <v>Canada</v>
      </c>
      <c r="H760" t="str">
        <f>IFERROR(INDEX(Location[State],MATCH(I760,Location[Zip],0)),"Not found")</f>
        <v>Ontario</v>
      </c>
      <c r="I760" t="str">
        <f>IFERROR(INDEX(SalesTJ[Zip],MATCH(A760,SalesTJ[ProductID],0)),"Not found")</f>
        <v>M4Y</v>
      </c>
      <c r="J760" t="str">
        <f>IFERROR(INDEX(Manufacturer[Manufacturer Name],MATCH(E760,Manufacturer[ManufacturerID],0)),"Not found")</f>
        <v>VanArsdel</v>
      </c>
      <c r="K760">
        <f>IFERROR(INDEX(SalesTJ[Units],MATCH(A760,SalesTJ[ProductID],0)),"Not found")</f>
        <v>1</v>
      </c>
      <c r="L760">
        <f>IFERROR(INDEX(SalesTJ[Revenue],MATCH(A760,SalesTJ[ProductID],0)),"Not found")</f>
        <v>22994.37</v>
      </c>
    </row>
    <row r="761" spans="1:12">
      <c r="A761" s="8">
        <v>577</v>
      </c>
      <c r="B761" s="9">
        <v>42031</v>
      </c>
      <c r="C761" t="str">
        <f>IFERROR(INDEX(ProductTJ[Product Name],MATCH(A761,ProductTJ[ProductID],0)),"Not found")</f>
        <v>Maximus UC-42</v>
      </c>
      <c r="D761" t="str">
        <f>IFERROR(INDEX(ProductTJ[Category],MATCH(A761,ProductTJ[ProductID],0)),"Not found")</f>
        <v>Urban</v>
      </c>
      <c r="E761">
        <f>IFERROR(INDEX(ProductTJ[ManufacturerID],MATCH(A761,ProductTJ[ProductID],0)),"Not found")</f>
        <v>7</v>
      </c>
      <c r="F761" t="str">
        <f>IFERROR(INDEX(ProductTJ[Segment],MATCH(A761,ProductTJ[ProductID],0)),"Not found")</f>
        <v>Convenience</v>
      </c>
      <c r="G761" t="str">
        <f>IFERROR(INDEX(SalesTJ[Country],MATCH(A761,SalesTJ[ProductID],0)),"Not found")</f>
        <v>Canada</v>
      </c>
      <c r="H761" t="str">
        <f>IFERROR(INDEX(Location[State],MATCH(I761,Location[Zip],0)),"Not found")</f>
        <v>Manitoba</v>
      </c>
      <c r="I761" t="str">
        <f>IFERROR(INDEX(SalesTJ[Zip],MATCH(A761,SalesTJ[ProductID],0)),"Not found")</f>
        <v>R3E</v>
      </c>
      <c r="J761" t="str">
        <f>IFERROR(INDEX(Manufacturer[Manufacturer Name],MATCH(E761,Manufacturer[ManufacturerID],0)),"Not found")</f>
        <v>VanArsdel</v>
      </c>
      <c r="K761">
        <f>IFERROR(INDEX(SalesTJ[Units],MATCH(A761,SalesTJ[ProductID],0)),"Not found")</f>
        <v>1</v>
      </c>
      <c r="L761">
        <f>IFERROR(INDEX(SalesTJ[Revenue],MATCH(A761,SalesTJ[ProductID],0)),"Not found")</f>
        <v>12284.37</v>
      </c>
    </row>
    <row r="762" spans="1:12">
      <c r="A762" s="6">
        <v>2385</v>
      </c>
      <c r="B762" s="7">
        <v>42031</v>
      </c>
      <c r="C762" t="str">
        <f>IFERROR(INDEX(ProductTJ[Product Name],MATCH(A762,ProductTJ[ProductID],0)),"Not found")</f>
        <v>Aliqui UC-33</v>
      </c>
      <c r="D762" t="str">
        <f>IFERROR(INDEX(ProductTJ[Category],MATCH(A762,ProductTJ[ProductID],0)),"Not found")</f>
        <v>Urban</v>
      </c>
      <c r="E762">
        <f>IFERROR(INDEX(ProductTJ[ManufacturerID],MATCH(A762,ProductTJ[ProductID],0)),"Not found")</f>
        <v>2</v>
      </c>
      <c r="F762" t="str">
        <f>IFERROR(INDEX(ProductTJ[Segment],MATCH(A762,ProductTJ[ProductID],0)),"Not found")</f>
        <v>Convenience</v>
      </c>
      <c r="G762" t="str">
        <f>IFERROR(INDEX(SalesTJ[Country],MATCH(A762,SalesTJ[ProductID],0)),"Not found")</f>
        <v>Canada</v>
      </c>
      <c r="H762" t="str">
        <f>IFERROR(INDEX(Location[State],MATCH(I762,Location[Zip],0)),"Not found")</f>
        <v>British Columbia</v>
      </c>
      <c r="I762" t="str">
        <f>IFERROR(INDEX(SalesTJ[Zip],MATCH(A762,SalesTJ[ProductID],0)),"Not found")</f>
        <v>V6Z</v>
      </c>
      <c r="J762" t="str">
        <f>IFERROR(INDEX(Manufacturer[Manufacturer Name],MATCH(E762,Manufacturer[ManufacturerID],0)),"Not found")</f>
        <v>Aliqui</v>
      </c>
      <c r="K762">
        <f>IFERROR(INDEX(SalesTJ[Units],MATCH(A762,SalesTJ[ProductID],0)),"Not found")</f>
        <v>1</v>
      </c>
      <c r="L762">
        <f>IFERROR(INDEX(SalesTJ[Revenue],MATCH(A762,SalesTJ[ProductID],0)),"Not found")</f>
        <v>9437.4</v>
      </c>
    </row>
    <row r="763" spans="1:12">
      <c r="A763" s="8">
        <v>2224</v>
      </c>
      <c r="B763" s="9">
        <v>42031</v>
      </c>
      <c r="C763" t="str">
        <f>IFERROR(INDEX(ProductTJ[Product Name],MATCH(A763,ProductTJ[ProductID],0)),"Not found")</f>
        <v>Aliqui RP-21</v>
      </c>
      <c r="D763" t="str">
        <f>IFERROR(INDEX(ProductTJ[Category],MATCH(A763,ProductTJ[ProductID],0)),"Not found")</f>
        <v>Rural</v>
      </c>
      <c r="E763">
        <f>IFERROR(INDEX(ProductTJ[ManufacturerID],MATCH(A763,ProductTJ[ProductID],0)),"Not found")</f>
        <v>2</v>
      </c>
      <c r="F763" t="str">
        <f>IFERROR(INDEX(ProductTJ[Segment],MATCH(A763,ProductTJ[ProductID],0)),"Not found")</f>
        <v>Productivity</v>
      </c>
      <c r="G763" t="str">
        <f>IFERROR(INDEX(SalesTJ[Country],MATCH(A763,SalesTJ[ProductID],0)),"Not found")</f>
        <v>Canada</v>
      </c>
      <c r="H763" t="str">
        <f>IFERROR(INDEX(Location[State],MATCH(I763,Location[Zip],0)),"Not found")</f>
        <v>Ontario</v>
      </c>
      <c r="I763" t="str">
        <f>IFERROR(INDEX(SalesTJ[Zip],MATCH(A763,SalesTJ[ProductID],0)),"Not found")</f>
        <v>L5N</v>
      </c>
      <c r="J763" t="str">
        <f>IFERROR(INDEX(Manufacturer[Manufacturer Name],MATCH(E763,Manufacturer[ManufacturerID],0)),"Not found")</f>
        <v>Aliqui</v>
      </c>
      <c r="K763">
        <f>IFERROR(INDEX(SalesTJ[Units],MATCH(A763,SalesTJ[ProductID],0)),"Not found")</f>
        <v>1</v>
      </c>
      <c r="L763">
        <f>IFERROR(INDEX(SalesTJ[Revenue],MATCH(A763,SalesTJ[ProductID],0)),"Not found")</f>
        <v>723.87</v>
      </c>
    </row>
    <row r="764" spans="1:12">
      <c r="A764" s="6">
        <v>2225</v>
      </c>
      <c r="B764" s="7">
        <v>42031</v>
      </c>
      <c r="C764" t="str">
        <f>IFERROR(INDEX(ProductTJ[Product Name],MATCH(A764,ProductTJ[ProductID],0)),"Not found")</f>
        <v>Aliqui RP-22</v>
      </c>
      <c r="D764" t="str">
        <f>IFERROR(INDEX(ProductTJ[Category],MATCH(A764,ProductTJ[ProductID],0)),"Not found")</f>
        <v>Rural</v>
      </c>
      <c r="E764">
        <f>IFERROR(INDEX(ProductTJ[ManufacturerID],MATCH(A764,ProductTJ[ProductID],0)),"Not found")</f>
        <v>2</v>
      </c>
      <c r="F764" t="str">
        <f>IFERROR(INDEX(ProductTJ[Segment],MATCH(A764,ProductTJ[ProductID],0)),"Not found")</f>
        <v>Productivity</v>
      </c>
      <c r="G764" t="str">
        <f>IFERROR(INDEX(SalesTJ[Country],MATCH(A764,SalesTJ[ProductID],0)),"Not found")</f>
        <v>Canada</v>
      </c>
      <c r="H764" t="str">
        <f>IFERROR(INDEX(Location[State],MATCH(I764,Location[Zip],0)),"Not found")</f>
        <v>Ontario</v>
      </c>
      <c r="I764" t="str">
        <f>IFERROR(INDEX(SalesTJ[Zip],MATCH(A764,SalesTJ[ProductID],0)),"Not found")</f>
        <v>L5N</v>
      </c>
      <c r="J764" t="str">
        <f>IFERROR(INDEX(Manufacturer[Manufacturer Name],MATCH(E764,Manufacturer[ManufacturerID],0)),"Not found")</f>
        <v>Aliqui</v>
      </c>
      <c r="K764">
        <f>IFERROR(INDEX(SalesTJ[Units],MATCH(A764,SalesTJ[ProductID],0)),"Not found")</f>
        <v>1</v>
      </c>
      <c r="L764">
        <f>IFERROR(INDEX(SalesTJ[Revenue],MATCH(A764,SalesTJ[ProductID],0)),"Not found")</f>
        <v>723.87</v>
      </c>
    </row>
    <row r="765" spans="1:12">
      <c r="A765" s="8">
        <v>2402</v>
      </c>
      <c r="B765" s="9">
        <v>42032</v>
      </c>
      <c r="C765" t="str">
        <f>IFERROR(INDEX(ProductTJ[Product Name],MATCH(A765,ProductTJ[ProductID],0)),"Not found")</f>
        <v>Aliqui YY-11</v>
      </c>
      <c r="D765" t="str">
        <f>IFERROR(INDEX(ProductTJ[Category],MATCH(A765,ProductTJ[ProductID],0)),"Not found")</f>
        <v>Youth</v>
      </c>
      <c r="E765">
        <f>IFERROR(INDEX(ProductTJ[ManufacturerID],MATCH(A765,ProductTJ[ProductID],0)),"Not found")</f>
        <v>2</v>
      </c>
      <c r="F765" t="str">
        <f>IFERROR(INDEX(ProductTJ[Segment],MATCH(A765,ProductTJ[ProductID],0)),"Not found")</f>
        <v>Youth</v>
      </c>
      <c r="G765" t="str">
        <f>IFERROR(INDEX(SalesTJ[Country],MATCH(A765,SalesTJ[ProductID],0)),"Not found")</f>
        <v>Canada</v>
      </c>
      <c r="H765" t="str">
        <f>IFERROR(INDEX(Location[State],MATCH(I765,Location[Zip],0)),"Not found")</f>
        <v>Alberta</v>
      </c>
      <c r="I765" t="str">
        <f>IFERROR(INDEX(SalesTJ[Zip],MATCH(A765,SalesTJ[ProductID],0)),"Not found")</f>
        <v>T6G</v>
      </c>
      <c r="J765" t="str">
        <f>IFERROR(INDEX(Manufacturer[Manufacturer Name],MATCH(E765,Manufacturer[ManufacturerID],0)),"Not found")</f>
        <v>Aliqui</v>
      </c>
      <c r="K765">
        <f>IFERROR(INDEX(SalesTJ[Units],MATCH(A765,SalesTJ[ProductID],0)),"Not found")</f>
        <v>1</v>
      </c>
      <c r="L765">
        <f>IFERROR(INDEX(SalesTJ[Revenue],MATCH(A765,SalesTJ[ProductID],0)),"Not found")</f>
        <v>4151.7</v>
      </c>
    </row>
    <row r="766" spans="1:12">
      <c r="A766" s="6">
        <v>1180</v>
      </c>
      <c r="B766" s="7">
        <v>42032</v>
      </c>
      <c r="C766" t="str">
        <f>IFERROR(INDEX(ProductTJ[Product Name],MATCH(A766,ProductTJ[ProductID],0)),"Not found")</f>
        <v>Pirum UE-16</v>
      </c>
      <c r="D766" t="str">
        <f>IFERROR(INDEX(ProductTJ[Category],MATCH(A766,ProductTJ[ProductID],0)),"Not found")</f>
        <v>Urban</v>
      </c>
      <c r="E766">
        <f>IFERROR(INDEX(ProductTJ[ManufacturerID],MATCH(A766,ProductTJ[ProductID],0)),"Not found")</f>
        <v>10</v>
      </c>
      <c r="F766" t="str">
        <f>IFERROR(INDEX(ProductTJ[Segment],MATCH(A766,ProductTJ[ProductID],0)),"Not found")</f>
        <v>Extreme</v>
      </c>
      <c r="G766" t="str">
        <f>IFERROR(INDEX(SalesTJ[Country],MATCH(A766,SalesTJ[ProductID],0)),"Not found")</f>
        <v>Canada</v>
      </c>
      <c r="H766" t="str">
        <f>IFERROR(INDEX(Location[State],MATCH(I766,Location[Zip],0)),"Not found")</f>
        <v>Ontario</v>
      </c>
      <c r="I766" t="str">
        <f>IFERROR(INDEX(SalesTJ[Zip],MATCH(A766,SalesTJ[ProductID],0)),"Not found")</f>
        <v>L5G</v>
      </c>
      <c r="J766" t="str">
        <f>IFERROR(INDEX(Manufacturer[Manufacturer Name],MATCH(E766,Manufacturer[ManufacturerID],0)),"Not found")</f>
        <v>Pirum</v>
      </c>
      <c r="K766">
        <f>IFERROR(INDEX(SalesTJ[Units],MATCH(A766,SalesTJ[ProductID],0)),"Not found")</f>
        <v>1</v>
      </c>
      <c r="L766">
        <f>IFERROR(INDEX(SalesTJ[Revenue],MATCH(A766,SalesTJ[ProductID],0)),"Not found")</f>
        <v>6173.37</v>
      </c>
    </row>
    <row r="767" spans="1:12">
      <c r="A767" s="8">
        <v>1129</v>
      </c>
      <c r="B767" s="9">
        <v>42032</v>
      </c>
      <c r="C767" t="str">
        <f>IFERROR(INDEX(ProductTJ[Product Name],MATCH(A767,ProductTJ[ProductID],0)),"Not found")</f>
        <v>Pirum UM-06</v>
      </c>
      <c r="D767" t="str">
        <f>IFERROR(INDEX(ProductTJ[Category],MATCH(A767,ProductTJ[ProductID],0)),"Not found")</f>
        <v>Urban</v>
      </c>
      <c r="E767">
        <f>IFERROR(INDEX(ProductTJ[ManufacturerID],MATCH(A767,ProductTJ[ProductID],0)),"Not found")</f>
        <v>10</v>
      </c>
      <c r="F767" t="str">
        <f>IFERROR(INDEX(ProductTJ[Segment],MATCH(A767,ProductTJ[ProductID],0)),"Not found")</f>
        <v>Moderation</v>
      </c>
      <c r="G767" t="str">
        <f>IFERROR(INDEX(SalesTJ[Country],MATCH(A767,SalesTJ[ProductID],0)),"Not found")</f>
        <v>Canada</v>
      </c>
      <c r="H767" t="str">
        <f>IFERROR(INDEX(Location[State],MATCH(I767,Location[Zip],0)),"Not found")</f>
        <v>Ontario</v>
      </c>
      <c r="I767" t="str">
        <f>IFERROR(INDEX(SalesTJ[Zip],MATCH(A767,SalesTJ[ProductID],0)),"Not found")</f>
        <v>L5P</v>
      </c>
      <c r="J767" t="str">
        <f>IFERROR(INDEX(Manufacturer[Manufacturer Name],MATCH(E767,Manufacturer[ManufacturerID],0)),"Not found")</f>
        <v>Pirum</v>
      </c>
      <c r="K767">
        <f>IFERROR(INDEX(SalesTJ[Units],MATCH(A767,SalesTJ[ProductID],0)),"Not found")</f>
        <v>1</v>
      </c>
      <c r="L767">
        <f>IFERROR(INDEX(SalesTJ[Revenue],MATCH(A767,SalesTJ[ProductID],0)),"Not found")</f>
        <v>5543.37</v>
      </c>
    </row>
    <row r="768" spans="1:12">
      <c r="A768" s="6">
        <v>496</v>
      </c>
      <c r="B768" s="7">
        <v>42032</v>
      </c>
      <c r="C768" t="str">
        <f>IFERROR(INDEX(ProductTJ[Product Name],MATCH(A768,ProductTJ[ProductID],0)),"Not found")</f>
        <v>Maximus UM-01</v>
      </c>
      <c r="D768" t="str">
        <f>IFERROR(INDEX(ProductTJ[Category],MATCH(A768,ProductTJ[ProductID],0)),"Not found")</f>
        <v>Urban</v>
      </c>
      <c r="E768">
        <f>IFERROR(INDEX(ProductTJ[ManufacturerID],MATCH(A768,ProductTJ[ProductID],0)),"Not found")</f>
        <v>7</v>
      </c>
      <c r="F768" t="str">
        <f>IFERROR(INDEX(ProductTJ[Segment],MATCH(A768,ProductTJ[ProductID],0)),"Not found")</f>
        <v>Moderation</v>
      </c>
      <c r="G768" t="str">
        <f>IFERROR(INDEX(SalesTJ[Country],MATCH(A768,SalesTJ[ProductID],0)),"Not found")</f>
        <v>Canada</v>
      </c>
      <c r="H768" t="str">
        <f>IFERROR(INDEX(Location[State],MATCH(I768,Location[Zip],0)),"Not found")</f>
        <v>Ontario</v>
      </c>
      <c r="I768" t="str">
        <f>IFERROR(INDEX(SalesTJ[Zip],MATCH(A768,SalesTJ[ProductID],0)),"Not found")</f>
        <v>L5V</v>
      </c>
      <c r="J768" t="str">
        <f>IFERROR(INDEX(Manufacturer[Manufacturer Name],MATCH(E768,Manufacturer[ManufacturerID],0)),"Not found")</f>
        <v>VanArsdel</v>
      </c>
      <c r="K768">
        <f>IFERROR(INDEX(SalesTJ[Units],MATCH(A768,SalesTJ[ProductID],0)),"Not found")</f>
        <v>1</v>
      </c>
      <c r="L768">
        <f>IFERROR(INDEX(SalesTJ[Revenue],MATCH(A768,SalesTJ[ProductID],0)),"Not found")</f>
        <v>11147.85</v>
      </c>
    </row>
    <row r="769" spans="1:12">
      <c r="A769" s="8">
        <v>183</v>
      </c>
      <c r="B769" s="9">
        <v>42041</v>
      </c>
      <c r="C769" t="str">
        <f>IFERROR(INDEX(ProductTJ[Product Name],MATCH(A769,ProductTJ[ProductID],0)),"Not found")</f>
        <v>Abbas UE-11</v>
      </c>
      <c r="D769" t="str">
        <f>IFERROR(INDEX(ProductTJ[Category],MATCH(A769,ProductTJ[ProductID],0)),"Not found")</f>
        <v>Urban</v>
      </c>
      <c r="E769">
        <f>IFERROR(INDEX(ProductTJ[ManufacturerID],MATCH(A769,ProductTJ[ProductID],0)),"Not found")</f>
        <v>1</v>
      </c>
      <c r="F769" t="str">
        <f>IFERROR(INDEX(ProductTJ[Segment],MATCH(A769,ProductTJ[ProductID],0)),"Not found")</f>
        <v>Extreme</v>
      </c>
      <c r="G769" t="str">
        <f>IFERROR(INDEX(SalesTJ[Country],MATCH(A769,SalesTJ[ProductID],0)),"Not found")</f>
        <v>Canada</v>
      </c>
      <c r="H769" t="str">
        <f>IFERROR(INDEX(Location[State],MATCH(I769,Location[Zip],0)),"Not found")</f>
        <v>Manitoba</v>
      </c>
      <c r="I769" t="str">
        <f>IFERROR(INDEX(SalesTJ[Zip],MATCH(A769,SalesTJ[ProductID],0)),"Not found")</f>
        <v>R3G</v>
      </c>
      <c r="J769" t="str">
        <f>IFERROR(INDEX(Manufacturer[Manufacturer Name],MATCH(E769,Manufacturer[ManufacturerID],0)),"Not found")</f>
        <v>Abbas</v>
      </c>
      <c r="K769">
        <f>IFERROR(INDEX(SalesTJ[Units],MATCH(A769,SalesTJ[ProductID],0)),"Not found")</f>
        <v>1</v>
      </c>
      <c r="L769">
        <f>IFERROR(INDEX(SalesTJ[Revenue],MATCH(A769,SalesTJ[ProductID],0)),"Not found")</f>
        <v>8694</v>
      </c>
    </row>
    <row r="770" spans="1:12">
      <c r="A770" s="6">
        <v>599</v>
      </c>
      <c r="B770" s="7">
        <v>42101</v>
      </c>
      <c r="C770" t="str">
        <f>IFERROR(INDEX(ProductTJ[Product Name],MATCH(A770,ProductTJ[ProductID],0)),"Not found")</f>
        <v>Maximus UC-64</v>
      </c>
      <c r="D770" t="str">
        <f>IFERROR(INDEX(ProductTJ[Category],MATCH(A770,ProductTJ[ProductID],0)),"Not found")</f>
        <v>Urban</v>
      </c>
      <c r="E770">
        <f>IFERROR(INDEX(ProductTJ[ManufacturerID],MATCH(A770,ProductTJ[ProductID],0)),"Not found")</f>
        <v>7</v>
      </c>
      <c r="F770" t="str">
        <f>IFERROR(INDEX(ProductTJ[Segment],MATCH(A770,ProductTJ[ProductID],0)),"Not found")</f>
        <v>Convenience</v>
      </c>
      <c r="G770" t="str">
        <f>IFERROR(INDEX(SalesTJ[Country],MATCH(A770,SalesTJ[ProductID],0)),"Not found")</f>
        <v>Canada</v>
      </c>
      <c r="H770" t="str">
        <f>IFERROR(INDEX(Location[State],MATCH(I770,Location[Zip],0)),"Not found")</f>
        <v>Manitoba</v>
      </c>
      <c r="I770" t="str">
        <f>IFERROR(INDEX(SalesTJ[Zip],MATCH(A770,SalesTJ[ProductID],0)),"Not found")</f>
        <v>R3S</v>
      </c>
      <c r="J770" t="str">
        <f>IFERROR(INDEX(Manufacturer[Manufacturer Name],MATCH(E770,Manufacturer[ManufacturerID],0)),"Not found")</f>
        <v>VanArsdel</v>
      </c>
      <c r="K770">
        <f>IFERROR(INDEX(SalesTJ[Units],MATCH(A770,SalesTJ[ProductID],0)),"Not found")</f>
        <v>1</v>
      </c>
      <c r="L770">
        <f>IFERROR(INDEX(SalesTJ[Revenue],MATCH(A770,SalesTJ[ProductID],0)),"Not found")</f>
        <v>10643.85</v>
      </c>
    </row>
    <row r="771" spans="1:12">
      <c r="A771" s="8">
        <v>615</v>
      </c>
      <c r="B771" s="9">
        <v>42101</v>
      </c>
      <c r="C771" t="str">
        <f>IFERROR(INDEX(ProductTJ[Product Name],MATCH(A771,ProductTJ[ProductID],0)),"Not found")</f>
        <v>Maximus UC-80</v>
      </c>
      <c r="D771" t="str">
        <f>IFERROR(INDEX(ProductTJ[Category],MATCH(A771,ProductTJ[ProductID],0)),"Not found")</f>
        <v>Urban</v>
      </c>
      <c r="E771">
        <f>IFERROR(INDEX(ProductTJ[ManufacturerID],MATCH(A771,ProductTJ[ProductID],0)),"Not found")</f>
        <v>7</v>
      </c>
      <c r="F771" t="str">
        <f>IFERROR(INDEX(ProductTJ[Segment],MATCH(A771,ProductTJ[ProductID],0)),"Not found")</f>
        <v>Convenience</v>
      </c>
      <c r="G771" t="str">
        <f>IFERROR(INDEX(SalesTJ[Country],MATCH(A771,SalesTJ[ProductID],0)),"Not found")</f>
        <v>Canada</v>
      </c>
      <c r="H771" t="str">
        <f>IFERROR(INDEX(Location[State],MATCH(I771,Location[Zip],0)),"Not found")</f>
        <v>Ontario</v>
      </c>
      <c r="I771" t="str">
        <f>IFERROR(INDEX(SalesTJ[Zip],MATCH(A771,SalesTJ[ProductID],0)),"Not found")</f>
        <v>M4V</v>
      </c>
      <c r="J771" t="str">
        <f>IFERROR(INDEX(Manufacturer[Manufacturer Name],MATCH(E771,Manufacturer[ManufacturerID],0)),"Not found")</f>
        <v>VanArsdel</v>
      </c>
      <c r="K771">
        <f>IFERROR(INDEX(SalesTJ[Units],MATCH(A771,SalesTJ[ProductID],0)),"Not found")</f>
        <v>1</v>
      </c>
      <c r="L771">
        <f>IFERROR(INDEX(SalesTJ[Revenue],MATCH(A771,SalesTJ[ProductID],0)),"Not found")</f>
        <v>8189.37</v>
      </c>
    </row>
    <row r="772" spans="1:12">
      <c r="A772" s="6">
        <v>907</v>
      </c>
      <c r="B772" s="7">
        <v>42102</v>
      </c>
      <c r="C772" t="str">
        <f>IFERROR(INDEX(ProductTJ[Product Name],MATCH(A772,ProductTJ[ProductID],0)),"Not found")</f>
        <v>Natura UE-16</v>
      </c>
      <c r="D772" t="str">
        <f>IFERROR(INDEX(ProductTJ[Category],MATCH(A772,ProductTJ[ProductID],0)),"Not found")</f>
        <v>Urban</v>
      </c>
      <c r="E772">
        <f>IFERROR(INDEX(ProductTJ[ManufacturerID],MATCH(A772,ProductTJ[ProductID],0)),"Not found")</f>
        <v>8</v>
      </c>
      <c r="F772" t="str">
        <f>IFERROR(INDEX(ProductTJ[Segment],MATCH(A772,ProductTJ[ProductID],0)),"Not found")</f>
        <v>Extreme</v>
      </c>
      <c r="G772" t="str">
        <f>IFERROR(INDEX(SalesTJ[Country],MATCH(A772,SalesTJ[ProductID],0)),"Not found")</f>
        <v>Canada</v>
      </c>
      <c r="H772" t="str">
        <f>IFERROR(INDEX(Location[State],MATCH(I772,Location[Zip],0)),"Not found")</f>
        <v>Ontario</v>
      </c>
      <c r="I772" t="str">
        <f>IFERROR(INDEX(SalesTJ[Zip],MATCH(A772,SalesTJ[ProductID],0)),"Not found")</f>
        <v>M7Y</v>
      </c>
      <c r="J772" t="str">
        <f>IFERROR(INDEX(Manufacturer[Manufacturer Name],MATCH(E772,Manufacturer[ManufacturerID],0)),"Not found")</f>
        <v>Natura</v>
      </c>
      <c r="K772">
        <f>IFERROR(INDEX(SalesTJ[Units],MATCH(A772,SalesTJ[ProductID],0)),"Not found")</f>
        <v>1</v>
      </c>
      <c r="L772">
        <f>IFERROR(INDEX(SalesTJ[Revenue],MATCH(A772,SalesTJ[ProductID],0)),"Not found")</f>
        <v>7307.37</v>
      </c>
    </row>
    <row r="773" spans="1:12">
      <c r="A773" s="8">
        <v>1129</v>
      </c>
      <c r="B773" s="9">
        <v>42102</v>
      </c>
      <c r="C773" t="str">
        <f>IFERROR(INDEX(ProductTJ[Product Name],MATCH(A773,ProductTJ[ProductID],0)),"Not found")</f>
        <v>Pirum UM-06</v>
      </c>
      <c r="D773" t="str">
        <f>IFERROR(INDEX(ProductTJ[Category],MATCH(A773,ProductTJ[ProductID],0)),"Not found")</f>
        <v>Urban</v>
      </c>
      <c r="E773">
        <f>IFERROR(INDEX(ProductTJ[ManufacturerID],MATCH(A773,ProductTJ[ProductID],0)),"Not found")</f>
        <v>10</v>
      </c>
      <c r="F773" t="str">
        <f>IFERROR(INDEX(ProductTJ[Segment],MATCH(A773,ProductTJ[ProductID],0)),"Not found")</f>
        <v>Moderation</v>
      </c>
      <c r="G773" t="str">
        <f>IFERROR(INDEX(SalesTJ[Country],MATCH(A773,SalesTJ[ProductID],0)),"Not found")</f>
        <v>Canada</v>
      </c>
      <c r="H773" t="str">
        <f>IFERROR(INDEX(Location[State],MATCH(I773,Location[Zip],0)),"Not found")</f>
        <v>Ontario</v>
      </c>
      <c r="I773" t="str">
        <f>IFERROR(INDEX(SalesTJ[Zip],MATCH(A773,SalesTJ[ProductID],0)),"Not found")</f>
        <v>L5P</v>
      </c>
      <c r="J773" t="str">
        <f>IFERROR(INDEX(Manufacturer[Manufacturer Name],MATCH(E773,Manufacturer[ManufacturerID],0)),"Not found")</f>
        <v>Pirum</v>
      </c>
      <c r="K773">
        <f>IFERROR(INDEX(SalesTJ[Units],MATCH(A773,SalesTJ[ProductID],0)),"Not found")</f>
        <v>1</v>
      </c>
      <c r="L773">
        <f>IFERROR(INDEX(SalesTJ[Revenue],MATCH(A773,SalesTJ[ProductID],0)),"Not found")</f>
        <v>5543.37</v>
      </c>
    </row>
    <row r="774" spans="1:12">
      <c r="A774" s="6">
        <v>1520</v>
      </c>
      <c r="B774" s="7">
        <v>42073</v>
      </c>
      <c r="C774" t="str">
        <f>IFERROR(INDEX(ProductTJ[Product Name],MATCH(A774,ProductTJ[ProductID],0)),"Not found")</f>
        <v>Quibus RP-12</v>
      </c>
      <c r="D774" t="str">
        <f>IFERROR(INDEX(ProductTJ[Category],MATCH(A774,ProductTJ[ProductID],0)),"Not found")</f>
        <v>Rural</v>
      </c>
      <c r="E774">
        <f>IFERROR(INDEX(ProductTJ[ManufacturerID],MATCH(A774,ProductTJ[ProductID],0)),"Not found")</f>
        <v>12</v>
      </c>
      <c r="F774" t="str">
        <f>IFERROR(INDEX(ProductTJ[Segment],MATCH(A774,ProductTJ[ProductID],0)),"Not found")</f>
        <v>Productivity</v>
      </c>
      <c r="G774" t="str">
        <f>IFERROR(INDEX(SalesTJ[Country],MATCH(A774,SalesTJ[ProductID],0)),"Not found")</f>
        <v>Canada</v>
      </c>
      <c r="H774" t="str">
        <f>IFERROR(INDEX(Location[State],MATCH(I774,Location[Zip],0)),"Not found")</f>
        <v>Alberta</v>
      </c>
      <c r="I774" t="str">
        <f>IFERROR(INDEX(SalesTJ[Zip],MATCH(A774,SalesTJ[ProductID],0)),"Not found")</f>
        <v>T5Y</v>
      </c>
      <c r="J774" t="str">
        <f>IFERROR(INDEX(Manufacturer[Manufacturer Name],MATCH(E774,Manufacturer[ManufacturerID],0)),"Not found")</f>
        <v>Quibus</v>
      </c>
      <c r="K774">
        <f>IFERROR(INDEX(SalesTJ[Units],MATCH(A774,SalesTJ[ProductID],0)),"Not found")</f>
        <v>1</v>
      </c>
      <c r="L774">
        <f>IFERROR(INDEX(SalesTJ[Revenue],MATCH(A774,SalesTJ[ProductID],0)),"Not found")</f>
        <v>2707.74</v>
      </c>
    </row>
    <row r="775" spans="1:12">
      <c r="A775" s="8">
        <v>2331</v>
      </c>
      <c r="B775" s="9">
        <v>42121</v>
      </c>
      <c r="C775" t="str">
        <f>IFERROR(INDEX(ProductTJ[Product Name],MATCH(A775,ProductTJ[ProductID],0)),"Not found")</f>
        <v>Aliqui UE-05</v>
      </c>
      <c r="D775" t="str">
        <f>IFERROR(INDEX(ProductTJ[Category],MATCH(A775,ProductTJ[ProductID],0)),"Not found")</f>
        <v>Urban</v>
      </c>
      <c r="E775">
        <f>IFERROR(INDEX(ProductTJ[ManufacturerID],MATCH(A775,ProductTJ[ProductID],0)),"Not found")</f>
        <v>2</v>
      </c>
      <c r="F775" t="str">
        <f>IFERROR(INDEX(ProductTJ[Segment],MATCH(A775,ProductTJ[ProductID],0)),"Not found")</f>
        <v>Extreme</v>
      </c>
      <c r="G775" t="str">
        <f>IFERROR(INDEX(SalesTJ[Country],MATCH(A775,SalesTJ[ProductID],0)),"Not found")</f>
        <v>Canada</v>
      </c>
      <c r="H775" t="str">
        <f>IFERROR(INDEX(Location[State],MATCH(I775,Location[Zip],0)),"Not found")</f>
        <v>Ontario</v>
      </c>
      <c r="I775" t="str">
        <f>IFERROR(INDEX(SalesTJ[Zip],MATCH(A775,SalesTJ[ProductID],0)),"Not found")</f>
        <v>K1R</v>
      </c>
      <c r="J775" t="str">
        <f>IFERROR(INDEX(Manufacturer[Manufacturer Name],MATCH(E775,Manufacturer[ManufacturerID],0)),"Not found")</f>
        <v>Aliqui</v>
      </c>
      <c r="K775">
        <f>IFERROR(INDEX(SalesTJ[Units],MATCH(A775,SalesTJ[ProductID],0)),"Not found")</f>
        <v>1</v>
      </c>
      <c r="L775">
        <f>IFERROR(INDEX(SalesTJ[Revenue],MATCH(A775,SalesTJ[ProductID],0)),"Not found")</f>
        <v>7868.7</v>
      </c>
    </row>
    <row r="776" spans="1:12">
      <c r="A776" s="6">
        <v>578</v>
      </c>
      <c r="B776" s="7">
        <v>42121</v>
      </c>
      <c r="C776" t="str">
        <f>IFERROR(INDEX(ProductTJ[Product Name],MATCH(A776,ProductTJ[ProductID],0)),"Not found")</f>
        <v>Maximus UC-43</v>
      </c>
      <c r="D776" t="str">
        <f>IFERROR(INDEX(ProductTJ[Category],MATCH(A776,ProductTJ[ProductID],0)),"Not found")</f>
        <v>Urban</v>
      </c>
      <c r="E776">
        <f>IFERROR(INDEX(ProductTJ[ManufacturerID],MATCH(A776,ProductTJ[ProductID],0)),"Not found")</f>
        <v>7</v>
      </c>
      <c r="F776" t="str">
        <f>IFERROR(INDEX(ProductTJ[Segment],MATCH(A776,ProductTJ[ProductID],0)),"Not found")</f>
        <v>Convenience</v>
      </c>
      <c r="G776" t="str">
        <f>IFERROR(INDEX(SalesTJ[Country],MATCH(A776,SalesTJ[ProductID],0)),"Not found")</f>
        <v>Canada</v>
      </c>
      <c r="H776" t="str">
        <f>IFERROR(INDEX(Location[State],MATCH(I776,Location[Zip],0)),"Not found")</f>
        <v>Ontario</v>
      </c>
      <c r="I776" t="str">
        <f>IFERROR(INDEX(SalesTJ[Zip],MATCH(A776,SalesTJ[ProductID],0)),"Not found")</f>
        <v>L5N</v>
      </c>
      <c r="J776" t="str">
        <f>IFERROR(INDEX(Manufacturer[Manufacturer Name],MATCH(E776,Manufacturer[ManufacturerID],0)),"Not found")</f>
        <v>VanArsdel</v>
      </c>
      <c r="K776">
        <f>IFERROR(INDEX(SalesTJ[Units],MATCH(A776,SalesTJ[ProductID],0)),"Not found")</f>
        <v>1</v>
      </c>
      <c r="L776">
        <f>IFERROR(INDEX(SalesTJ[Revenue],MATCH(A776,SalesTJ[ProductID],0)),"Not found")</f>
        <v>9449.37</v>
      </c>
    </row>
    <row r="777" spans="1:12">
      <c r="A777" s="8">
        <v>1320</v>
      </c>
      <c r="B777" s="9">
        <v>42183</v>
      </c>
      <c r="C777" t="str">
        <f>IFERROR(INDEX(ProductTJ[Product Name],MATCH(A777,ProductTJ[ProductID],0)),"Not found")</f>
        <v>Quibus RP-12</v>
      </c>
      <c r="D777" t="str">
        <f>IFERROR(INDEX(ProductTJ[Category],MATCH(A777,ProductTJ[ProductID],0)),"Not found")</f>
        <v>Rural</v>
      </c>
      <c r="E777">
        <f>IFERROR(INDEX(ProductTJ[ManufacturerID],MATCH(A777,ProductTJ[ProductID],0)),"Not found")</f>
        <v>12</v>
      </c>
      <c r="F777" t="str">
        <f>IFERROR(INDEX(ProductTJ[Segment],MATCH(A777,ProductTJ[ProductID],0)),"Not found")</f>
        <v>Productivity</v>
      </c>
      <c r="G777" t="str">
        <f>IFERROR(INDEX(SalesTJ[Country],MATCH(A777,SalesTJ[ProductID],0)),"Not found")</f>
        <v>Canada</v>
      </c>
      <c r="H777" t="str">
        <f>IFERROR(INDEX(Location[State],MATCH(I777,Location[Zip],0)),"Not found")</f>
        <v>British Columbia</v>
      </c>
      <c r="I777" t="str">
        <f>IFERROR(INDEX(SalesTJ[Zip],MATCH(A777,SalesTJ[ProductID],0)),"Not found")</f>
        <v>V6H</v>
      </c>
      <c r="J777" t="str">
        <f>IFERROR(INDEX(Manufacturer[Manufacturer Name],MATCH(E777,Manufacturer[ManufacturerID],0)),"Not found")</f>
        <v>Quibus</v>
      </c>
      <c r="K777">
        <f>IFERROR(INDEX(SalesTJ[Units],MATCH(A777,SalesTJ[ProductID],0)),"Not found")</f>
        <v>1</v>
      </c>
      <c r="L777">
        <f>IFERROR(INDEX(SalesTJ[Revenue],MATCH(A777,SalesTJ[ProductID],0)),"Not found")</f>
        <v>4975.74</v>
      </c>
    </row>
    <row r="778" spans="1:12">
      <c r="A778" s="6">
        <v>1182</v>
      </c>
      <c r="B778" s="7">
        <v>42092</v>
      </c>
      <c r="C778" t="str">
        <f>IFERROR(INDEX(ProductTJ[Product Name],MATCH(A778,ProductTJ[ProductID],0)),"Not found")</f>
        <v>Pirum UE-18</v>
      </c>
      <c r="D778" t="str">
        <f>IFERROR(INDEX(ProductTJ[Category],MATCH(A778,ProductTJ[ProductID],0)),"Not found")</f>
        <v>Urban</v>
      </c>
      <c r="E778">
        <f>IFERROR(INDEX(ProductTJ[ManufacturerID],MATCH(A778,ProductTJ[ProductID],0)),"Not found")</f>
        <v>10</v>
      </c>
      <c r="F778" t="str">
        <f>IFERROR(INDEX(ProductTJ[Segment],MATCH(A778,ProductTJ[ProductID],0)),"Not found")</f>
        <v>Extreme</v>
      </c>
      <c r="G778" t="str">
        <f>IFERROR(INDEX(SalesTJ[Country],MATCH(A778,SalesTJ[ProductID],0)),"Not found")</f>
        <v>Canada</v>
      </c>
      <c r="H778" t="str">
        <f>IFERROR(INDEX(Location[State],MATCH(I778,Location[Zip],0)),"Not found")</f>
        <v>Alberta</v>
      </c>
      <c r="I778" t="str">
        <f>IFERROR(INDEX(SalesTJ[Zip],MATCH(A778,SalesTJ[ProductID],0)),"Not found")</f>
        <v>T6G</v>
      </c>
      <c r="J778" t="str">
        <f>IFERROR(INDEX(Manufacturer[Manufacturer Name],MATCH(E778,Manufacturer[ManufacturerID],0)),"Not found")</f>
        <v>Pirum</v>
      </c>
      <c r="K778">
        <f>IFERROR(INDEX(SalesTJ[Units],MATCH(A778,SalesTJ[ProductID],0)),"Not found")</f>
        <v>1</v>
      </c>
      <c r="L778">
        <f>IFERROR(INDEX(SalesTJ[Revenue],MATCH(A778,SalesTJ[ProductID],0)),"Not found")</f>
        <v>2708.37</v>
      </c>
    </row>
    <row r="779" spans="1:12">
      <c r="A779" s="8">
        <v>2236</v>
      </c>
      <c r="B779" s="9">
        <v>42092</v>
      </c>
      <c r="C779" t="str">
        <f>IFERROR(INDEX(ProductTJ[Product Name],MATCH(A779,ProductTJ[ProductID],0)),"Not found")</f>
        <v>Aliqui RP-33</v>
      </c>
      <c r="D779" t="str">
        <f>IFERROR(INDEX(ProductTJ[Category],MATCH(A779,ProductTJ[ProductID],0)),"Not found")</f>
        <v>Rural</v>
      </c>
      <c r="E779">
        <f>IFERROR(INDEX(ProductTJ[ManufacturerID],MATCH(A779,ProductTJ[ProductID],0)),"Not found")</f>
        <v>2</v>
      </c>
      <c r="F779" t="str">
        <f>IFERROR(INDEX(ProductTJ[Segment],MATCH(A779,ProductTJ[ProductID],0)),"Not found")</f>
        <v>Productivity</v>
      </c>
      <c r="G779" t="str">
        <f>IFERROR(INDEX(SalesTJ[Country],MATCH(A779,SalesTJ[ProductID],0)),"Not found")</f>
        <v>Canada</v>
      </c>
      <c r="H779" t="str">
        <f>IFERROR(INDEX(Location[State],MATCH(I779,Location[Zip],0)),"Not found")</f>
        <v>Alberta</v>
      </c>
      <c r="I779" t="str">
        <f>IFERROR(INDEX(SalesTJ[Zip],MATCH(A779,SalesTJ[ProductID],0)),"Not found")</f>
        <v>T6T</v>
      </c>
      <c r="J779" t="str">
        <f>IFERROR(INDEX(Manufacturer[Manufacturer Name],MATCH(E779,Manufacturer[ManufacturerID],0)),"Not found")</f>
        <v>Aliqui</v>
      </c>
      <c r="K779">
        <f>IFERROR(INDEX(SalesTJ[Units],MATCH(A779,SalesTJ[ProductID],0)),"Not found")</f>
        <v>1</v>
      </c>
      <c r="L779">
        <f>IFERROR(INDEX(SalesTJ[Revenue],MATCH(A779,SalesTJ[ProductID],0)),"Not found")</f>
        <v>2330.37</v>
      </c>
    </row>
    <row r="780" spans="1:12">
      <c r="A780" s="6">
        <v>2036</v>
      </c>
      <c r="B780" s="7">
        <v>42108</v>
      </c>
      <c r="C780" t="str">
        <f>IFERROR(INDEX(ProductTJ[Product Name],MATCH(A780,ProductTJ[ProductID],0)),"Not found")</f>
        <v>Currus UR-39</v>
      </c>
      <c r="D780" t="str">
        <f>IFERROR(INDEX(ProductTJ[Category],MATCH(A780,ProductTJ[ProductID],0)),"Not found")</f>
        <v>Urban</v>
      </c>
      <c r="E780">
        <f>IFERROR(INDEX(ProductTJ[ManufacturerID],MATCH(A780,ProductTJ[ProductID],0)),"Not found")</f>
        <v>4</v>
      </c>
      <c r="F780" t="str">
        <f>IFERROR(INDEX(ProductTJ[Segment],MATCH(A780,ProductTJ[ProductID],0)),"Not found")</f>
        <v>Regular</v>
      </c>
      <c r="G780" t="str">
        <f>IFERROR(INDEX(SalesTJ[Country],MATCH(A780,SalesTJ[ProductID],0)),"Not found")</f>
        <v>Canada</v>
      </c>
      <c r="H780" t="str">
        <f>IFERROR(INDEX(Location[State],MATCH(I780,Location[Zip],0)),"Not found")</f>
        <v>British Columbia</v>
      </c>
      <c r="I780" t="str">
        <f>IFERROR(INDEX(SalesTJ[Zip],MATCH(A780,SalesTJ[ProductID],0)),"Not found")</f>
        <v>V5P</v>
      </c>
      <c r="J780" t="str">
        <f>IFERROR(INDEX(Manufacturer[Manufacturer Name],MATCH(E780,Manufacturer[ManufacturerID],0)),"Not found")</f>
        <v>Currus</v>
      </c>
      <c r="K780">
        <f>IFERROR(INDEX(SalesTJ[Units],MATCH(A780,SalesTJ[ProductID],0)),"Not found")</f>
        <v>2</v>
      </c>
      <c r="L780">
        <f>IFERROR(INDEX(SalesTJ[Revenue],MATCH(A780,SalesTJ[ProductID],0)),"Not found")</f>
        <v>4408.74</v>
      </c>
    </row>
    <row r="781" spans="1:12">
      <c r="A781" s="8">
        <v>1137</v>
      </c>
      <c r="B781" s="9">
        <v>42108</v>
      </c>
      <c r="C781" t="str">
        <f>IFERROR(INDEX(ProductTJ[Product Name],MATCH(A781,ProductTJ[ProductID],0)),"Not found")</f>
        <v>Pirum UM-14</v>
      </c>
      <c r="D781" t="str">
        <f>IFERROR(INDEX(ProductTJ[Category],MATCH(A781,ProductTJ[ProductID],0)),"Not found")</f>
        <v>Urban</v>
      </c>
      <c r="E781">
        <f>IFERROR(INDEX(ProductTJ[ManufacturerID],MATCH(A781,ProductTJ[ProductID],0)),"Not found")</f>
        <v>10</v>
      </c>
      <c r="F781" t="str">
        <f>IFERROR(INDEX(ProductTJ[Segment],MATCH(A781,ProductTJ[ProductID],0)),"Not found")</f>
        <v>Moderation</v>
      </c>
      <c r="G781" t="str">
        <f>IFERROR(INDEX(SalesTJ[Country],MATCH(A781,SalesTJ[ProductID],0)),"Not found")</f>
        <v>Canada</v>
      </c>
      <c r="H781" t="str">
        <f>IFERROR(INDEX(Location[State],MATCH(I781,Location[Zip],0)),"Not found")</f>
        <v>Ontario</v>
      </c>
      <c r="I781" t="str">
        <f>IFERROR(INDEX(SalesTJ[Zip],MATCH(A781,SalesTJ[ProductID],0)),"Not found")</f>
        <v>M6S</v>
      </c>
      <c r="J781" t="str">
        <f>IFERROR(INDEX(Manufacturer[Manufacturer Name],MATCH(E781,Manufacturer[ManufacturerID],0)),"Not found")</f>
        <v>Pirum</v>
      </c>
      <c r="K781">
        <f>IFERROR(INDEX(SalesTJ[Units],MATCH(A781,SalesTJ[ProductID],0)),"Not found")</f>
        <v>1</v>
      </c>
      <c r="L781">
        <f>IFERROR(INDEX(SalesTJ[Revenue],MATCH(A781,SalesTJ[ProductID],0)),"Not found")</f>
        <v>8945.37</v>
      </c>
    </row>
    <row r="782" spans="1:12">
      <c r="A782" s="6">
        <v>2045</v>
      </c>
      <c r="B782" s="7">
        <v>42108</v>
      </c>
      <c r="C782" t="str">
        <f>IFERROR(INDEX(ProductTJ[Product Name],MATCH(A782,ProductTJ[ProductID],0)),"Not found")</f>
        <v>Currus UE-05</v>
      </c>
      <c r="D782" t="str">
        <f>IFERROR(INDEX(ProductTJ[Category],MATCH(A782,ProductTJ[ProductID],0)),"Not found")</f>
        <v>Urban</v>
      </c>
      <c r="E782">
        <f>IFERROR(INDEX(ProductTJ[ManufacturerID],MATCH(A782,ProductTJ[ProductID],0)),"Not found")</f>
        <v>4</v>
      </c>
      <c r="F782" t="str">
        <f>IFERROR(INDEX(ProductTJ[Segment],MATCH(A782,ProductTJ[ProductID],0)),"Not found")</f>
        <v>Extreme</v>
      </c>
      <c r="G782" t="str">
        <f>IFERROR(INDEX(SalesTJ[Country],MATCH(A782,SalesTJ[ProductID],0)),"Not found")</f>
        <v>Canada</v>
      </c>
      <c r="H782" t="str">
        <f>IFERROR(INDEX(Location[State],MATCH(I782,Location[Zip],0)),"Not found")</f>
        <v>Ontario</v>
      </c>
      <c r="I782" t="str">
        <f>IFERROR(INDEX(SalesTJ[Zip],MATCH(A782,SalesTJ[ProductID],0)),"Not found")</f>
        <v>M6H</v>
      </c>
      <c r="J782" t="str">
        <f>IFERROR(INDEX(Manufacturer[Manufacturer Name],MATCH(E782,Manufacturer[ManufacturerID],0)),"Not found")</f>
        <v>Currus</v>
      </c>
      <c r="K782">
        <f>IFERROR(INDEX(SalesTJ[Units],MATCH(A782,SalesTJ[ProductID],0)),"Not found")</f>
        <v>1</v>
      </c>
      <c r="L782">
        <f>IFERROR(INDEX(SalesTJ[Revenue],MATCH(A782,SalesTJ[ProductID],0)),"Not found")</f>
        <v>6173.37</v>
      </c>
    </row>
    <row r="783" spans="1:12">
      <c r="A783" s="8">
        <v>734</v>
      </c>
      <c r="B783" s="9">
        <v>42108</v>
      </c>
      <c r="C783" t="str">
        <f>IFERROR(INDEX(ProductTJ[Product Name],MATCH(A783,ProductTJ[ProductID],0)),"Not found")</f>
        <v>Natura RP-22</v>
      </c>
      <c r="D783" t="str">
        <f>IFERROR(INDEX(ProductTJ[Category],MATCH(A783,ProductTJ[ProductID],0)),"Not found")</f>
        <v>Rural</v>
      </c>
      <c r="E783">
        <f>IFERROR(INDEX(ProductTJ[ManufacturerID],MATCH(A783,ProductTJ[ProductID],0)),"Not found")</f>
        <v>8</v>
      </c>
      <c r="F783" t="str">
        <f>IFERROR(INDEX(ProductTJ[Segment],MATCH(A783,ProductTJ[ProductID],0)),"Not found")</f>
        <v>Productivity</v>
      </c>
      <c r="G783" t="str">
        <f>IFERROR(INDEX(SalesTJ[Country],MATCH(A783,SalesTJ[ProductID],0)),"Not found")</f>
        <v>Canada</v>
      </c>
      <c r="H783" t="str">
        <f>IFERROR(INDEX(Location[State],MATCH(I783,Location[Zip],0)),"Not found")</f>
        <v>Manitoba</v>
      </c>
      <c r="I783" t="str">
        <f>IFERROR(INDEX(SalesTJ[Zip],MATCH(A783,SalesTJ[ProductID],0)),"Not found")</f>
        <v>R3V</v>
      </c>
      <c r="J783" t="str">
        <f>IFERROR(INDEX(Manufacturer[Manufacturer Name],MATCH(E783,Manufacturer[ManufacturerID],0)),"Not found")</f>
        <v>Natura</v>
      </c>
      <c r="K783">
        <f>IFERROR(INDEX(SalesTJ[Units],MATCH(A783,SalesTJ[ProductID],0)),"Not found")</f>
        <v>1</v>
      </c>
      <c r="L783">
        <f>IFERROR(INDEX(SalesTJ[Revenue],MATCH(A783,SalesTJ[ProductID],0)),"Not found")</f>
        <v>4787.37</v>
      </c>
    </row>
    <row r="784" spans="1:12">
      <c r="A784" s="6">
        <v>1212</v>
      </c>
      <c r="B784" s="7">
        <v>42108</v>
      </c>
      <c r="C784" t="str">
        <f>IFERROR(INDEX(ProductTJ[Product Name],MATCH(A784,ProductTJ[ProductID],0)),"Not found")</f>
        <v>Pirum UC-14</v>
      </c>
      <c r="D784" t="str">
        <f>IFERROR(INDEX(ProductTJ[Category],MATCH(A784,ProductTJ[ProductID],0)),"Not found")</f>
        <v>Urban</v>
      </c>
      <c r="E784">
        <f>IFERROR(INDEX(ProductTJ[ManufacturerID],MATCH(A784,ProductTJ[ProductID],0)),"Not found")</f>
        <v>10</v>
      </c>
      <c r="F784" t="str">
        <f>IFERROR(INDEX(ProductTJ[Segment],MATCH(A784,ProductTJ[ProductID],0)),"Not found")</f>
        <v>Convenience</v>
      </c>
      <c r="G784" t="str">
        <f>IFERROR(INDEX(SalesTJ[Country],MATCH(A784,SalesTJ[ProductID],0)),"Not found")</f>
        <v>Canada</v>
      </c>
      <c r="H784" t="str">
        <f>IFERROR(INDEX(Location[State],MATCH(I784,Location[Zip],0)),"Not found")</f>
        <v>Ontario</v>
      </c>
      <c r="I784" t="str">
        <f>IFERROR(INDEX(SalesTJ[Zip],MATCH(A784,SalesTJ[ProductID],0)),"Not found")</f>
        <v>L5N</v>
      </c>
      <c r="J784" t="str">
        <f>IFERROR(INDEX(Manufacturer[Manufacturer Name],MATCH(E784,Manufacturer[ManufacturerID],0)),"Not found")</f>
        <v>Pirum</v>
      </c>
      <c r="K784">
        <f>IFERROR(INDEX(SalesTJ[Units],MATCH(A784,SalesTJ[ProductID],0)),"Not found")</f>
        <v>1</v>
      </c>
      <c r="L784">
        <f>IFERROR(INDEX(SalesTJ[Revenue],MATCH(A784,SalesTJ[ProductID],0)),"Not found")</f>
        <v>4850.37</v>
      </c>
    </row>
    <row r="785" spans="1:12">
      <c r="A785" s="8">
        <v>1909</v>
      </c>
      <c r="B785" s="9">
        <v>42108</v>
      </c>
      <c r="C785" t="str">
        <f>IFERROR(INDEX(ProductTJ[Product Name],MATCH(A785,ProductTJ[ProductID],0)),"Not found")</f>
        <v>Currus MA-02</v>
      </c>
      <c r="D785" t="str">
        <f>IFERROR(INDEX(ProductTJ[Category],MATCH(A785,ProductTJ[ProductID],0)),"Not found")</f>
        <v>Mix</v>
      </c>
      <c r="E785">
        <f>IFERROR(INDEX(ProductTJ[ManufacturerID],MATCH(A785,ProductTJ[ProductID],0)),"Not found")</f>
        <v>4</v>
      </c>
      <c r="F785" t="str">
        <f>IFERROR(INDEX(ProductTJ[Segment],MATCH(A785,ProductTJ[ProductID],0)),"Not found")</f>
        <v>All Season</v>
      </c>
      <c r="G785" t="str">
        <f>IFERROR(INDEX(SalesTJ[Country],MATCH(A785,SalesTJ[ProductID],0)),"Not found")</f>
        <v>Canada</v>
      </c>
      <c r="H785" t="str">
        <f>IFERROR(INDEX(Location[State],MATCH(I785,Location[Zip],0)),"Not found")</f>
        <v>British Columbia</v>
      </c>
      <c r="I785" t="str">
        <f>IFERROR(INDEX(SalesTJ[Zip],MATCH(A785,SalesTJ[ProductID],0)),"Not found")</f>
        <v>V5P</v>
      </c>
      <c r="J785" t="str">
        <f>IFERROR(INDEX(Manufacturer[Manufacturer Name],MATCH(E785,Manufacturer[ManufacturerID],0)),"Not found")</f>
        <v>Currus</v>
      </c>
      <c r="K785">
        <f>IFERROR(INDEX(SalesTJ[Units],MATCH(A785,SalesTJ[ProductID],0)),"Not found")</f>
        <v>2</v>
      </c>
      <c r="L785">
        <f>IFERROR(INDEX(SalesTJ[Revenue],MATCH(A785,SalesTJ[ProductID],0)),"Not found")</f>
        <v>4975.74</v>
      </c>
    </row>
    <row r="786" spans="1:12">
      <c r="A786" s="6">
        <v>1059</v>
      </c>
      <c r="B786" s="7">
        <v>42109</v>
      </c>
      <c r="C786" t="str">
        <f>IFERROR(INDEX(ProductTJ[Product Name],MATCH(A786,ProductTJ[ProductID],0)),"Not found")</f>
        <v>Pirum RP-05</v>
      </c>
      <c r="D786" t="str">
        <f>IFERROR(INDEX(ProductTJ[Category],MATCH(A786,ProductTJ[ProductID],0)),"Not found")</f>
        <v>Rural</v>
      </c>
      <c r="E786">
        <f>IFERROR(INDEX(ProductTJ[ManufacturerID],MATCH(A786,ProductTJ[ProductID],0)),"Not found")</f>
        <v>10</v>
      </c>
      <c r="F786" t="str">
        <f>IFERROR(INDEX(ProductTJ[Segment],MATCH(A786,ProductTJ[ProductID],0)),"Not found")</f>
        <v>Productivity</v>
      </c>
      <c r="G786" t="str">
        <f>IFERROR(INDEX(SalesTJ[Country],MATCH(A786,SalesTJ[ProductID],0)),"Not found")</f>
        <v>Canada</v>
      </c>
      <c r="H786" t="str">
        <f>IFERROR(INDEX(Location[State],MATCH(I786,Location[Zip],0)),"Not found")</f>
        <v>Ontario</v>
      </c>
      <c r="I786" t="str">
        <f>IFERROR(INDEX(SalesTJ[Zip],MATCH(A786,SalesTJ[ProductID],0)),"Not found")</f>
        <v>L5T</v>
      </c>
      <c r="J786" t="str">
        <f>IFERROR(INDEX(Manufacturer[Manufacturer Name],MATCH(E786,Manufacturer[ManufacturerID],0)),"Not found")</f>
        <v>Pirum</v>
      </c>
      <c r="K786">
        <f>IFERROR(INDEX(SalesTJ[Units],MATCH(A786,SalesTJ[ProductID],0)),"Not found")</f>
        <v>1</v>
      </c>
      <c r="L786">
        <f>IFERROR(INDEX(SalesTJ[Revenue],MATCH(A786,SalesTJ[ProductID],0)),"Not found")</f>
        <v>1889.37</v>
      </c>
    </row>
    <row r="787" spans="1:12">
      <c r="A787" s="8">
        <v>1134</v>
      </c>
      <c r="B787" s="9">
        <v>42109</v>
      </c>
      <c r="C787" t="str">
        <f>IFERROR(INDEX(ProductTJ[Product Name],MATCH(A787,ProductTJ[ProductID],0)),"Not found")</f>
        <v>Pirum UM-11</v>
      </c>
      <c r="D787" t="str">
        <f>IFERROR(INDEX(ProductTJ[Category],MATCH(A787,ProductTJ[ProductID],0)),"Not found")</f>
        <v>Urban</v>
      </c>
      <c r="E787">
        <f>IFERROR(INDEX(ProductTJ[ManufacturerID],MATCH(A787,ProductTJ[ProductID],0)),"Not found")</f>
        <v>10</v>
      </c>
      <c r="F787" t="str">
        <f>IFERROR(INDEX(ProductTJ[Segment],MATCH(A787,ProductTJ[ProductID],0)),"Not found")</f>
        <v>Moderation</v>
      </c>
      <c r="G787" t="str">
        <f>IFERROR(INDEX(SalesTJ[Country],MATCH(A787,SalesTJ[ProductID],0)),"Not found")</f>
        <v>Canada</v>
      </c>
      <c r="H787" t="str">
        <f>IFERROR(INDEX(Location[State],MATCH(I787,Location[Zip],0)),"Not found")</f>
        <v>Ontario</v>
      </c>
      <c r="I787" t="str">
        <f>IFERROR(INDEX(SalesTJ[Zip],MATCH(A787,SalesTJ[ProductID],0)),"Not found")</f>
        <v>L5T</v>
      </c>
      <c r="J787" t="str">
        <f>IFERROR(INDEX(Manufacturer[Manufacturer Name],MATCH(E787,Manufacturer[ManufacturerID],0)),"Not found")</f>
        <v>Pirum</v>
      </c>
      <c r="K787">
        <f>IFERROR(INDEX(SalesTJ[Units],MATCH(A787,SalesTJ[ProductID],0)),"Not found")</f>
        <v>1</v>
      </c>
      <c r="L787">
        <f>IFERROR(INDEX(SalesTJ[Revenue],MATCH(A787,SalesTJ[ProductID],0)),"Not found")</f>
        <v>10583.37</v>
      </c>
    </row>
    <row r="788" spans="1:12">
      <c r="A788" s="6">
        <v>443</v>
      </c>
      <c r="B788" s="7">
        <v>42109</v>
      </c>
      <c r="C788" t="str">
        <f>IFERROR(INDEX(ProductTJ[Product Name],MATCH(A788,ProductTJ[ProductID],0)),"Not found")</f>
        <v>Maximus UM-48</v>
      </c>
      <c r="D788" t="str">
        <f>IFERROR(INDEX(ProductTJ[Category],MATCH(A788,ProductTJ[ProductID],0)),"Not found")</f>
        <v>Urban</v>
      </c>
      <c r="E788">
        <f>IFERROR(INDEX(ProductTJ[ManufacturerID],MATCH(A788,ProductTJ[ProductID],0)),"Not found")</f>
        <v>7</v>
      </c>
      <c r="F788" t="str">
        <f>IFERROR(INDEX(ProductTJ[Segment],MATCH(A788,ProductTJ[ProductID],0)),"Not found")</f>
        <v>Moderation</v>
      </c>
      <c r="G788" t="str">
        <f>IFERROR(INDEX(SalesTJ[Country],MATCH(A788,SalesTJ[ProductID],0)),"Not found")</f>
        <v>Canada</v>
      </c>
      <c r="H788" t="str">
        <f>IFERROR(INDEX(Location[State],MATCH(I788,Location[Zip],0)),"Not found")</f>
        <v>Alberta</v>
      </c>
      <c r="I788" t="str">
        <f>IFERROR(INDEX(SalesTJ[Zip],MATCH(A788,SalesTJ[ProductID],0)),"Not found")</f>
        <v>T6G</v>
      </c>
      <c r="J788" t="str">
        <f>IFERROR(INDEX(Manufacturer[Manufacturer Name],MATCH(E788,Manufacturer[ManufacturerID],0)),"Not found")</f>
        <v>VanArsdel</v>
      </c>
      <c r="K788">
        <f>IFERROR(INDEX(SalesTJ[Units],MATCH(A788,SalesTJ[ProductID],0)),"Not found")</f>
        <v>1</v>
      </c>
      <c r="L788">
        <f>IFERROR(INDEX(SalesTJ[Revenue],MATCH(A788,SalesTJ[ProductID],0)),"Not found")</f>
        <v>11084.85</v>
      </c>
    </row>
    <row r="789" spans="1:12">
      <c r="A789" s="8">
        <v>2368</v>
      </c>
      <c r="B789" s="9">
        <v>42159</v>
      </c>
      <c r="C789" t="str">
        <f>IFERROR(INDEX(ProductTJ[Product Name],MATCH(A789,ProductTJ[ProductID],0)),"Not found")</f>
        <v>Aliqui UC-16</v>
      </c>
      <c r="D789" t="str">
        <f>IFERROR(INDEX(ProductTJ[Category],MATCH(A789,ProductTJ[ProductID],0)),"Not found")</f>
        <v>Urban</v>
      </c>
      <c r="E789">
        <f>IFERROR(INDEX(ProductTJ[ManufacturerID],MATCH(A789,ProductTJ[ProductID],0)),"Not found")</f>
        <v>2</v>
      </c>
      <c r="F789" t="str">
        <f>IFERROR(INDEX(ProductTJ[Segment],MATCH(A789,ProductTJ[ProductID],0)),"Not found")</f>
        <v>Convenience</v>
      </c>
      <c r="G789" t="str">
        <f>IFERROR(INDEX(SalesTJ[Country],MATCH(A789,SalesTJ[ProductID],0)),"Not found")</f>
        <v>Canada</v>
      </c>
      <c r="H789" t="str">
        <f>IFERROR(INDEX(Location[State],MATCH(I789,Location[Zip],0)),"Not found")</f>
        <v>Alberta</v>
      </c>
      <c r="I789" t="str">
        <f>IFERROR(INDEX(SalesTJ[Zip],MATCH(A789,SalesTJ[ProductID],0)),"Not found")</f>
        <v>T6R</v>
      </c>
      <c r="J789" t="str">
        <f>IFERROR(INDEX(Manufacturer[Manufacturer Name],MATCH(E789,Manufacturer[ManufacturerID],0)),"Not found")</f>
        <v>Aliqui</v>
      </c>
      <c r="K789">
        <f>IFERROR(INDEX(SalesTJ[Units],MATCH(A789,SalesTJ[ProductID],0)),"Not found")</f>
        <v>1</v>
      </c>
      <c r="L789">
        <f>IFERROR(INDEX(SalesTJ[Revenue],MATCH(A789,SalesTJ[ProductID],0)),"Not found")</f>
        <v>8687.7</v>
      </c>
    </row>
    <row r="790" spans="1:12">
      <c r="A790" s="6">
        <v>478</v>
      </c>
      <c r="B790" s="7">
        <v>42159</v>
      </c>
      <c r="C790" t="str">
        <f>IFERROR(INDEX(ProductTJ[Product Name],MATCH(A790,ProductTJ[ProductID],0)),"Not found")</f>
        <v>Maximus UM-83</v>
      </c>
      <c r="D790" t="str">
        <f>IFERROR(INDEX(ProductTJ[Category],MATCH(A790,ProductTJ[ProductID],0)),"Not found")</f>
        <v>Urban</v>
      </c>
      <c r="E790">
        <f>IFERROR(INDEX(ProductTJ[ManufacturerID],MATCH(A790,ProductTJ[ProductID],0)),"Not found")</f>
        <v>7</v>
      </c>
      <c r="F790" t="str">
        <f>IFERROR(INDEX(ProductTJ[Segment],MATCH(A790,ProductTJ[ProductID],0)),"Not found")</f>
        <v>Moderation</v>
      </c>
      <c r="G790" t="str">
        <f>IFERROR(INDEX(SalesTJ[Country],MATCH(A790,SalesTJ[ProductID],0)),"Not found")</f>
        <v>Canada</v>
      </c>
      <c r="H790" t="str">
        <f>IFERROR(INDEX(Location[State],MATCH(I790,Location[Zip],0)),"Not found")</f>
        <v>Ontario</v>
      </c>
      <c r="I790" t="str">
        <f>IFERROR(INDEX(SalesTJ[Zip],MATCH(A790,SalesTJ[ProductID],0)),"Not found")</f>
        <v>M4E</v>
      </c>
      <c r="J790" t="str">
        <f>IFERROR(INDEX(Manufacturer[Manufacturer Name],MATCH(E790,Manufacturer[ManufacturerID],0)),"Not found")</f>
        <v>VanArsdel</v>
      </c>
      <c r="K790">
        <f>IFERROR(INDEX(SalesTJ[Units],MATCH(A790,SalesTJ[ProductID],0)),"Not found")</f>
        <v>1</v>
      </c>
      <c r="L790">
        <f>IFERROR(INDEX(SalesTJ[Revenue],MATCH(A790,SalesTJ[ProductID],0)),"Not found")</f>
        <v>17009.37</v>
      </c>
    </row>
    <row r="791" spans="1:12">
      <c r="A791" s="8">
        <v>2367</v>
      </c>
      <c r="B791" s="9">
        <v>42159</v>
      </c>
      <c r="C791" t="str">
        <f>IFERROR(INDEX(ProductTJ[Product Name],MATCH(A791,ProductTJ[ProductID],0)),"Not found")</f>
        <v>Aliqui UC-15</v>
      </c>
      <c r="D791" t="str">
        <f>IFERROR(INDEX(ProductTJ[Category],MATCH(A791,ProductTJ[ProductID],0)),"Not found")</f>
        <v>Urban</v>
      </c>
      <c r="E791">
        <f>IFERROR(INDEX(ProductTJ[ManufacturerID],MATCH(A791,ProductTJ[ProductID],0)),"Not found")</f>
        <v>2</v>
      </c>
      <c r="F791" t="str">
        <f>IFERROR(INDEX(ProductTJ[Segment],MATCH(A791,ProductTJ[ProductID],0)),"Not found")</f>
        <v>Convenience</v>
      </c>
      <c r="G791" t="str">
        <f>IFERROR(INDEX(SalesTJ[Country],MATCH(A791,SalesTJ[ProductID],0)),"Not found")</f>
        <v>Canada</v>
      </c>
      <c r="H791" t="str">
        <f>IFERROR(INDEX(Location[State],MATCH(I791,Location[Zip],0)),"Not found")</f>
        <v>Ontario</v>
      </c>
      <c r="I791" t="str">
        <f>IFERROR(INDEX(SalesTJ[Zip],MATCH(A791,SalesTJ[ProductID],0)),"Not found")</f>
        <v>K1R</v>
      </c>
      <c r="J791" t="str">
        <f>IFERROR(INDEX(Manufacturer[Manufacturer Name],MATCH(E791,Manufacturer[ManufacturerID],0)),"Not found")</f>
        <v>Aliqui</v>
      </c>
      <c r="K791">
        <f>IFERROR(INDEX(SalesTJ[Units],MATCH(A791,SalesTJ[ProductID],0)),"Not found")</f>
        <v>1</v>
      </c>
      <c r="L791">
        <f>IFERROR(INDEX(SalesTJ[Revenue],MATCH(A791,SalesTJ[ProductID],0)),"Not found")</f>
        <v>5663.7</v>
      </c>
    </row>
    <row r="792" spans="1:12">
      <c r="A792" s="6">
        <v>965</v>
      </c>
      <c r="B792" s="7">
        <v>42160</v>
      </c>
      <c r="C792" t="str">
        <f>IFERROR(INDEX(ProductTJ[Product Name],MATCH(A792,ProductTJ[ProductID],0)),"Not found")</f>
        <v>Natura UC-28</v>
      </c>
      <c r="D792" t="str">
        <f>IFERROR(INDEX(ProductTJ[Category],MATCH(A792,ProductTJ[ProductID],0)),"Not found")</f>
        <v>Urban</v>
      </c>
      <c r="E792">
        <f>IFERROR(INDEX(ProductTJ[ManufacturerID],MATCH(A792,ProductTJ[ProductID],0)),"Not found")</f>
        <v>8</v>
      </c>
      <c r="F792" t="str">
        <f>IFERROR(INDEX(ProductTJ[Segment],MATCH(A792,ProductTJ[ProductID],0)),"Not found")</f>
        <v>Convenience</v>
      </c>
      <c r="G792" t="str">
        <f>IFERROR(INDEX(SalesTJ[Country],MATCH(A792,SalesTJ[ProductID],0)),"Not found")</f>
        <v>Canada</v>
      </c>
      <c r="H792" t="str">
        <f>IFERROR(INDEX(Location[State],MATCH(I792,Location[Zip],0)),"Not found")</f>
        <v>Ontario</v>
      </c>
      <c r="I792" t="str">
        <f>IFERROR(INDEX(SalesTJ[Zip],MATCH(A792,SalesTJ[ProductID],0)),"Not found")</f>
        <v>K1H</v>
      </c>
      <c r="J792" t="str">
        <f>IFERROR(INDEX(Manufacturer[Manufacturer Name],MATCH(E792,Manufacturer[ManufacturerID],0)),"Not found")</f>
        <v>Natura</v>
      </c>
      <c r="K792">
        <f>IFERROR(INDEX(SalesTJ[Units],MATCH(A792,SalesTJ[ProductID],0)),"Not found")</f>
        <v>1</v>
      </c>
      <c r="L792">
        <f>IFERROR(INDEX(SalesTJ[Revenue],MATCH(A792,SalesTJ[ProductID],0)),"Not found")</f>
        <v>6299.37</v>
      </c>
    </row>
    <row r="793" spans="1:12">
      <c r="A793" s="8">
        <v>107</v>
      </c>
      <c r="B793" s="9">
        <v>42160</v>
      </c>
      <c r="C793" t="str">
        <f>IFERROR(INDEX(ProductTJ[Product Name],MATCH(A793,ProductTJ[ProductID],0)),"Not found")</f>
        <v>Abbas UM-34</v>
      </c>
      <c r="D793" t="str">
        <f>IFERROR(INDEX(ProductTJ[Category],MATCH(A793,ProductTJ[ProductID],0)),"Not found")</f>
        <v>Urban</v>
      </c>
      <c r="E793">
        <f>IFERROR(INDEX(ProductTJ[ManufacturerID],MATCH(A793,ProductTJ[ProductID],0)),"Not found")</f>
        <v>1</v>
      </c>
      <c r="F793" t="str">
        <f>IFERROR(INDEX(ProductTJ[Segment],MATCH(A793,ProductTJ[ProductID],0)),"Not found")</f>
        <v>Moderation</v>
      </c>
      <c r="G793" t="str">
        <f>IFERROR(INDEX(SalesTJ[Country],MATCH(A793,SalesTJ[ProductID],0)),"Not found")</f>
        <v>Canada</v>
      </c>
      <c r="H793" t="str">
        <f>IFERROR(INDEX(Location[State],MATCH(I793,Location[Zip],0)),"Not found")</f>
        <v>Ontario</v>
      </c>
      <c r="I793" t="str">
        <f>IFERROR(INDEX(SalesTJ[Zip],MATCH(A793,SalesTJ[ProductID],0)),"Not found")</f>
        <v>M6H</v>
      </c>
      <c r="J793" t="str">
        <f>IFERROR(INDEX(Manufacturer[Manufacturer Name],MATCH(E793,Manufacturer[ManufacturerID],0)),"Not found")</f>
        <v>Abbas</v>
      </c>
      <c r="K793">
        <f>IFERROR(INDEX(SalesTJ[Units],MATCH(A793,SalesTJ[ProductID],0)),"Not found")</f>
        <v>1</v>
      </c>
      <c r="L793">
        <f>IFERROR(INDEX(SalesTJ[Revenue],MATCH(A793,SalesTJ[ProductID],0)),"Not found")</f>
        <v>6870.15</v>
      </c>
    </row>
    <row r="794" spans="1:12">
      <c r="A794" s="6">
        <v>609</v>
      </c>
      <c r="B794" s="7">
        <v>42162</v>
      </c>
      <c r="C794" t="str">
        <f>IFERROR(INDEX(ProductTJ[Product Name],MATCH(A794,ProductTJ[ProductID],0)),"Not found")</f>
        <v>Maximus UC-74</v>
      </c>
      <c r="D794" t="str">
        <f>IFERROR(INDEX(ProductTJ[Category],MATCH(A794,ProductTJ[ProductID],0)),"Not found")</f>
        <v>Urban</v>
      </c>
      <c r="E794">
        <f>IFERROR(INDEX(ProductTJ[ManufacturerID],MATCH(A794,ProductTJ[ProductID],0)),"Not found")</f>
        <v>7</v>
      </c>
      <c r="F794" t="str">
        <f>IFERROR(INDEX(ProductTJ[Segment],MATCH(A794,ProductTJ[ProductID],0)),"Not found")</f>
        <v>Convenience</v>
      </c>
      <c r="G794" t="str">
        <f>IFERROR(INDEX(SalesTJ[Country],MATCH(A794,SalesTJ[ProductID],0)),"Not found")</f>
        <v>Canada</v>
      </c>
      <c r="H794" t="str">
        <f>IFERROR(INDEX(Location[State],MATCH(I794,Location[Zip],0)),"Not found")</f>
        <v>British Columbia</v>
      </c>
      <c r="I794" t="str">
        <f>IFERROR(INDEX(SalesTJ[Zip],MATCH(A794,SalesTJ[ProductID],0)),"Not found")</f>
        <v>V5V</v>
      </c>
      <c r="J794" t="str">
        <f>IFERROR(INDEX(Manufacturer[Manufacturer Name],MATCH(E794,Manufacturer[ManufacturerID],0)),"Not found")</f>
        <v>VanArsdel</v>
      </c>
      <c r="K794">
        <f>IFERROR(INDEX(SalesTJ[Units],MATCH(A794,SalesTJ[ProductID],0)),"Not found")</f>
        <v>1</v>
      </c>
      <c r="L794">
        <f>IFERROR(INDEX(SalesTJ[Revenue],MATCH(A794,SalesTJ[ProductID],0)),"Not found")</f>
        <v>10079.37</v>
      </c>
    </row>
    <row r="795" spans="1:12">
      <c r="A795" s="8">
        <v>993</v>
      </c>
      <c r="B795" s="9">
        <v>42162</v>
      </c>
      <c r="C795" t="str">
        <f>IFERROR(INDEX(ProductTJ[Product Name],MATCH(A795,ProductTJ[ProductID],0)),"Not found")</f>
        <v>Natura UC-56</v>
      </c>
      <c r="D795" t="str">
        <f>IFERROR(INDEX(ProductTJ[Category],MATCH(A795,ProductTJ[ProductID],0)),"Not found")</f>
        <v>Urban</v>
      </c>
      <c r="E795">
        <f>IFERROR(INDEX(ProductTJ[ManufacturerID],MATCH(A795,ProductTJ[ProductID],0)),"Not found")</f>
        <v>8</v>
      </c>
      <c r="F795" t="str">
        <f>IFERROR(INDEX(ProductTJ[Segment],MATCH(A795,ProductTJ[ProductID],0)),"Not found")</f>
        <v>Convenience</v>
      </c>
      <c r="G795" t="str">
        <f>IFERROR(INDEX(SalesTJ[Country],MATCH(A795,SalesTJ[ProductID],0)),"Not found")</f>
        <v>Canada</v>
      </c>
      <c r="H795" t="str">
        <f>IFERROR(INDEX(Location[State],MATCH(I795,Location[Zip],0)),"Not found")</f>
        <v>Manitoba</v>
      </c>
      <c r="I795" t="str">
        <f>IFERROR(INDEX(SalesTJ[Zip],MATCH(A795,SalesTJ[ProductID],0)),"Not found")</f>
        <v>R3V</v>
      </c>
      <c r="J795" t="str">
        <f>IFERROR(INDEX(Manufacturer[Manufacturer Name],MATCH(E795,Manufacturer[ManufacturerID],0)),"Not found")</f>
        <v>Natura</v>
      </c>
      <c r="K795">
        <f>IFERROR(INDEX(SalesTJ[Units],MATCH(A795,SalesTJ[ProductID],0)),"Not found")</f>
        <v>1</v>
      </c>
      <c r="L795">
        <f>IFERROR(INDEX(SalesTJ[Revenue],MATCH(A795,SalesTJ[ProductID],0)),"Not found")</f>
        <v>4598.37</v>
      </c>
    </row>
    <row r="796" spans="1:12">
      <c r="A796" s="6">
        <v>438</v>
      </c>
      <c r="B796" s="7">
        <v>42162</v>
      </c>
      <c r="C796" t="str">
        <f>IFERROR(INDEX(ProductTJ[Product Name],MATCH(A796,ProductTJ[ProductID],0)),"Not found")</f>
        <v>Maximus UM-43</v>
      </c>
      <c r="D796" t="str">
        <f>IFERROR(INDEX(ProductTJ[Category],MATCH(A796,ProductTJ[ProductID],0)),"Not found")</f>
        <v>Urban</v>
      </c>
      <c r="E796">
        <f>IFERROR(INDEX(ProductTJ[ManufacturerID],MATCH(A796,ProductTJ[ProductID],0)),"Not found")</f>
        <v>7</v>
      </c>
      <c r="F796" t="str">
        <f>IFERROR(INDEX(ProductTJ[Segment],MATCH(A796,ProductTJ[ProductID],0)),"Not found")</f>
        <v>Moderation</v>
      </c>
      <c r="G796" t="str">
        <f>IFERROR(INDEX(SalesTJ[Country],MATCH(A796,SalesTJ[ProductID],0)),"Not found")</f>
        <v>Canada</v>
      </c>
      <c r="H796" t="str">
        <f>IFERROR(INDEX(Location[State],MATCH(I796,Location[Zip],0)),"Not found")</f>
        <v>Manitoba</v>
      </c>
      <c r="I796" t="str">
        <f>IFERROR(INDEX(SalesTJ[Zip],MATCH(A796,SalesTJ[ProductID],0)),"Not found")</f>
        <v>R3K</v>
      </c>
      <c r="J796" t="str">
        <f>IFERROR(INDEX(Manufacturer[Manufacturer Name],MATCH(E796,Manufacturer[ManufacturerID],0)),"Not found")</f>
        <v>VanArsdel</v>
      </c>
      <c r="K796">
        <f>IFERROR(INDEX(SalesTJ[Units],MATCH(A796,SalesTJ[ProductID],0)),"Not found")</f>
        <v>1</v>
      </c>
      <c r="L796">
        <f>IFERROR(INDEX(SalesTJ[Revenue],MATCH(A796,SalesTJ[ProductID],0)),"Not found")</f>
        <v>11969.37</v>
      </c>
    </row>
    <row r="797" spans="1:12">
      <c r="A797" s="8">
        <v>1060</v>
      </c>
      <c r="B797" s="9">
        <v>42109</v>
      </c>
      <c r="C797" t="str">
        <f>IFERROR(INDEX(ProductTJ[Product Name],MATCH(A797,ProductTJ[ProductID],0)),"Not found")</f>
        <v>Pirum RP-06</v>
      </c>
      <c r="D797" t="str">
        <f>IFERROR(INDEX(ProductTJ[Category],MATCH(A797,ProductTJ[ProductID],0)),"Not found")</f>
        <v>Rural</v>
      </c>
      <c r="E797">
        <f>IFERROR(INDEX(ProductTJ[ManufacturerID],MATCH(A797,ProductTJ[ProductID],0)),"Not found")</f>
        <v>10</v>
      </c>
      <c r="F797" t="str">
        <f>IFERROR(INDEX(ProductTJ[Segment],MATCH(A797,ProductTJ[ProductID],0)),"Not found")</f>
        <v>Productivity</v>
      </c>
      <c r="G797" t="str">
        <f>IFERROR(INDEX(SalesTJ[Country],MATCH(A797,SalesTJ[ProductID],0)),"Not found")</f>
        <v>Canada</v>
      </c>
      <c r="H797" t="str">
        <f>IFERROR(INDEX(Location[State],MATCH(I797,Location[Zip],0)),"Not found")</f>
        <v>Manitoba</v>
      </c>
      <c r="I797" t="str">
        <f>IFERROR(INDEX(SalesTJ[Zip],MATCH(A797,SalesTJ[ProductID],0)),"Not found")</f>
        <v>R3N</v>
      </c>
      <c r="J797" t="str">
        <f>IFERROR(INDEX(Manufacturer[Manufacturer Name],MATCH(E797,Manufacturer[ManufacturerID],0)),"Not found")</f>
        <v>Pirum</v>
      </c>
      <c r="K797">
        <f>IFERROR(INDEX(SalesTJ[Units],MATCH(A797,SalesTJ[ProductID],0)),"Not found")</f>
        <v>1</v>
      </c>
      <c r="L797">
        <f>IFERROR(INDEX(SalesTJ[Revenue],MATCH(A797,SalesTJ[ProductID],0)),"Not found")</f>
        <v>1889.37</v>
      </c>
    </row>
    <row r="798" spans="1:12">
      <c r="A798" s="6">
        <v>1009</v>
      </c>
      <c r="B798" s="7">
        <v>42123</v>
      </c>
      <c r="C798" t="str">
        <f>IFERROR(INDEX(ProductTJ[Product Name],MATCH(A798,ProductTJ[ProductID],0)),"Not found")</f>
        <v>Natura YY-10</v>
      </c>
      <c r="D798" t="str">
        <f>IFERROR(INDEX(ProductTJ[Category],MATCH(A798,ProductTJ[ProductID],0)),"Not found")</f>
        <v>Youth</v>
      </c>
      <c r="E798">
        <f>IFERROR(INDEX(ProductTJ[ManufacturerID],MATCH(A798,ProductTJ[ProductID],0)),"Not found")</f>
        <v>8</v>
      </c>
      <c r="F798" t="str">
        <f>IFERROR(INDEX(ProductTJ[Segment],MATCH(A798,ProductTJ[ProductID],0)),"Not found")</f>
        <v>Youth</v>
      </c>
      <c r="G798" t="str">
        <f>IFERROR(INDEX(SalesTJ[Country],MATCH(A798,SalesTJ[ProductID],0)),"Not found")</f>
        <v>Canada</v>
      </c>
      <c r="H798" t="str">
        <f>IFERROR(INDEX(Location[State],MATCH(I798,Location[Zip],0)),"Not found")</f>
        <v>British Columbia</v>
      </c>
      <c r="I798" t="str">
        <f>IFERROR(INDEX(SalesTJ[Zip],MATCH(A798,SalesTJ[ProductID],0)),"Not found")</f>
        <v>V7W</v>
      </c>
      <c r="J798" t="str">
        <f>IFERROR(INDEX(Manufacturer[Manufacturer Name],MATCH(E798,Manufacturer[ManufacturerID],0)),"Not found")</f>
        <v>Natura</v>
      </c>
      <c r="K798">
        <f>IFERROR(INDEX(SalesTJ[Units],MATCH(A798,SalesTJ[ProductID],0)),"Not found")</f>
        <v>1</v>
      </c>
      <c r="L798">
        <f>IFERROR(INDEX(SalesTJ[Revenue],MATCH(A798,SalesTJ[ProductID],0)),"Not found")</f>
        <v>1353.87</v>
      </c>
    </row>
    <row r="799" spans="1:12">
      <c r="A799" s="8">
        <v>615</v>
      </c>
      <c r="B799" s="9">
        <v>42123</v>
      </c>
      <c r="C799" t="str">
        <f>IFERROR(INDEX(ProductTJ[Product Name],MATCH(A799,ProductTJ[ProductID],0)),"Not found")</f>
        <v>Maximus UC-80</v>
      </c>
      <c r="D799" t="str">
        <f>IFERROR(INDEX(ProductTJ[Category],MATCH(A799,ProductTJ[ProductID],0)),"Not found")</f>
        <v>Urban</v>
      </c>
      <c r="E799">
        <f>IFERROR(INDEX(ProductTJ[ManufacturerID],MATCH(A799,ProductTJ[ProductID],0)),"Not found")</f>
        <v>7</v>
      </c>
      <c r="F799" t="str">
        <f>IFERROR(INDEX(ProductTJ[Segment],MATCH(A799,ProductTJ[ProductID],0)),"Not found")</f>
        <v>Convenience</v>
      </c>
      <c r="G799" t="str">
        <f>IFERROR(INDEX(SalesTJ[Country],MATCH(A799,SalesTJ[ProductID],0)),"Not found")</f>
        <v>Canada</v>
      </c>
      <c r="H799" t="str">
        <f>IFERROR(INDEX(Location[State],MATCH(I799,Location[Zip],0)),"Not found")</f>
        <v>Ontario</v>
      </c>
      <c r="I799" t="str">
        <f>IFERROR(INDEX(SalesTJ[Zip],MATCH(A799,SalesTJ[ProductID],0)),"Not found")</f>
        <v>M4V</v>
      </c>
      <c r="J799" t="str">
        <f>IFERROR(INDEX(Manufacturer[Manufacturer Name],MATCH(E799,Manufacturer[ManufacturerID],0)),"Not found")</f>
        <v>VanArsdel</v>
      </c>
      <c r="K799">
        <f>IFERROR(INDEX(SalesTJ[Units],MATCH(A799,SalesTJ[ProductID],0)),"Not found")</f>
        <v>1</v>
      </c>
      <c r="L799">
        <f>IFERROR(INDEX(SalesTJ[Revenue],MATCH(A799,SalesTJ[ProductID],0)),"Not found")</f>
        <v>8189.37</v>
      </c>
    </row>
    <row r="800" spans="1:12">
      <c r="A800" s="6">
        <v>1180</v>
      </c>
      <c r="B800" s="7">
        <v>42123</v>
      </c>
      <c r="C800" t="str">
        <f>IFERROR(INDEX(ProductTJ[Product Name],MATCH(A800,ProductTJ[ProductID],0)),"Not found")</f>
        <v>Pirum UE-16</v>
      </c>
      <c r="D800" t="str">
        <f>IFERROR(INDEX(ProductTJ[Category],MATCH(A800,ProductTJ[ProductID],0)),"Not found")</f>
        <v>Urban</v>
      </c>
      <c r="E800">
        <f>IFERROR(INDEX(ProductTJ[ManufacturerID],MATCH(A800,ProductTJ[ProductID],0)),"Not found")</f>
        <v>10</v>
      </c>
      <c r="F800" t="str">
        <f>IFERROR(INDEX(ProductTJ[Segment],MATCH(A800,ProductTJ[ProductID],0)),"Not found")</f>
        <v>Extreme</v>
      </c>
      <c r="G800" t="str">
        <f>IFERROR(INDEX(SalesTJ[Country],MATCH(A800,SalesTJ[ProductID],0)),"Not found")</f>
        <v>Canada</v>
      </c>
      <c r="H800" t="str">
        <f>IFERROR(INDEX(Location[State],MATCH(I800,Location[Zip],0)),"Not found")</f>
        <v>Ontario</v>
      </c>
      <c r="I800" t="str">
        <f>IFERROR(INDEX(SalesTJ[Zip],MATCH(A800,SalesTJ[ProductID],0)),"Not found")</f>
        <v>L5G</v>
      </c>
      <c r="J800" t="str">
        <f>IFERROR(INDEX(Manufacturer[Manufacturer Name],MATCH(E800,Manufacturer[ManufacturerID],0)),"Not found")</f>
        <v>Pirum</v>
      </c>
      <c r="K800">
        <f>IFERROR(INDEX(SalesTJ[Units],MATCH(A800,SalesTJ[ProductID],0)),"Not found")</f>
        <v>1</v>
      </c>
      <c r="L800">
        <f>IFERROR(INDEX(SalesTJ[Revenue],MATCH(A800,SalesTJ[ProductID],0)),"Not found")</f>
        <v>6173.37</v>
      </c>
    </row>
    <row r="801" spans="1:12">
      <c r="A801" s="8">
        <v>2237</v>
      </c>
      <c r="B801" s="9">
        <v>42092</v>
      </c>
      <c r="C801" t="str">
        <f>IFERROR(INDEX(ProductTJ[Product Name],MATCH(A801,ProductTJ[ProductID],0)),"Not found")</f>
        <v>Aliqui RP-34</v>
      </c>
      <c r="D801" t="str">
        <f>IFERROR(INDEX(ProductTJ[Category],MATCH(A801,ProductTJ[ProductID],0)),"Not found")</f>
        <v>Rural</v>
      </c>
      <c r="E801">
        <f>IFERROR(INDEX(ProductTJ[ManufacturerID],MATCH(A801,ProductTJ[ProductID],0)),"Not found")</f>
        <v>2</v>
      </c>
      <c r="F801" t="str">
        <f>IFERROR(INDEX(ProductTJ[Segment],MATCH(A801,ProductTJ[ProductID],0)),"Not found")</f>
        <v>Productivity</v>
      </c>
      <c r="G801" t="str">
        <f>IFERROR(INDEX(SalesTJ[Country],MATCH(A801,SalesTJ[ProductID],0)),"Not found")</f>
        <v>Canada</v>
      </c>
      <c r="H801" t="str">
        <f>IFERROR(INDEX(Location[State],MATCH(I801,Location[Zip],0)),"Not found")</f>
        <v>Alberta</v>
      </c>
      <c r="I801" t="str">
        <f>IFERROR(INDEX(SalesTJ[Zip],MATCH(A801,SalesTJ[ProductID],0)),"Not found")</f>
        <v>T6T</v>
      </c>
      <c r="J801" t="str">
        <f>IFERROR(INDEX(Manufacturer[Manufacturer Name],MATCH(E801,Manufacturer[ManufacturerID],0)),"Not found")</f>
        <v>Aliqui</v>
      </c>
      <c r="K801">
        <f>IFERROR(INDEX(SalesTJ[Units],MATCH(A801,SalesTJ[ProductID],0)),"Not found")</f>
        <v>1</v>
      </c>
      <c r="L801">
        <f>IFERROR(INDEX(SalesTJ[Revenue],MATCH(A801,SalesTJ[ProductID],0)),"Not found")</f>
        <v>2330.37</v>
      </c>
    </row>
    <row r="802" spans="1:12">
      <c r="A802" s="6">
        <v>2055</v>
      </c>
      <c r="B802" s="7">
        <v>42183</v>
      </c>
      <c r="C802" t="str">
        <f>IFERROR(INDEX(ProductTJ[Product Name],MATCH(A802,ProductTJ[ProductID],0)),"Not found")</f>
        <v>Currus UE-15</v>
      </c>
      <c r="D802" t="str">
        <f>IFERROR(INDEX(ProductTJ[Category],MATCH(A802,ProductTJ[ProductID],0)),"Not found")</f>
        <v>Urban</v>
      </c>
      <c r="E802">
        <f>IFERROR(INDEX(ProductTJ[ManufacturerID],MATCH(A802,ProductTJ[ProductID],0)),"Not found")</f>
        <v>4</v>
      </c>
      <c r="F802" t="str">
        <f>IFERROR(INDEX(ProductTJ[Segment],MATCH(A802,ProductTJ[ProductID],0)),"Not found")</f>
        <v>Extreme</v>
      </c>
      <c r="G802" t="str">
        <f>IFERROR(INDEX(SalesTJ[Country],MATCH(A802,SalesTJ[ProductID],0)),"Not found")</f>
        <v>Canada</v>
      </c>
      <c r="H802" t="str">
        <f>IFERROR(INDEX(Location[State],MATCH(I802,Location[Zip],0)),"Not found")</f>
        <v>Manitoba</v>
      </c>
      <c r="I802" t="str">
        <f>IFERROR(INDEX(SalesTJ[Zip],MATCH(A802,SalesTJ[ProductID],0)),"Not found")</f>
        <v>R3V</v>
      </c>
      <c r="J802" t="str">
        <f>IFERROR(INDEX(Manufacturer[Manufacturer Name],MATCH(E802,Manufacturer[ManufacturerID],0)),"Not found")</f>
        <v>Currus</v>
      </c>
      <c r="K802">
        <f>IFERROR(INDEX(SalesTJ[Units],MATCH(A802,SalesTJ[ProductID],0)),"Not found")</f>
        <v>1</v>
      </c>
      <c r="L802">
        <f>IFERROR(INDEX(SalesTJ[Revenue],MATCH(A802,SalesTJ[ProductID],0)),"Not found")</f>
        <v>7874.37</v>
      </c>
    </row>
    <row r="803" spans="1:12">
      <c r="A803" s="8">
        <v>506</v>
      </c>
      <c r="B803" s="9">
        <v>42184</v>
      </c>
      <c r="C803" t="str">
        <f>IFERROR(INDEX(ProductTJ[Product Name],MATCH(A803,ProductTJ[ProductID],0)),"Not found")</f>
        <v>Maximus UM-11</v>
      </c>
      <c r="D803" t="str">
        <f>IFERROR(INDEX(ProductTJ[Category],MATCH(A803,ProductTJ[ProductID],0)),"Not found")</f>
        <v>Urban</v>
      </c>
      <c r="E803">
        <f>IFERROR(INDEX(ProductTJ[ManufacturerID],MATCH(A803,ProductTJ[ProductID],0)),"Not found")</f>
        <v>7</v>
      </c>
      <c r="F803" t="str">
        <f>IFERROR(INDEX(ProductTJ[Segment],MATCH(A803,ProductTJ[ProductID],0)),"Not found")</f>
        <v>Moderation</v>
      </c>
      <c r="G803" t="str">
        <f>IFERROR(INDEX(SalesTJ[Country],MATCH(A803,SalesTJ[ProductID],0)),"Not found")</f>
        <v>Canada</v>
      </c>
      <c r="H803" t="str">
        <f>IFERROR(INDEX(Location[State],MATCH(I803,Location[Zip],0)),"Not found")</f>
        <v>Ontario</v>
      </c>
      <c r="I803" t="str">
        <f>IFERROR(INDEX(SalesTJ[Zip],MATCH(A803,SalesTJ[ProductID],0)),"Not found")</f>
        <v>L5P</v>
      </c>
      <c r="J803" t="str">
        <f>IFERROR(INDEX(Manufacturer[Manufacturer Name],MATCH(E803,Manufacturer[ManufacturerID],0)),"Not found")</f>
        <v>VanArsdel</v>
      </c>
      <c r="K803">
        <f>IFERROR(INDEX(SalesTJ[Units],MATCH(A803,SalesTJ[ProductID],0)),"Not found")</f>
        <v>1</v>
      </c>
      <c r="L803">
        <f>IFERROR(INDEX(SalesTJ[Revenue],MATCH(A803,SalesTJ[ProductID],0)),"Not found")</f>
        <v>15560.37</v>
      </c>
    </row>
    <row r="804" spans="1:12">
      <c r="A804" s="6">
        <v>993</v>
      </c>
      <c r="B804" s="7">
        <v>42184</v>
      </c>
      <c r="C804" t="str">
        <f>IFERROR(INDEX(ProductTJ[Product Name],MATCH(A804,ProductTJ[ProductID],0)),"Not found")</f>
        <v>Natura UC-56</v>
      </c>
      <c r="D804" t="str">
        <f>IFERROR(INDEX(ProductTJ[Category],MATCH(A804,ProductTJ[ProductID],0)),"Not found")</f>
        <v>Urban</v>
      </c>
      <c r="E804">
        <f>IFERROR(INDEX(ProductTJ[ManufacturerID],MATCH(A804,ProductTJ[ProductID],0)),"Not found")</f>
        <v>8</v>
      </c>
      <c r="F804" t="str">
        <f>IFERROR(INDEX(ProductTJ[Segment],MATCH(A804,ProductTJ[ProductID],0)),"Not found")</f>
        <v>Convenience</v>
      </c>
      <c r="G804" t="str">
        <f>IFERROR(INDEX(SalesTJ[Country],MATCH(A804,SalesTJ[ProductID],0)),"Not found")</f>
        <v>Canada</v>
      </c>
      <c r="H804" t="str">
        <f>IFERROR(INDEX(Location[State],MATCH(I804,Location[Zip],0)),"Not found")</f>
        <v>Manitoba</v>
      </c>
      <c r="I804" t="str">
        <f>IFERROR(INDEX(SalesTJ[Zip],MATCH(A804,SalesTJ[ProductID],0)),"Not found")</f>
        <v>R3V</v>
      </c>
      <c r="J804" t="str">
        <f>IFERROR(INDEX(Manufacturer[Manufacturer Name],MATCH(E804,Manufacturer[ManufacturerID],0)),"Not found")</f>
        <v>Natura</v>
      </c>
      <c r="K804">
        <f>IFERROR(INDEX(SalesTJ[Units],MATCH(A804,SalesTJ[ProductID],0)),"Not found")</f>
        <v>1</v>
      </c>
      <c r="L804">
        <f>IFERROR(INDEX(SalesTJ[Revenue],MATCH(A804,SalesTJ[ProductID],0)),"Not found")</f>
        <v>4598.37</v>
      </c>
    </row>
    <row r="805" spans="1:12">
      <c r="A805" s="8">
        <v>674</v>
      </c>
      <c r="B805" s="9">
        <v>42184</v>
      </c>
      <c r="C805" t="str">
        <f>IFERROR(INDEX(ProductTJ[Product Name],MATCH(A805,ProductTJ[ProductID],0)),"Not found")</f>
        <v>Maximus UC-39</v>
      </c>
      <c r="D805" t="str">
        <f>IFERROR(INDEX(ProductTJ[Category],MATCH(A805,ProductTJ[ProductID],0)),"Not found")</f>
        <v>Urban</v>
      </c>
      <c r="E805">
        <f>IFERROR(INDEX(ProductTJ[ManufacturerID],MATCH(A805,ProductTJ[ProductID],0)),"Not found")</f>
        <v>7</v>
      </c>
      <c r="F805" t="str">
        <f>IFERROR(INDEX(ProductTJ[Segment],MATCH(A805,ProductTJ[ProductID],0)),"Not found")</f>
        <v>Convenience</v>
      </c>
      <c r="G805" t="str">
        <f>IFERROR(INDEX(SalesTJ[Country],MATCH(A805,SalesTJ[ProductID],0)),"Not found")</f>
        <v>Canada</v>
      </c>
      <c r="H805" t="str">
        <f>IFERROR(INDEX(Location[State],MATCH(I805,Location[Zip],0)),"Not found")</f>
        <v>Ontario</v>
      </c>
      <c r="I805" t="str">
        <f>IFERROR(INDEX(SalesTJ[Zip],MATCH(A805,SalesTJ[ProductID],0)),"Not found")</f>
        <v>M5S</v>
      </c>
      <c r="J805" t="str">
        <f>IFERROR(INDEX(Manufacturer[Manufacturer Name],MATCH(E805,Manufacturer[ManufacturerID],0)),"Not found")</f>
        <v>VanArsdel</v>
      </c>
      <c r="K805">
        <f>IFERROR(INDEX(SalesTJ[Units],MATCH(A805,SalesTJ[ProductID],0)),"Not found")</f>
        <v>1</v>
      </c>
      <c r="L805">
        <f>IFERROR(INDEX(SalesTJ[Revenue],MATCH(A805,SalesTJ[ProductID],0)),"Not found")</f>
        <v>8315.37</v>
      </c>
    </row>
    <row r="806" spans="1:12">
      <c r="A806" s="6">
        <v>2368</v>
      </c>
      <c r="B806" s="7">
        <v>42184</v>
      </c>
      <c r="C806" t="str">
        <f>IFERROR(INDEX(ProductTJ[Product Name],MATCH(A806,ProductTJ[ProductID],0)),"Not found")</f>
        <v>Aliqui UC-16</v>
      </c>
      <c r="D806" t="str">
        <f>IFERROR(INDEX(ProductTJ[Category],MATCH(A806,ProductTJ[ProductID],0)),"Not found")</f>
        <v>Urban</v>
      </c>
      <c r="E806">
        <f>IFERROR(INDEX(ProductTJ[ManufacturerID],MATCH(A806,ProductTJ[ProductID],0)),"Not found")</f>
        <v>2</v>
      </c>
      <c r="F806" t="str">
        <f>IFERROR(INDEX(ProductTJ[Segment],MATCH(A806,ProductTJ[ProductID],0)),"Not found")</f>
        <v>Convenience</v>
      </c>
      <c r="G806" t="str">
        <f>IFERROR(INDEX(SalesTJ[Country],MATCH(A806,SalesTJ[ProductID],0)),"Not found")</f>
        <v>Canada</v>
      </c>
      <c r="H806" t="str">
        <f>IFERROR(INDEX(Location[State],MATCH(I806,Location[Zip],0)),"Not found")</f>
        <v>Alberta</v>
      </c>
      <c r="I806" t="str">
        <f>IFERROR(INDEX(SalesTJ[Zip],MATCH(A806,SalesTJ[ProductID],0)),"Not found")</f>
        <v>T6R</v>
      </c>
      <c r="J806" t="str">
        <f>IFERROR(INDEX(Manufacturer[Manufacturer Name],MATCH(E806,Manufacturer[ManufacturerID],0)),"Not found")</f>
        <v>Aliqui</v>
      </c>
      <c r="K806">
        <f>IFERROR(INDEX(SalesTJ[Units],MATCH(A806,SalesTJ[ProductID],0)),"Not found")</f>
        <v>1</v>
      </c>
      <c r="L806">
        <f>IFERROR(INDEX(SalesTJ[Revenue],MATCH(A806,SalesTJ[ProductID],0)),"Not found")</f>
        <v>8687.7</v>
      </c>
    </row>
    <row r="807" spans="1:12">
      <c r="A807" s="8">
        <v>993</v>
      </c>
      <c r="B807" s="9">
        <v>42184</v>
      </c>
      <c r="C807" t="str">
        <f>IFERROR(INDEX(ProductTJ[Product Name],MATCH(A807,ProductTJ[ProductID],0)),"Not found")</f>
        <v>Natura UC-56</v>
      </c>
      <c r="D807" t="str">
        <f>IFERROR(INDEX(ProductTJ[Category],MATCH(A807,ProductTJ[ProductID],0)),"Not found")</f>
        <v>Urban</v>
      </c>
      <c r="E807">
        <f>IFERROR(INDEX(ProductTJ[ManufacturerID],MATCH(A807,ProductTJ[ProductID],0)),"Not found")</f>
        <v>8</v>
      </c>
      <c r="F807" t="str">
        <f>IFERROR(INDEX(ProductTJ[Segment],MATCH(A807,ProductTJ[ProductID],0)),"Not found")</f>
        <v>Convenience</v>
      </c>
      <c r="G807" t="str">
        <f>IFERROR(INDEX(SalesTJ[Country],MATCH(A807,SalesTJ[ProductID],0)),"Not found")</f>
        <v>Canada</v>
      </c>
      <c r="H807" t="str">
        <f>IFERROR(INDEX(Location[State],MATCH(I807,Location[Zip],0)),"Not found")</f>
        <v>Manitoba</v>
      </c>
      <c r="I807" t="str">
        <f>IFERROR(INDEX(SalesTJ[Zip],MATCH(A807,SalesTJ[ProductID],0)),"Not found")</f>
        <v>R3V</v>
      </c>
      <c r="J807" t="str">
        <f>IFERROR(INDEX(Manufacturer[Manufacturer Name],MATCH(E807,Manufacturer[ManufacturerID],0)),"Not found")</f>
        <v>Natura</v>
      </c>
      <c r="K807">
        <f>IFERROR(INDEX(SalesTJ[Units],MATCH(A807,SalesTJ[ProductID],0)),"Not found")</f>
        <v>1</v>
      </c>
      <c r="L807">
        <f>IFERROR(INDEX(SalesTJ[Revenue],MATCH(A807,SalesTJ[ProductID],0)),"Not found")</f>
        <v>4598.37</v>
      </c>
    </row>
    <row r="808" spans="1:12">
      <c r="A808" s="6">
        <v>1085</v>
      </c>
      <c r="B808" s="7">
        <v>42184</v>
      </c>
      <c r="C808" t="str">
        <f>IFERROR(INDEX(ProductTJ[Product Name],MATCH(A808,ProductTJ[ProductID],0)),"Not found")</f>
        <v>Pirum RP-31</v>
      </c>
      <c r="D808" t="str">
        <f>IFERROR(INDEX(ProductTJ[Category],MATCH(A808,ProductTJ[ProductID],0)),"Not found")</f>
        <v>Rural</v>
      </c>
      <c r="E808">
        <f>IFERROR(INDEX(ProductTJ[ManufacturerID],MATCH(A808,ProductTJ[ProductID],0)),"Not found")</f>
        <v>10</v>
      </c>
      <c r="F808" t="str">
        <f>IFERROR(INDEX(ProductTJ[Segment],MATCH(A808,ProductTJ[ProductID],0)),"Not found")</f>
        <v>Productivity</v>
      </c>
      <c r="G808" t="str">
        <f>IFERROR(INDEX(SalesTJ[Country],MATCH(A808,SalesTJ[ProductID],0)),"Not found")</f>
        <v>Canada</v>
      </c>
      <c r="H808" t="str">
        <f>IFERROR(INDEX(Location[State],MATCH(I808,Location[Zip],0)),"Not found")</f>
        <v>Manitoba</v>
      </c>
      <c r="I808" t="str">
        <f>IFERROR(INDEX(SalesTJ[Zip],MATCH(A808,SalesTJ[ProductID],0)),"Not found")</f>
        <v>R3G</v>
      </c>
      <c r="J808" t="str">
        <f>IFERROR(INDEX(Manufacturer[Manufacturer Name],MATCH(E808,Manufacturer[ManufacturerID],0)),"Not found")</f>
        <v>Pirum</v>
      </c>
      <c r="K808">
        <f>IFERROR(INDEX(SalesTJ[Units],MATCH(A808,SalesTJ[ProductID],0)),"Not found")</f>
        <v>1</v>
      </c>
      <c r="L808">
        <f>IFERROR(INDEX(SalesTJ[Revenue],MATCH(A808,SalesTJ[ProductID],0)),"Not found")</f>
        <v>1164.87</v>
      </c>
    </row>
    <row r="809" spans="1:12">
      <c r="A809" s="8">
        <v>457</v>
      </c>
      <c r="B809" s="9">
        <v>42184</v>
      </c>
      <c r="C809" t="str">
        <f>IFERROR(INDEX(ProductTJ[Product Name],MATCH(A809,ProductTJ[ProductID],0)),"Not found")</f>
        <v>Maximus UM-62</v>
      </c>
      <c r="D809" t="str">
        <f>IFERROR(INDEX(ProductTJ[Category],MATCH(A809,ProductTJ[ProductID],0)),"Not found")</f>
        <v>Urban</v>
      </c>
      <c r="E809">
        <f>IFERROR(INDEX(ProductTJ[ManufacturerID],MATCH(A809,ProductTJ[ProductID],0)),"Not found")</f>
        <v>7</v>
      </c>
      <c r="F809" t="str">
        <f>IFERROR(INDEX(ProductTJ[Segment],MATCH(A809,ProductTJ[ProductID],0)),"Not found")</f>
        <v>Moderation</v>
      </c>
      <c r="G809" t="str">
        <f>IFERROR(INDEX(SalesTJ[Country],MATCH(A809,SalesTJ[ProductID],0)),"Not found")</f>
        <v>Canada</v>
      </c>
      <c r="H809" t="str">
        <f>IFERROR(INDEX(Location[State],MATCH(I809,Location[Zip],0)),"Not found")</f>
        <v>Ontario</v>
      </c>
      <c r="I809" t="str">
        <f>IFERROR(INDEX(SalesTJ[Zip],MATCH(A809,SalesTJ[ProductID],0)),"Not found")</f>
        <v>M5X</v>
      </c>
      <c r="J809" t="str">
        <f>IFERROR(INDEX(Manufacturer[Manufacturer Name],MATCH(E809,Manufacturer[ManufacturerID],0)),"Not found")</f>
        <v>VanArsdel</v>
      </c>
      <c r="K809">
        <f>IFERROR(INDEX(SalesTJ[Units],MATCH(A809,SalesTJ[ProductID],0)),"Not found")</f>
        <v>1</v>
      </c>
      <c r="L809">
        <f>IFERROR(INDEX(SalesTJ[Revenue],MATCH(A809,SalesTJ[ProductID],0)),"Not found")</f>
        <v>11969.37</v>
      </c>
    </row>
    <row r="810" spans="1:12">
      <c r="A810" s="6">
        <v>826</v>
      </c>
      <c r="B810" s="7">
        <v>42184</v>
      </c>
      <c r="C810" t="str">
        <f>IFERROR(INDEX(ProductTJ[Product Name],MATCH(A810,ProductTJ[ProductID],0)),"Not found")</f>
        <v>Natura UM-10</v>
      </c>
      <c r="D810" t="str">
        <f>IFERROR(INDEX(ProductTJ[Category],MATCH(A810,ProductTJ[ProductID],0)),"Not found")</f>
        <v>Urban</v>
      </c>
      <c r="E810">
        <f>IFERROR(INDEX(ProductTJ[ManufacturerID],MATCH(A810,ProductTJ[ProductID],0)),"Not found")</f>
        <v>8</v>
      </c>
      <c r="F810" t="str">
        <f>IFERROR(INDEX(ProductTJ[Segment],MATCH(A810,ProductTJ[ProductID],0)),"Not found")</f>
        <v>Moderation</v>
      </c>
      <c r="G810" t="str">
        <f>IFERROR(INDEX(SalesTJ[Country],MATCH(A810,SalesTJ[ProductID],0)),"Not found")</f>
        <v>Canada</v>
      </c>
      <c r="H810" t="str">
        <f>IFERROR(INDEX(Location[State],MATCH(I810,Location[Zip],0)),"Not found")</f>
        <v>Manitoba</v>
      </c>
      <c r="I810" t="str">
        <f>IFERROR(INDEX(SalesTJ[Zip],MATCH(A810,SalesTJ[ProductID],0)),"Not found")</f>
        <v>R3T</v>
      </c>
      <c r="J810" t="str">
        <f>IFERROR(INDEX(Manufacturer[Manufacturer Name],MATCH(E810,Manufacturer[ManufacturerID],0)),"Not found")</f>
        <v>Natura</v>
      </c>
      <c r="K810">
        <f>IFERROR(INDEX(SalesTJ[Units],MATCH(A810,SalesTJ[ProductID],0)),"Not found")</f>
        <v>1</v>
      </c>
      <c r="L810">
        <f>IFERROR(INDEX(SalesTJ[Revenue],MATCH(A810,SalesTJ[ProductID],0)),"Not found")</f>
        <v>14426.37</v>
      </c>
    </row>
    <row r="811" spans="1:12">
      <c r="A811" s="8">
        <v>348</v>
      </c>
      <c r="B811" s="9">
        <v>42184</v>
      </c>
      <c r="C811" t="str">
        <f>IFERROR(INDEX(ProductTJ[Product Name],MATCH(A811,ProductTJ[ProductID],0)),"Not found")</f>
        <v>Fama UE-69</v>
      </c>
      <c r="D811" t="str">
        <f>IFERROR(INDEX(ProductTJ[Category],MATCH(A811,ProductTJ[ProductID],0)),"Not found")</f>
        <v>Urban</v>
      </c>
      <c r="E811">
        <f>IFERROR(INDEX(ProductTJ[ManufacturerID],MATCH(A811,ProductTJ[ProductID],0)),"Not found")</f>
        <v>5</v>
      </c>
      <c r="F811" t="str">
        <f>IFERROR(INDEX(ProductTJ[Segment],MATCH(A811,ProductTJ[ProductID],0)),"Not found")</f>
        <v>Extreme</v>
      </c>
      <c r="G811" t="str">
        <f>IFERROR(INDEX(SalesTJ[Country],MATCH(A811,SalesTJ[ProductID],0)),"Not found")</f>
        <v>Canada</v>
      </c>
      <c r="H811" t="str">
        <f>IFERROR(INDEX(Location[State],MATCH(I811,Location[Zip],0)),"Not found")</f>
        <v>British Columbia</v>
      </c>
      <c r="I811" t="str">
        <f>IFERROR(INDEX(SalesTJ[Zip],MATCH(A811,SalesTJ[ProductID],0)),"Not found")</f>
        <v>V5X</v>
      </c>
      <c r="J811" t="str">
        <f>IFERROR(INDEX(Manufacturer[Manufacturer Name],MATCH(E811,Manufacturer[ManufacturerID],0)),"Not found")</f>
        <v>Fama</v>
      </c>
      <c r="K811">
        <f>IFERROR(INDEX(SalesTJ[Units],MATCH(A811,SalesTJ[ProductID],0)),"Not found")</f>
        <v>1</v>
      </c>
      <c r="L811">
        <f>IFERROR(INDEX(SalesTJ[Revenue],MATCH(A811,SalesTJ[ProductID],0)),"Not found")</f>
        <v>7556.85</v>
      </c>
    </row>
    <row r="812" spans="1:12">
      <c r="A812" s="6">
        <v>1086</v>
      </c>
      <c r="B812" s="7">
        <v>42184</v>
      </c>
      <c r="C812" t="str">
        <f>IFERROR(INDEX(ProductTJ[Product Name],MATCH(A812,ProductTJ[ProductID],0)),"Not found")</f>
        <v>Pirum RP-32</v>
      </c>
      <c r="D812" t="str">
        <f>IFERROR(INDEX(ProductTJ[Category],MATCH(A812,ProductTJ[ProductID],0)),"Not found")</f>
        <v>Rural</v>
      </c>
      <c r="E812">
        <f>IFERROR(INDEX(ProductTJ[ManufacturerID],MATCH(A812,ProductTJ[ProductID],0)),"Not found")</f>
        <v>10</v>
      </c>
      <c r="F812" t="str">
        <f>IFERROR(INDEX(ProductTJ[Segment],MATCH(A812,ProductTJ[ProductID],0)),"Not found")</f>
        <v>Productivity</v>
      </c>
      <c r="G812" t="str">
        <f>IFERROR(INDEX(SalesTJ[Country],MATCH(A812,SalesTJ[ProductID],0)),"Not found")</f>
        <v>Canada</v>
      </c>
      <c r="H812" t="str">
        <f>IFERROR(INDEX(Location[State],MATCH(I812,Location[Zip],0)),"Not found")</f>
        <v>Manitoba</v>
      </c>
      <c r="I812" t="str">
        <f>IFERROR(INDEX(SalesTJ[Zip],MATCH(A812,SalesTJ[ProductID],0)),"Not found")</f>
        <v>R3G</v>
      </c>
      <c r="J812" t="str">
        <f>IFERROR(INDEX(Manufacturer[Manufacturer Name],MATCH(E812,Manufacturer[ManufacturerID],0)),"Not found")</f>
        <v>Pirum</v>
      </c>
      <c r="K812">
        <f>IFERROR(INDEX(SalesTJ[Units],MATCH(A812,SalesTJ[ProductID],0)),"Not found")</f>
        <v>1</v>
      </c>
      <c r="L812">
        <f>IFERROR(INDEX(SalesTJ[Revenue],MATCH(A812,SalesTJ[ProductID],0)),"Not found")</f>
        <v>1164.87</v>
      </c>
    </row>
    <row r="813" spans="1:12">
      <c r="A813" s="8">
        <v>2090</v>
      </c>
      <c r="B813" s="9">
        <v>42185</v>
      </c>
      <c r="C813" t="str">
        <f>IFERROR(INDEX(ProductTJ[Product Name],MATCH(A813,ProductTJ[ProductID],0)),"Not found")</f>
        <v>Currus UC-25</v>
      </c>
      <c r="D813" t="str">
        <f>IFERROR(INDEX(ProductTJ[Category],MATCH(A813,ProductTJ[ProductID],0)),"Not found")</f>
        <v>Urban</v>
      </c>
      <c r="E813">
        <f>IFERROR(INDEX(ProductTJ[ManufacturerID],MATCH(A813,ProductTJ[ProductID],0)),"Not found")</f>
        <v>4</v>
      </c>
      <c r="F813" t="str">
        <f>IFERROR(INDEX(ProductTJ[Segment],MATCH(A813,ProductTJ[ProductID],0)),"Not found")</f>
        <v>Convenience</v>
      </c>
      <c r="G813" t="str">
        <f>IFERROR(INDEX(SalesTJ[Country],MATCH(A813,SalesTJ[ProductID],0)),"Not found")</f>
        <v>Canada</v>
      </c>
      <c r="H813" t="str">
        <f>IFERROR(INDEX(Location[State],MATCH(I813,Location[Zip],0)),"Not found")</f>
        <v>Ontario</v>
      </c>
      <c r="I813" t="str">
        <f>IFERROR(INDEX(SalesTJ[Zip],MATCH(A813,SalesTJ[ProductID],0)),"Not found")</f>
        <v>L5G</v>
      </c>
      <c r="J813" t="str">
        <f>IFERROR(INDEX(Manufacturer[Manufacturer Name],MATCH(E813,Manufacturer[ManufacturerID],0)),"Not found")</f>
        <v>Currus</v>
      </c>
      <c r="K813">
        <f>IFERROR(INDEX(SalesTJ[Units],MATCH(A813,SalesTJ[ProductID],0)),"Not found")</f>
        <v>1</v>
      </c>
      <c r="L813">
        <f>IFERROR(INDEX(SalesTJ[Revenue],MATCH(A813,SalesTJ[ProductID],0)),"Not found")</f>
        <v>4598.37</v>
      </c>
    </row>
    <row r="814" spans="1:12">
      <c r="A814" s="6">
        <v>3</v>
      </c>
      <c r="B814" s="7">
        <v>42185</v>
      </c>
      <c r="C814" t="str">
        <f>IFERROR(INDEX(ProductTJ[Product Name],MATCH(A814,ProductTJ[ProductID],0)),"Not found")</f>
        <v>Abbas MA-03</v>
      </c>
      <c r="D814" t="str">
        <f>IFERROR(INDEX(ProductTJ[Category],MATCH(A814,ProductTJ[ProductID],0)),"Not found")</f>
        <v>Mix</v>
      </c>
      <c r="E814">
        <f>IFERROR(INDEX(ProductTJ[ManufacturerID],MATCH(A814,ProductTJ[ProductID],0)),"Not found")</f>
        <v>1</v>
      </c>
      <c r="F814" t="str">
        <f>IFERROR(INDEX(ProductTJ[Segment],MATCH(A814,ProductTJ[ProductID],0)),"Not found")</f>
        <v>All Season</v>
      </c>
      <c r="G814" t="str">
        <f>IFERROR(INDEX(SalesTJ[Country],MATCH(A814,SalesTJ[ProductID],0)),"Not found")</f>
        <v>Canada</v>
      </c>
      <c r="H814" t="str">
        <f>IFERROR(INDEX(Location[State],MATCH(I814,Location[Zip],0)),"Not found")</f>
        <v>Alberta</v>
      </c>
      <c r="I814" t="str">
        <f>IFERROR(INDEX(SalesTJ[Zip],MATCH(A814,SalesTJ[ProductID],0)),"Not found")</f>
        <v>T6C</v>
      </c>
      <c r="J814" t="str">
        <f>IFERROR(INDEX(Manufacturer[Manufacturer Name],MATCH(E814,Manufacturer[ManufacturerID],0)),"Not found")</f>
        <v>Abbas</v>
      </c>
      <c r="K814">
        <f>IFERROR(INDEX(SalesTJ[Units],MATCH(A814,SalesTJ[ProductID],0)),"Not found")</f>
        <v>1</v>
      </c>
      <c r="L814">
        <f>IFERROR(INDEX(SalesTJ[Revenue],MATCH(A814,SalesTJ[ProductID],0)),"Not found")</f>
        <v>10710</v>
      </c>
    </row>
    <row r="815" spans="1:12">
      <c r="A815" s="8">
        <v>690</v>
      </c>
      <c r="B815" s="9">
        <v>42185</v>
      </c>
      <c r="C815" t="str">
        <f>IFERROR(INDEX(ProductTJ[Product Name],MATCH(A815,ProductTJ[ProductID],0)),"Not found")</f>
        <v>Maximus UC-55</v>
      </c>
      <c r="D815" t="str">
        <f>IFERROR(INDEX(ProductTJ[Category],MATCH(A815,ProductTJ[ProductID],0)),"Not found")</f>
        <v>Urban</v>
      </c>
      <c r="E815">
        <f>IFERROR(INDEX(ProductTJ[ManufacturerID],MATCH(A815,ProductTJ[ProductID],0)),"Not found")</f>
        <v>7</v>
      </c>
      <c r="F815" t="str">
        <f>IFERROR(INDEX(ProductTJ[Segment],MATCH(A815,ProductTJ[ProductID],0)),"Not found")</f>
        <v>Convenience</v>
      </c>
      <c r="G815" t="str">
        <f>IFERROR(INDEX(SalesTJ[Country],MATCH(A815,SalesTJ[ProductID],0)),"Not found")</f>
        <v>Canada</v>
      </c>
      <c r="H815" t="str">
        <f>IFERROR(INDEX(Location[State],MATCH(I815,Location[Zip],0)),"Not found")</f>
        <v>Ontario</v>
      </c>
      <c r="I815" t="str">
        <f>IFERROR(INDEX(SalesTJ[Zip],MATCH(A815,SalesTJ[ProductID],0)),"Not found")</f>
        <v>M4E</v>
      </c>
      <c r="J815" t="str">
        <f>IFERROR(INDEX(Manufacturer[Manufacturer Name],MATCH(E815,Manufacturer[ManufacturerID],0)),"Not found")</f>
        <v>VanArsdel</v>
      </c>
      <c r="K815">
        <f>IFERROR(INDEX(SalesTJ[Units],MATCH(A815,SalesTJ[ProductID],0)),"Not found")</f>
        <v>1</v>
      </c>
      <c r="L815">
        <f>IFERROR(INDEX(SalesTJ[Revenue],MATCH(A815,SalesTJ[ProductID],0)),"Not found")</f>
        <v>4409.37</v>
      </c>
    </row>
    <row r="816" spans="1:12">
      <c r="A816" s="6">
        <v>808</v>
      </c>
      <c r="B816" s="7">
        <v>42185</v>
      </c>
      <c r="C816" t="str">
        <f>IFERROR(INDEX(ProductTJ[Product Name],MATCH(A816,ProductTJ[ProductID],0)),"Not found")</f>
        <v>Natura RS-12</v>
      </c>
      <c r="D816" t="str">
        <f>IFERROR(INDEX(ProductTJ[Category],MATCH(A816,ProductTJ[ProductID],0)),"Not found")</f>
        <v>Rural</v>
      </c>
      <c r="E816">
        <f>IFERROR(INDEX(ProductTJ[ManufacturerID],MATCH(A816,ProductTJ[ProductID],0)),"Not found")</f>
        <v>8</v>
      </c>
      <c r="F816" t="str">
        <f>IFERROR(INDEX(ProductTJ[Segment],MATCH(A816,ProductTJ[ProductID],0)),"Not found")</f>
        <v>Select</v>
      </c>
      <c r="G816" t="str">
        <f>IFERROR(INDEX(SalesTJ[Country],MATCH(A816,SalesTJ[ProductID],0)),"Not found")</f>
        <v>Canada</v>
      </c>
      <c r="H816" t="str">
        <f>IFERROR(INDEX(Location[State],MATCH(I816,Location[Zip],0)),"Not found")</f>
        <v>Ontario</v>
      </c>
      <c r="I816" t="str">
        <f>IFERROR(INDEX(SalesTJ[Zip],MATCH(A816,SalesTJ[ProductID],0)),"Not found")</f>
        <v>K1R</v>
      </c>
      <c r="J816" t="str">
        <f>IFERROR(INDEX(Manufacturer[Manufacturer Name],MATCH(E816,Manufacturer[ManufacturerID],0)),"Not found")</f>
        <v>Natura</v>
      </c>
      <c r="K816">
        <f>IFERROR(INDEX(SalesTJ[Units],MATCH(A816,SalesTJ[ProductID],0)),"Not found")</f>
        <v>1</v>
      </c>
      <c r="L816">
        <f>IFERROR(INDEX(SalesTJ[Revenue],MATCH(A816,SalesTJ[ProductID],0)),"Not found")</f>
        <v>4535.37</v>
      </c>
    </row>
    <row r="817" spans="1:12">
      <c r="A817" s="8">
        <v>491</v>
      </c>
      <c r="B817" s="9">
        <v>42142</v>
      </c>
      <c r="C817" t="str">
        <f>IFERROR(INDEX(ProductTJ[Product Name],MATCH(A817,ProductTJ[ProductID],0)),"Not found")</f>
        <v>Maximus UM-96</v>
      </c>
      <c r="D817" t="str">
        <f>IFERROR(INDEX(ProductTJ[Category],MATCH(A817,ProductTJ[ProductID],0)),"Not found")</f>
        <v>Urban</v>
      </c>
      <c r="E817">
        <f>IFERROR(INDEX(ProductTJ[ManufacturerID],MATCH(A817,ProductTJ[ProductID],0)),"Not found")</f>
        <v>7</v>
      </c>
      <c r="F817" t="str">
        <f>IFERROR(INDEX(ProductTJ[Segment],MATCH(A817,ProductTJ[ProductID],0)),"Not found")</f>
        <v>Moderation</v>
      </c>
      <c r="G817" t="str">
        <f>IFERROR(INDEX(SalesTJ[Country],MATCH(A817,SalesTJ[ProductID],0)),"Not found")</f>
        <v>Canada</v>
      </c>
      <c r="H817" t="str">
        <f>IFERROR(INDEX(Location[State],MATCH(I817,Location[Zip],0)),"Not found")</f>
        <v>Ontario</v>
      </c>
      <c r="I817" t="str">
        <f>IFERROR(INDEX(SalesTJ[Zip],MATCH(A817,SalesTJ[ProductID],0)),"Not found")</f>
        <v>M5X</v>
      </c>
      <c r="J817" t="str">
        <f>IFERROR(INDEX(Manufacturer[Manufacturer Name],MATCH(E817,Manufacturer[ManufacturerID],0)),"Not found")</f>
        <v>VanArsdel</v>
      </c>
      <c r="K817">
        <f>IFERROR(INDEX(SalesTJ[Units],MATCH(A817,SalesTJ[ProductID],0)),"Not found")</f>
        <v>1</v>
      </c>
      <c r="L817">
        <f>IFERROR(INDEX(SalesTJ[Revenue],MATCH(A817,SalesTJ[ProductID],0)),"Not found")</f>
        <v>10709.37</v>
      </c>
    </row>
    <row r="818" spans="1:12">
      <c r="A818" s="6">
        <v>556</v>
      </c>
      <c r="B818" s="7">
        <v>42125</v>
      </c>
      <c r="C818" t="str">
        <f>IFERROR(INDEX(ProductTJ[Product Name],MATCH(A818,ProductTJ[ProductID],0)),"Not found")</f>
        <v>Maximus UC-21</v>
      </c>
      <c r="D818" t="str">
        <f>IFERROR(INDEX(ProductTJ[Category],MATCH(A818,ProductTJ[ProductID],0)),"Not found")</f>
        <v>Urban</v>
      </c>
      <c r="E818">
        <f>IFERROR(INDEX(ProductTJ[ManufacturerID],MATCH(A818,ProductTJ[ProductID],0)),"Not found")</f>
        <v>7</v>
      </c>
      <c r="F818" t="str">
        <f>IFERROR(INDEX(ProductTJ[Segment],MATCH(A818,ProductTJ[ProductID],0)),"Not found")</f>
        <v>Convenience</v>
      </c>
      <c r="G818" t="str">
        <f>IFERROR(INDEX(SalesTJ[Country],MATCH(A818,SalesTJ[ProductID],0)),"Not found")</f>
        <v>Canada</v>
      </c>
      <c r="H818" t="str">
        <f>IFERROR(INDEX(Location[State],MATCH(I818,Location[Zip],0)),"Not found")</f>
        <v>Ontario</v>
      </c>
      <c r="I818" t="str">
        <f>IFERROR(INDEX(SalesTJ[Zip],MATCH(A818,SalesTJ[ProductID],0)),"Not found")</f>
        <v>M6H</v>
      </c>
      <c r="J818" t="str">
        <f>IFERROR(INDEX(Manufacturer[Manufacturer Name],MATCH(E818,Manufacturer[ManufacturerID],0)),"Not found")</f>
        <v>VanArsdel</v>
      </c>
      <c r="K818">
        <f>IFERROR(INDEX(SalesTJ[Units],MATCH(A818,SalesTJ[ProductID],0)),"Not found")</f>
        <v>1</v>
      </c>
      <c r="L818">
        <f>IFERROR(INDEX(SalesTJ[Revenue],MATCH(A818,SalesTJ[ProductID],0)),"Not found")</f>
        <v>10268.37</v>
      </c>
    </row>
    <row r="819" spans="1:12">
      <c r="A819" s="8">
        <v>1851</v>
      </c>
      <c r="B819" s="9">
        <v>42127</v>
      </c>
      <c r="C819" t="str">
        <f>IFERROR(INDEX(ProductTJ[Product Name],MATCH(A819,ProductTJ[ProductID],0)),"Not found")</f>
        <v>Pomum YY-46</v>
      </c>
      <c r="D819" t="str">
        <f>IFERROR(INDEX(ProductTJ[Category],MATCH(A819,ProductTJ[ProductID],0)),"Not found")</f>
        <v>Youth</v>
      </c>
      <c r="E819">
        <f>IFERROR(INDEX(ProductTJ[ManufacturerID],MATCH(A819,ProductTJ[ProductID],0)),"Not found")</f>
        <v>11</v>
      </c>
      <c r="F819" t="str">
        <f>IFERROR(INDEX(ProductTJ[Segment],MATCH(A819,ProductTJ[ProductID],0)),"Not found")</f>
        <v>Youth</v>
      </c>
      <c r="G819" t="str">
        <f>IFERROR(INDEX(SalesTJ[Country],MATCH(A819,SalesTJ[ProductID],0)),"Not found")</f>
        <v>Canada</v>
      </c>
      <c r="H819" t="str">
        <f>IFERROR(INDEX(Location[State],MATCH(I819,Location[Zip],0)),"Not found")</f>
        <v>Ontario</v>
      </c>
      <c r="I819" t="str">
        <f>IFERROR(INDEX(SalesTJ[Zip],MATCH(A819,SalesTJ[ProductID],0)),"Not found")</f>
        <v>L5J</v>
      </c>
      <c r="J819" t="str">
        <f>IFERROR(INDEX(Manufacturer[Manufacturer Name],MATCH(E819,Manufacturer[ManufacturerID],0)),"Not found")</f>
        <v>Pomum</v>
      </c>
      <c r="K819">
        <f>IFERROR(INDEX(SalesTJ[Units],MATCH(A819,SalesTJ[ProductID],0)),"Not found")</f>
        <v>1</v>
      </c>
      <c r="L819">
        <f>IFERROR(INDEX(SalesTJ[Revenue],MATCH(A819,SalesTJ[ProductID],0)),"Not found")</f>
        <v>3905.37</v>
      </c>
    </row>
    <row r="820" spans="1:12">
      <c r="A820" s="6">
        <v>1009</v>
      </c>
      <c r="B820" s="7">
        <v>42127</v>
      </c>
      <c r="C820" t="str">
        <f>IFERROR(INDEX(ProductTJ[Product Name],MATCH(A820,ProductTJ[ProductID],0)),"Not found")</f>
        <v>Natura YY-10</v>
      </c>
      <c r="D820" t="str">
        <f>IFERROR(INDEX(ProductTJ[Category],MATCH(A820,ProductTJ[ProductID],0)),"Not found")</f>
        <v>Youth</v>
      </c>
      <c r="E820">
        <f>IFERROR(INDEX(ProductTJ[ManufacturerID],MATCH(A820,ProductTJ[ProductID],0)),"Not found")</f>
        <v>8</v>
      </c>
      <c r="F820" t="str">
        <f>IFERROR(INDEX(ProductTJ[Segment],MATCH(A820,ProductTJ[ProductID],0)),"Not found")</f>
        <v>Youth</v>
      </c>
      <c r="G820" t="str">
        <f>IFERROR(INDEX(SalesTJ[Country],MATCH(A820,SalesTJ[ProductID],0)),"Not found")</f>
        <v>Canada</v>
      </c>
      <c r="H820" t="str">
        <f>IFERROR(INDEX(Location[State],MATCH(I820,Location[Zip],0)),"Not found")</f>
        <v>British Columbia</v>
      </c>
      <c r="I820" t="str">
        <f>IFERROR(INDEX(SalesTJ[Zip],MATCH(A820,SalesTJ[ProductID],0)),"Not found")</f>
        <v>V7W</v>
      </c>
      <c r="J820" t="str">
        <f>IFERROR(INDEX(Manufacturer[Manufacturer Name],MATCH(E820,Manufacturer[ManufacturerID],0)),"Not found")</f>
        <v>Natura</v>
      </c>
      <c r="K820">
        <f>IFERROR(INDEX(SalesTJ[Units],MATCH(A820,SalesTJ[ProductID],0)),"Not found")</f>
        <v>1</v>
      </c>
      <c r="L820">
        <f>IFERROR(INDEX(SalesTJ[Revenue],MATCH(A820,SalesTJ[ProductID],0)),"Not found")</f>
        <v>1353.87</v>
      </c>
    </row>
    <row r="821" spans="1:12">
      <c r="A821" s="8">
        <v>1009</v>
      </c>
      <c r="B821" s="9">
        <v>42127</v>
      </c>
      <c r="C821" t="str">
        <f>IFERROR(INDEX(ProductTJ[Product Name],MATCH(A821,ProductTJ[ProductID],0)),"Not found")</f>
        <v>Natura YY-10</v>
      </c>
      <c r="D821" t="str">
        <f>IFERROR(INDEX(ProductTJ[Category],MATCH(A821,ProductTJ[ProductID],0)),"Not found")</f>
        <v>Youth</v>
      </c>
      <c r="E821">
        <f>IFERROR(INDEX(ProductTJ[ManufacturerID],MATCH(A821,ProductTJ[ProductID],0)),"Not found")</f>
        <v>8</v>
      </c>
      <c r="F821" t="str">
        <f>IFERROR(INDEX(ProductTJ[Segment],MATCH(A821,ProductTJ[ProductID],0)),"Not found")</f>
        <v>Youth</v>
      </c>
      <c r="G821" t="str">
        <f>IFERROR(INDEX(SalesTJ[Country],MATCH(A821,SalesTJ[ProductID],0)),"Not found")</f>
        <v>Canada</v>
      </c>
      <c r="H821" t="str">
        <f>IFERROR(INDEX(Location[State],MATCH(I821,Location[Zip],0)),"Not found")</f>
        <v>British Columbia</v>
      </c>
      <c r="I821" t="str">
        <f>IFERROR(INDEX(SalesTJ[Zip],MATCH(A821,SalesTJ[ProductID],0)),"Not found")</f>
        <v>V7W</v>
      </c>
      <c r="J821" t="str">
        <f>IFERROR(INDEX(Manufacturer[Manufacturer Name],MATCH(E821,Manufacturer[ManufacturerID],0)),"Not found")</f>
        <v>Natura</v>
      </c>
      <c r="K821">
        <f>IFERROR(INDEX(SalesTJ[Units],MATCH(A821,SalesTJ[ProductID],0)),"Not found")</f>
        <v>1</v>
      </c>
      <c r="L821">
        <f>IFERROR(INDEX(SalesTJ[Revenue],MATCH(A821,SalesTJ[ProductID],0)),"Not found")</f>
        <v>1353.87</v>
      </c>
    </row>
    <row r="822" spans="1:12">
      <c r="A822" s="6">
        <v>2332</v>
      </c>
      <c r="B822" s="7">
        <v>42127</v>
      </c>
      <c r="C822" t="str">
        <f>IFERROR(INDEX(ProductTJ[Product Name],MATCH(A822,ProductTJ[ProductID],0)),"Not found")</f>
        <v>Aliqui UE-06</v>
      </c>
      <c r="D822" t="str">
        <f>IFERROR(INDEX(ProductTJ[Category],MATCH(A822,ProductTJ[ProductID],0)),"Not found")</f>
        <v>Urban</v>
      </c>
      <c r="E822">
        <f>IFERROR(INDEX(ProductTJ[ManufacturerID],MATCH(A822,ProductTJ[ProductID],0)),"Not found")</f>
        <v>2</v>
      </c>
      <c r="F822" t="str">
        <f>IFERROR(INDEX(ProductTJ[Segment],MATCH(A822,ProductTJ[ProductID],0)),"Not found")</f>
        <v>Extreme</v>
      </c>
      <c r="G822" t="str">
        <f>IFERROR(INDEX(SalesTJ[Country],MATCH(A822,SalesTJ[ProductID],0)),"Not found")</f>
        <v>Canada</v>
      </c>
      <c r="H822" t="str">
        <f>IFERROR(INDEX(Location[State],MATCH(I822,Location[Zip],0)),"Not found")</f>
        <v>Ontario</v>
      </c>
      <c r="I822" t="str">
        <f>IFERROR(INDEX(SalesTJ[Zip],MATCH(A822,SalesTJ[ProductID],0)),"Not found")</f>
        <v>M4E</v>
      </c>
      <c r="J822" t="str">
        <f>IFERROR(INDEX(Manufacturer[Manufacturer Name],MATCH(E822,Manufacturer[ManufacturerID],0)),"Not found")</f>
        <v>Aliqui</v>
      </c>
      <c r="K822">
        <f>IFERROR(INDEX(SalesTJ[Units],MATCH(A822,SalesTJ[ProductID],0)),"Not found")</f>
        <v>1</v>
      </c>
      <c r="L822">
        <f>IFERROR(INDEX(SalesTJ[Revenue],MATCH(A822,SalesTJ[ProductID],0)),"Not found")</f>
        <v>5921.37</v>
      </c>
    </row>
    <row r="823" spans="1:12">
      <c r="A823" s="8">
        <v>978</v>
      </c>
      <c r="B823" s="9">
        <v>42127</v>
      </c>
      <c r="C823" t="str">
        <f>IFERROR(INDEX(ProductTJ[Product Name],MATCH(A823,ProductTJ[ProductID],0)),"Not found")</f>
        <v>Natura UC-41</v>
      </c>
      <c r="D823" t="str">
        <f>IFERROR(INDEX(ProductTJ[Category],MATCH(A823,ProductTJ[ProductID],0)),"Not found")</f>
        <v>Urban</v>
      </c>
      <c r="E823">
        <f>IFERROR(INDEX(ProductTJ[ManufacturerID],MATCH(A823,ProductTJ[ProductID],0)),"Not found")</f>
        <v>8</v>
      </c>
      <c r="F823" t="str">
        <f>IFERROR(INDEX(ProductTJ[Segment],MATCH(A823,ProductTJ[ProductID],0)),"Not found")</f>
        <v>Convenience</v>
      </c>
      <c r="G823" t="str">
        <f>IFERROR(INDEX(SalesTJ[Country],MATCH(A823,SalesTJ[ProductID],0)),"Not found")</f>
        <v>Canada</v>
      </c>
      <c r="H823" t="str">
        <f>IFERROR(INDEX(Location[State],MATCH(I823,Location[Zip],0)),"Not found")</f>
        <v>Manitoba</v>
      </c>
      <c r="I823" t="str">
        <f>IFERROR(INDEX(SalesTJ[Zip],MATCH(A823,SalesTJ[ProductID],0)),"Not found")</f>
        <v>R3W</v>
      </c>
      <c r="J823" t="str">
        <f>IFERROR(INDEX(Manufacturer[Manufacturer Name],MATCH(E823,Manufacturer[ManufacturerID],0)),"Not found")</f>
        <v>Natura</v>
      </c>
      <c r="K823">
        <f>IFERROR(INDEX(SalesTJ[Units],MATCH(A823,SalesTJ[ProductID],0)),"Not found")</f>
        <v>1</v>
      </c>
      <c r="L823">
        <f>IFERROR(INDEX(SalesTJ[Revenue],MATCH(A823,SalesTJ[ProductID],0)),"Not found")</f>
        <v>9638.37</v>
      </c>
    </row>
    <row r="824" spans="1:12">
      <c r="A824" s="6">
        <v>2280</v>
      </c>
      <c r="B824" s="7">
        <v>42128</v>
      </c>
      <c r="C824" t="str">
        <f>IFERROR(INDEX(ProductTJ[Product Name],MATCH(A824,ProductTJ[ProductID],0)),"Not found")</f>
        <v>Aliqui RS-13</v>
      </c>
      <c r="D824" t="str">
        <f>IFERROR(INDEX(ProductTJ[Category],MATCH(A824,ProductTJ[ProductID],0)),"Not found")</f>
        <v>Rural</v>
      </c>
      <c r="E824">
        <f>IFERROR(INDEX(ProductTJ[ManufacturerID],MATCH(A824,ProductTJ[ProductID],0)),"Not found")</f>
        <v>2</v>
      </c>
      <c r="F824" t="str">
        <f>IFERROR(INDEX(ProductTJ[Segment],MATCH(A824,ProductTJ[ProductID],0)),"Not found")</f>
        <v>Select</v>
      </c>
      <c r="G824" t="str">
        <f>IFERROR(INDEX(SalesTJ[Country],MATCH(A824,SalesTJ[ProductID],0)),"Not found")</f>
        <v>Canada</v>
      </c>
      <c r="H824" t="str">
        <f>IFERROR(INDEX(Location[State],MATCH(I824,Location[Zip],0)),"Not found")</f>
        <v>Ontario</v>
      </c>
      <c r="I824" t="str">
        <f>IFERROR(INDEX(SalesTJ[Zip],MATCH(A824,SalesTJ[ProductID],0)),"Not found")</f>
        <v>M5P</v>
      </c>
      <c r="J824" t="str">
        <f>IFERROR(INDEX(Manufacturer[Manufacturer Name],MATCH(E824,Manufacturer[ManufacturerID],0)),"Not found")</f>
        <v>Aliqui</v>
      </c>
      <c r="K824">
        <f>IFERROR(INDEX(SalesTJ[Units],MATCH(A824,SalesTJ[ProductID],0)),"Not found")</f>
        <v>1</v>
      </c>
      <c r="L824">
        <f>IFERROR(INDEX(SalesTJ[Revenue],MATCH(A824,SalesTJ[ProductID],0)),"Not found")</f>
        <v>2046.87</v>
      </c>
    </row>
    <row r="825" spans="1:12">
      <c r="A825" s="8">
        <v>2380</v>
      </c>
      <c r="B825" s="9">
        <v>42128</v>
      </c>
      <c r="C825" t="str">
        <f>IFERROR(INDEX(ProductTJ[Product Name],MATCH(A825,ProductTJ[ProductID],0)),"Not found")</f>
        <v>Aliqui UC-28</v>
      </c>
      <c r="D825" t="str">
        <f>IFERROR(INDEX(ProductTJ[Category],MATCH(A825,ProductTJ[ProductID],0)),"Not found")</f>
        <v>Urban</v>
      </c>
      <c r="E825">
        <f>IFERROR(INDEX(ProductTJ[ManufacturerID],MATCH(A825,ProductTJ[ProductID],0)),"Not found")</f>
        <v>2</v>
      </c>
      <c r="F825" t="str">
        <f>IFERROR(INDEX(ProductTJ[Segment],MATCH(A825,ProductTJ[ProductID],0)),"Not found")</f>
        <v>Convenience</v>
      </c>
      <c r="G825" t="str">
        <f>IFERROR(INDEX(SalesTJ[Country],MATCH(A825,SalesTJ[ProductID],0)),"Not found")</f>
        <v>Canada</v>
      </c>
      <c r="H825" t="str">
        <f>IFERROR(INDEX(Location[State],MATCH(I825,Location[Zip],0)),"Not found")</f>
        <v>British Columbia</v>
      </c>
      <c r="I825" t="str">
        <f>IFERROR(INDEX(SalesTJ[Zip],MATCH(A825,SalesTJ[ProductID],0)),"Not found")</f>
        <v>V5M</v>
      </c>
      <c r="J825" t="str">
        <f>IFERROR(INDEX(Manufacturer[Manufacturer Name],MATCH(E825,Manufacturer[ManufacturerID],0)),"Not found")</f>
        <v>Aliqui</v>
      </c>
      <c r="K825">
        <f>IFERROR(INDEX(SalesTJ[Units],MATCH(A825,SalesTJ[ProductID],0)),"Not found")</f>
        <v>1</v>
      </c>
      <c r="L825">
        <f>IFERROR(INDEX(SalesTJ[Revenue],MATCH(A825,SalesTJ[ProductID],0)),"Not found")</f>
        <v>3968.37</v>
      </c>
    </row>
    <row r="826" spans="1:12">
      <c r="A826" s="6">
        <v>2379</v>
      </c>
      <c r="B826" s="7">
        <v>42128</v>
      </c>
      <c r="C826" t="str">
        <f>IFERROR(INDEX(ProductTJ[Product Name],MATCH(A826,ProductTJ[ProductID],0)),"Not found")</f>
        <v>Aliqui UC-27</v>
      </c>
      <c r="D826" t="str">
        <f>IFERROR(INDEX(ProductTJ[Category],MATCH(A826,ProductTJ[ProductID],0)),"Not found")</f>
        <v>Urban</v>
      </c>
      <c r="E826">
        <f>IFERROR(INDEX(ProductTJ[ManufacturerID],MATCH(A826,ProductTJ[ProductID],0)),"Not found")</f>
        <v>2</v>
      </c>
      <c r="F826" t="str">
        <f>IFERROR(INDEX(ProductTJ[Segment],MATCH(A826,ProductTJ[ProductID],0)),"Not found")</f>
        <v>Convenience</v>
      </c>
      <c r="G826" t="str">
        <f>IFERROR(INDEX(SalesTJ[Country],MATCH(A826,SalesTJ[ProductID],0)),"Not found")</f>
        <v>Canada</v>
      </c>
      <c r="H826" t="str">
        <f>IFERROR(INDEX(Location[State],MATCH(I826,Location[Zip],0)),"Not found")</f>
        <v>Quebec</v>
      </c>
      <c r="I826" t="str">
        <f>IFERROR(INDEX(SalesTJ[Zip],MATCH(A826,SalesTJ[ProductID],0)),"Not found")</f>
        <v>H1G</v>
      </c>
      <c r="J826" t="str">
        <f>IFERROR(INDEX(Manufacturer[Manufacturer Name],MATCH(E826,Manufacturer[ManufacturerID],0)),"Not found")</f>
        <v>Aliqui</v>
      </c>
      <c r="K826">
        <f>IFERROR(INDEX(SalesTJ[Units],MATCH(A826,SalesTJ[ProductID],0)),"Not found")</f>
        <v>1</v>
      </c>
      <c r="L826">
        <f>IFERROR(INDEX(SalesTJ[Revenue],MATCH(A826,SalesTJ[ProductID],0)),"Not found")</f>
        <v>2330.37</v>
      </c>
    </row>
    <row r="827" spans="1:12">
      <c r="A827" s="8">
        <v>676</v>
      </c>
      <c r="B827" s="9">
        <v>42128</v>
      </c>
      <c r="C827" t="str">
        <f>IFERROR(INDEX(ProductTJ[Product Name],MATCH(A827,ProductTJ[ProductID],0)),"Not found")</f>
        <v>Maximus UC-41</v>
      </c>
      <c r="D827" t="str">
        <f>IFERROR(INDEX(ProductTJ[Category],MATCH(A827,ProductTJ[ProductID],0)),"Not found")</f>
        <v>Urban</v>
      </c>
      <c r="E827">
        <f>IFERROR(INDEX(ProductTJ[ManufacturerID],MATCH(A827,ProductTJ[ProductID],0)),"Not found")</f>
        <v>7</v>
      </c>
      <c r="F827" t="str">
        <f>IFERROR(INDEX(ProductTJ[Segment],MATCH(A827,ProductTJ[ProductID],0)),"Not found")</f>
        <v>Convenience</v>
      </c>
      <c r="G827" t="str">
        <f>IFERROR(INDEX(SalesTJ[Country],MATCH(A827,SalesTJ[ProductID],0)),"Not found")</f>
        <v>Canada</v>
      </c>
      <c r="H827" t="str">
        <f>IFERROR(INDEX(Location[State],MATCH(I827,Location[Zip],0)),"Not found")</f>
        <v>Ontario</v>
      </c>
      <c r="I827" t="str">
        <f>IFERROR(INDEX(SalesTJ[Zip],MATCH(A827,SalesTJ[ProductID],0)),"Not found")</f>
        <v>L5N</v>
      </c>
      <c r="J827" t="str">
        <f>IFERROR(INDEX(Manufacturer[Manufacturer Name],MATCH(E827,Manufacturer[ManufacturerID],0)),"Not found")</f>
        <v>VanArsdel</v>
      </c>
      <c r="K827">
        <f>IFERROR(INDEX(SalesTJ[Units],MATCH(A827,SalesTJ[ProductID],0)),"Not found")</f>
        <v>1</v>
      </c>
      <c r="L827">
        <f>IFERROR(INDEX(SalesTJ[Revenue],MATCH(A827,SalesTJ[ProductID],0)),"Not found")</f>
        <v>9134.37</v>
      </c>
    </row>
    <row r="828" spans="1:12">
      <c r="A828" s="6">
        <v>706</v>
      </c>
      <c r="B828" s="7">
        <v>42129</v>
      </c>
      <c r="C828" t="str">
        <f>IFERROR(INDEX(ProductTJ[Product Name],MATCH(A828,ProductTJ[ProductID],0)),"Not found")</f>
        <v>Natura MA-13</v>
      </c>
      <c r="D828" t="str">
        <f>IFERROR(INDEX(ProductTJ[Category],MATCH(A828,ProductTJ[ProductID],0)),"Not found")</f>
        <v>Mix</v>
      </c>
      <c r="E828">
        <f>IFERROR(INDEX(ProductTJ[ManufacturerID],MATCH(A828,ProductTJ[ProductID],0)),"Not found")</f>
        <v>8</v>
      </c>
      <c r="F828" t="str">
        <f>IFERROR(INDEX(ProductTJ[Segment],MATCH(A828,ProductTJ[ProductID],0)),"Not found")</f>
        <v>All Season</v>
      </c>
      <c r="G828" t="str">
        <f>IFERROR(INDEX(SalesTJ[Country],MATCH(A828,SalesTJ[ProductID],0)),"Not found")</f>
        <v>Canada</v>
      </c>
      <c r="H828" t="str">
        <f>IFERROR(INDEX(Location[State],MATCH(I828,Location[Zip],0)),"Not found")</f>
        <v>Alberta</v>
      </c>
      <c r="I828" t="str">
        <f>IFERROR(INDEX(SalesTJ[Zip],MATCH(A828,SalesTJ[ProductID],0)),"Not found")</f>
        <v>T5J</v>
      </c>
      <c r="J828" t="str">
        <f>IFERROR(INDEX(Manufacturer[Manufacturer Name],MATCH(E828,Manufacturer[ManufacturerID],0)),"Not found")</f>
        <v>Natura</v>
      </c>
      <c r="K828">
        <f>IFERROR(INDEX(SalesTJ[Units],MATCH(A828,SalesTJ[ProductID],0)),"Not found")</f>
        <v>1</v>
      </c>
      <c r="L828">
        <f>IFERROR(INDEX(SalesTJ[Revenue],MATCH(A828,SalesTJ[ProductID],0)),"Not found")</f>
        <v>3401.37</v>
      </c>
    </row>
    <row r="829" spans="1:12">
      <c r="A829" s="8">
        <v>674</v>
      </c>
      <c r="B829" s="9">
        <v>42129</v>
      </c>
      <c r="C829" t="str">
        <f>IFERROR(INDEX(ProductTJ[Product Name],MATCH(A829,ProductTJ[ProductID],0)),"Not found")</f>
        <v>Maximus UC-39</v>
      </c>
      <c r="D829" t="str">
        <f>IFERROR(INDEX(ProductTJ[Category],MATCH(A829,ProductTJ[ProductID],0)),"Not found")</f>
        <v>Urban</v>
      </c>
      <c r="E829">
        <f>IFERROR(INDEX(ProductTJ[ManufacturerID],MATCH(A829,ProductTJ[ProductID],0)),"Not found")</f>
        <v>7</v>
      </c>
      <c r="F829" t="str">
        <f>IFERROR(INDEX(ProductTJ[Segment],MATCH(A829,ProductTJ[ProductID],0)),"Not found")</f>
        <v>Convenience</v>
      </c>
      <c r="G829" t="str">
        <f>IFERROR(INDEX(SalesTJ[Country],MATCH(A829,SalesTJ[ProductID],0)),"Not found")</f>
        <v>Canada</v>
      </c>
      <c r="H829" t="str">
        <f>IFERROR(INDEX(Location[State],MATCH(I829,Location[Zip],0)),"Not found")</f>
        <v>Ontario</v>
      </c>
      <c r="I829" t="str">
        <f>IFERROR(INDEX(SalesTJ[Zip],MATCH(A829,SalesTJ[ProductID],0)),"Not found")</f>
        <v>M5S</v>
      </c>
      <c r="J829" t="str">
        <f>IFERROR(INDEX(Manufacturer[Manufacturer Name],MATCH(E829,Manufacturer[ManufacturerID],0)),"Not found")</f>
        <v>VanArsdel</v>
      </c>
      <c r="K829">
        <f>IFERROR(INDEX(SalesTJ[Units],MATCH(A829,SalesTJ[ProductID],0)),"Not found")</f>
        <v>1</v>
      </c>
      <c r="L829">
        <f>IFERROR(INDEX(SalesTJ[Revenue],MATCH(A829,SalesTJ[ProductID],0)),"Not found")</f>
        <v>8315.37</v>
      </c>
    </row>
    <row r="830" spans="1:12">
      <c r="A830" s="6">
        <v>609</v>
      </c>
      <c r="B830" s="7">
        <v>42129</v>
      </c>
      <c r="C830" t="str">
        <f>IFERROR(INDEX(ProductTJ[Product Name],MATCH(A830,ProductTJ[ProductID],0)),"Not found")</f>
        <v>Maximus UC-74</v>
      </c>
      <c r="D830" t="str">
        <f>IFERROR(INDEX(ProductTJ[Category],MATCH(A830,ProductTJ[ProductID],0)),"Not found")</f>
        <v>Urban</v>
      </c>
      <c r="E830">
        <f>IFERROR(INDEX(ProductTJ[ManufacturerID],MATCH(A830,ProductTJ[ProductID],0)),"Not found")</f>
        <v>7</v>
      </c>
      <c r="F830" t="str">
        <f>IFERROR(INDEX(ProductTJ[Segment],MATCH(A830,ProductTJ[ProductID],0)),"Not found")</f>
        <v>Convenience</v>
      </c>
      <c r="G830" t="str">
        <f>IFERROR(INDEX(SalesTJ[Country],MATCH(A830,SalesTJ[ProductID],0)),"Not found")</f>
        <v>Canada</v>
      </c>
      <c r="H830" t="str">
        <f>IFERROR(INDEX(Location[State],MATCH(I830,Location[Zip],0)),"Not found")</f>
        <v>British Columbia</v>
      </c>
      <c r="I830" t="str">
        <f>IFERROR(INDEX(SalesTJ[Zip],MATCH(A830,SalesTJ[ProductID],0)),"Not found")</f>
        <v>V5V</v>
      </c>
      <c r="J830" t="str">
        <f>IFERROR(INDEX(Manufacturer[Manufacturer Name],MATCH(E830,Manufacturer[ManufacturerID],0)),"Not found")</f>
        <v>VanArsdel</v>
      </c>
      <c r="K830">
        <f>IFERROR(INDEX(SalesTJ[Units],MATCH(A830,SalesTJ[ProductID],0)),"Not found")</f>
        <v>1</v>
      </c>
      <c r="L830">
        <f>IFERROR(INDEX(SalesTJ[Revenue],MATCH(A830,SalesTJ[ProductID],0)),"Not found")</f>
        <v>10079.37</v>
      </c>
    </row>
    <row r="831" spans="1:12">
      <c r="A831" s="8">
        <v>1229</v>
      </c>
      <c r="B831" s="9">
        <v>42129</v>
      </c>
      <c r="C831" t="str">
        <f>IFERROR(INDEX(ProductTJ[Product Name],MATCH(A831,ProductTJ[ProductID],0)),"Not found")</f>
        <v>Pirum UC-31</v>
      </c>
      <c r="D831" t="str">
        <f>IFERROR(INDEX(ProductTJ[Category],MATCH(A831,ProductTJ[ProductID],0)),"Not found")</f>
        <v>Urban</v>
      </c>
      <c r="E831">
        <f>IFERROR(INDEX(ProductTJ[ManufacturerID],MATCH(A831,ProductTJ[ProductID],0)),"Not found")</f>
        <v>10</v>
      </c>
      <c r="F831" t="str">
        <f>IFERROR(INDEX(ProductTJ[Segment],MATCH(A831,ProductTJ[ProductID],0)),"Not found")</f>
        <v>Convenience</v>
      </c>
      <c r="G831" t="str">
        <f>IFERROR(INDEX(SalesTJ[Country],MATCH(A831,SalesTJ[ProductID],0)),"Not found")</f>
        <v>Canada</v>
      </c>
      <c r="H831" t="str">
        <f>IFERROR(INDEX(Location[State],MATCH(I831,Location[Zip],0)),"Not found")</f>
        <v>British Columbia</v>
      </c>
      <c r="I831" t="str">
        <f>IFERROR(INDEX(SalesTJ[Zip],MATCH(A831,SalesTJ[ProductID],0)),"Not found")</f>
        <v>V6A</v>
      </c>
      <c r="J831" t="str">
        <f>IFERROR(INDEX(Manufacturer[Manufacturer Name],MATCH(E831,Manufacturer[ManufacturerID],0)),"Not found")</f>
        <v>Pirum</v>
      </c>
      <c r="K831">
        <f>IFERROR(INDEX(SalesTJ[Units],MATCH(A831,SalesTJ[ProductID],0)),"Not found")</f>
        <v>1</v>
      </c>
      <c r="L831">
        <f>IFERROR(INDEX(SalesTJ[Revenue],MATCH(A831,SalesTJ[ProductID],0)),"Not found")</f>
        <v>3464.37</v>
      </c>
    </row>
    <row r="832" spans="1:12">
      <c r="A832" s="6">
        <v>605</v>
      </c>
      <c r="B832" s="7">
        <v>42130</v>
      </c>
      <c r="C832" t="str">
        <f>IFERROR(INDEX(ProductTJ[Product Name],MATCH(A832,ProductTJ[ProductID],0)),"Not found")</f>
        <v>Maximus UC-70</v>
      </c>
      <c r="D832" t="str">
        <f>IFERROR(INDEX(ProductTJ[Category],MATCH(A832,ProductTJ[ProductID],0)),"Not found")</f>
        <v>Urban</v>
      </c>
      <c r="E832">
        <f>IFERROR(INDEX(ProductTJ[ManufacturerID],MATCH(A832,ProductTJ[ProductID],0)),"Not found")</f>
        <v>7</v>
      </c>
      <c r="F832" t="str">
        <f>IFERROR(INDEX(ProductTJ[Segment],MATCH(A832,ProductTJ[ProductID],0)),"Not found")</f>
        <v>Convenience</v>
      </c>
      <c r="G832" t="str">
        <f>IFERROR(INDEX(SalesTJ[Country],MATCH(A832,SalesTJ[ProductID],0)),"Not found")</f>
        <v>Canada</v>
      </c>
      <c r="H832" t="str">
        <f>IFERROR(INDEX(Location[State],MATCH(I832,Location[Zip],0)),"Not found")</f>
        <v>Alberta</v>
      </c>
      <c r="I832" t="str">
        <f>IFERROR(INDEX(SalesTJ[Zip],MATCH(A832,SalesTJ[ProductID],0)),"Not found")</f>
        <v>T1Y</v>
      </c>
      <c r="J832" t="str">
        <f>IFERROR(INDEX(Manufacturer[Manufacturer Name],MATCH(E832,Manufacturer[ManufacturerID],0)),"Not found")</f>
        <v>VanArsdel</v>
      </c>
      <c r="K832">
        <f>IFERROR(INDEX(SalesTJ[Units],MATCH(A832,SalesTJ[ProductID],0)),"Not found")</f>
        <v>1</v>
      </c>
      <c r="L832">
        <f>IFERROR(INDEX(SalesTJ[Revenue],MATCH(A832,SalesTJ[ProductID],0)),"Not found")</f>
        <v>5039.37</v>
      </c>
    </row>
    <row r="833" spans="1:12">
      <c r="A833" s="8">
        <v>945</v>
      </c>
      <c r="B833" s="9">
        <v>42092</v>
      </c>
      <c r="C833" t="str">
        <f>IFERROR(INDEX(ProductTJ[Product Name],MATCH(A833,ProductTJ[ProductID],0)),"Not found")</f>
        <v>Natura UC-08</v>
      </c>
      <c r="D833" t="str">
        <f>IFERROR(INDEX(ProductTJ[Category],MATCH(A833,ProductTJ[ProductID],0)),"Not found")</f>
        <v>Urban</v>
      </c>
      <c r="E833">
        <f>IFERROR(INDEX(ProductTJ[ManufacturerID],MATCH(A833,ProductTJ[ProductID],0)),"Not found")</f>
        <v>8</v>
      </c>
      <c r="F833" t="str">
        <f>IFERROR(INDEX(ProductTJ[Segment],MATCH(A833,ProductTJ[ProductID],0)),"Not found")</f>
        <v>Convenience</v>
      </c>
      <c r="G833" t="str">
        <f>IFERROR(INDEX(SalesTJ[Country],MATCH(A833,SalesTJ[ProductID],0)),"Not found")</f>
        <v>Canada</v>
      </c>
      <c r="H833" t="str">
        <f>IFERROR(INDEX(Location[State],MATCH(I833,Location[Zip],0)),"Not found")</f>
        <v>Manitoba</v>
      </c>
      <c r="I833" t="str">
        <f>IFERROR(INDEX(SalesTJ[Zip],MATCH(A833,SalesTJ[ProductID],0)),"Not found")</f>
        <v>R3B</v>
      </c>
      <c r="J833" t="str">
        <f>IFERROR(INDEX(Manufacturer[Manufacturer Name],MATCH(E833,Manufacturer[ManufacturerID],0)),"Not found")</f>
        <v>Natura</v>
      </c>
      <c r="K833">
        <f>IFERROR(INDEX(SalesTJ[Units],MATCH(A833,SalesTJ[ProductID],0)),"Not found")</f>
        <v>1</v>
      </c>
      <c r="L833">
        <f>IFERROR(INDEX(SalesTJ[Revenue],MATCH(A833,SalesTJ[ProductID],0)),"Not found")</f>
        <v>8189.37</v>
      </c>
    </row>
    <row r="834" spans="1:12">
      <c r="A834" s="6">
        <v>491</v>
      </c>
      <c r="B834" s="7">
        <v>42134</v>
      </c>
      <c r="C834" t="str">
        <f>IFERROR(INDEX(ProductTJ[Product Name],MATCH(A834,ProductTJ[ProductID],0)),"Not found")</f>
        <v>Maximus UM-96</v>
      </c>
      <c r="D834" t="str">
        <f>IFERROR(INDEX(ProductTJ[Category],MATCH(A834,ProductTJ[ProductID],0)),"Not found")</f>
        <v>Urban</v>
      </c>
      <c r="E834">
        <f>IFERROR(INDEX(ProductTJ[ManufacturerID],MATCH(A834,ProductTJ[ProductID],0)),"Not found")</f>
        <v>7</v>
      </c>
      <c r="F834" t="str">
        <f>IFERROR(INDEX(ProductTJ[Segment],MATCH(A834,ProductTJ[ProductID],0)),"Not found")</f>
        <v>Moderation</v>
      </c>
      <c r="G834" t="str">
        <f>IFERROR(INDEX(SalesTJ[Country],MATCH(A834,SalesTJ[ProductID],0)),"Not found")</f>
        <v>Canada</v>
      </c>
      <c r="H834" t="str">
        <f>IFERROR(INDEX(Location[State],MATCH(I834,Location[Zip],0)),"Not found")</f>
        <v>Ontario</v>
      </c>
      <c r="I834" t="str">
        <f>IFERROR(INDEX(SalesTJ[Zip],MATCH(A834,SalesTJ[ProductID],0)),"Not found")</f>
        <v>M5X</v>
      </c>
      <c r="J834" t="str">
        <f>IFERROR(INDEX(Manufacturer[Manufacturer Name],MATCH(E834,Manufacturer[ManufacturerID],0)),"Not found")</f>
        <v>VanArsdel</v>
      </c>
      <c r="K834">
        <f>IFERROR(INDEX(SalesTJ[Units],MATCH(A834,SalesTJ[ProductID],0)),"Not found")</f>
        <v>1</v>
      </c>
      <c r="L834">
        <f>IFERROR(INDEX(SalesTJ[Revenue],MATCH(A834,SalesTJ[ProductID],0)),"Not found")</f>
        <v>10709.37</v>
      </c>
    </row>
    <row r="835" spans="1:12">
      <c r="A835" s="8">
        <v>1518</v>
      </c>
      <c r="B835" s="9">
        <v>42134</v>
      </c>
      <c r="C835" t="str">
        <f>IFERROR(INDEX(ProductTJ[Product Name],MATCH(A835,ProductTJ[ProductID],0)),"Not found")</f>
        <v>Quibus RP-10</v>
      </c>
      <c r="D835" t="str">
        <f>IFERROR(INDEX(ProductTJ[Category],MATCH(A835,ProductTJ[ProductID],0)),"Not found")</f>
        <v>Rural</v>
      </c>
      <c r="E835">
        <f>IFERROR(INDEX(ProductTJ[ManufacturerID],MATCH(A835,ProductTJ[ProductID],0)),"Not found")</f>
        <v>12</v>
      </c>
      <c r="F835" t="str">
        <f>IFERROR(INDEX(ProductTJ[Segment],MATCH(A835,ProductTJ[ProductID],0)),"Not found")</f>
        <v>Productivity</v>
      </c>
      <c r="G835" t="str">
        <f>IFERROR(INDEX(SalesTJ[Country],MATCH(A835,SalesTJ[ProductID],0)),"Not found")</f>
        <v>Canada</v>
      </c>
      <c r="H835" t="str">
        <f>IFERROR(INDEX(Location[State],MATCH(I835,Location[Zip],0)),"Not found")</f>
        <v>Ontario</v>
      </c>
      <c r="I835" t="str">
        <f>IFERROR(INDEX(SalesTJ[Zip],MATCH(A835,SalesTJ[ProductID],0)),"Not found")</f>
        <v>K1Z</v>
      </c>
      <c r="J835" t="str">
        <f>IFERROR(INDEX(Manufacturer[Manufacturer Name],MATCH(E835,Manufacturer[ManufacturerID],0)),"Not found")</f>
        <v>Quibus</v>
      </c>
      <c r="K835">
        <f>IFERROR(INDEX(SalesTJ[Units],MATCH(A835,SalesTJ[ProductID],0)),"Not found")</f>
        <v>1</v>
      </c>
      <c r="L835">
        <f>IFERROR(INDEX(SalesTJ[Revenue],MATCH(A835,SalesTJ[ProductID],0)),"Not found")</f>
        <v>2770.74</v>
      </c>
    </row>
    <row r="836" spans="1:12">
      <c r="A836" s="6">
        <v>1517</v>
      </c>
      <c r="B836" s="7">
        <v>42134</v>
      </c>
      <c r="C836" t="str">
        <f>IFERROR(INDEX(ProductTJ[Product Name],MATCH(A836,ProductTJ[ProductID],0)),"Not found")</f>
        <v>Quibus RP-09</v>
      </c>
      <c r="D836" t="str">
        <f>IFERROR(INDEX(ProductTJ[Category],MATCH(A836,ProductTJ[ProductID],0)),"Not found")</f>
        <v>Rural</v>
      </c>
      <c r="E836">
        <f>IFERROR(INDEX(ProductTJ[ManufacturerID],MATCH(A836,ProductTJ[ProductID],0)),"Not found")</f>
        <v>12</v>
      </c>
      <c r="F836" t="str">
        <f>IFERROR(INDEX(ProductTJ[Segment],MATCH(A836,ProductTJ[ProductID],0)),"Not found")</f>
        <v>Productivity</v>
      </c>
      <c r="G836" t="str">
        <f>IFERROR(INDEX(SalesTJ[Country],MATCH(A836,SalesTJ[ProductID],0)),"Not found")</f>
        <v>Canada</v>
      </c>
      <c r="H836" t="str">
        <f>IFERROR(INDEX(Location[State],MATCH(I836,Location[Zip],0)),"Not found")</f>
        <v>Manitoba</v>
      </c>
      <c r="I836" t="str">
        <f>IFERROR(INDEX(SalesTJ[Zip],MATCH(A836,SalesTJ[ProductID],0)),"Not found")</f>
        <v>R3G</v>
      </c>
      <c r="J836" t="str">
        <f>IFERROR(INDEX(Manufacturer[Manufacturer Name],MATCH(E836,Manufacturer[ManufacturerID],0)),"Not found")</f>
        <v>Quibus</v>
      </c>
      <c r="K836">
        <f>IFERROR(INDEX(SalesTJ[Units],MATCH(A836,SalesTJ[ProductID],0)),"Not found")</f>
        <v>1</v>
      </c>
      <c r="L836">
        <f>IFERROR(INDEX(SalesTJ[Revenue],MATCH(A836,SalesTJ[ProductID],0)),"Not found")</f>
        <v>2361.24</v>
      </c>
    </row>
    <row r="837" spans="1:12">
      <c r="A837" s="8">
        <v>659</v>
      </c>
      <c r="B837" s="9">
        <v>42134</v>
      </c>
      <c r="C837" t="str">
        <f>IFERROR(INDEX(ProductTJ[Product Name],MATCH(A837,ProductTJ[ProductID],0)),"Not found")</f>
        <v>Maximus UC-24</v>
      </c>
      <c r="D837" t="str">
        <f>IFERROR(INDEX(ProductTJ[Category],MATCH(A837,ProductTJ[ProductID],0)),"Not found")</f>
        <v>Urban</v>
      </c>
      <c r="E837">
        <f>IFERROR(INDEX(ProductTJ[ManufacturerID],MATCH(A837,ProductTJ[ProductID],0)),"Not found")</f>
        <v>7</v>
      </c>
      <c r="F837" t="str">
        <f>IFERROR(INDEX(ProductTJ[Segment],MATCH(A837,ProductTJ[ProductID],0)),"Not found")</f>
        <v>Convenience</v>
      </c>
      <c r="G837" t="str">
        <f>IFERROR(INDEX(SalesTJ[Country],MATCH(A837,SalesTJ[ProductID],0)),"Not found")</f>
        <v>Canada</v>
      </c>
      <c r="H837" t="str">
        <f>IFERROR(INDEX(Location[State],MATCH(I837,Location[Zip],0)),"Not found")</f>
        <v>Alberta</v>
      </c>
      <c r="I837" t="str">
        <f>IFERROR(INDEX(SalesTJ[Zip],MATCH(A837,SalesTJ[ProductID],0)),"Not found")</f>
        <v>T5K</v>
      </c>
      <c r="J837" t="str">
        <f>IFERROR(INDEX(Manufacturer[Manufacturer Name],MATCH(E837,Manufacturer[ManufacturerID],0)),"Not found")</f>
        <v>VanArsdel</v>
      </c>
      <c r="K837">
        <f>IFERROR(INDEX(SalesTJ[Units],MATCH(A837,SalesTJ[ProductID],0)),"Not found")</f>
        <v>1</v>
      </c>
      <c r="L837">
        <f>IFERROR(INDEX(SalesTJ[Revenue],MATCH(A837,SalesTJ[ProductID],0)),"Not found")</f>
        <v>17639.37</v>
      </c>
    </row>
    <row r="838" spans="1:12">
      <c r="A838" s="6">
        <v>438</v>
      </c>
      <c r="B838" s="7">
        <v>42134</v>
      </c>
      <c r="C838" t="str">
        <f>IFERROR(INDEX(ProductTJ[Product Name],MATCH(A838,ProductTJ[ProductID],0)),"Not found")</f>
        <v>Maximus UM-43</v>
      </c>
      <c r="D838" t="str">
        <f>IFERROR(INDEX(ProductTJ[Category],MATCH(A838,ProductTJ[ProductID],0)),"Not found")</f>
        <v>Urban</v>
      </c>
      <c r="E838">
        <f>IFERROR(INDEX(ProductTJ[ManufacturerID],MATCH(A838,ProductTJ[ProductID],0)),"Not found")</f>
        <v>7</v>
      </c>
      <c r="F838" t="str">
        <f>IFERROR(INDEX(ProductTJ[Segment],MATCH(A838,ProductTJ[ProductID],0)),"Not found")</f>
        <v>Moderation</v>
      </c>
      <c r="G838" t="str">
        <f>IFERROR(INDEX(SalesTJ[Country],MATCH(A838,SalesTJ[ProductID],0)),"Not found")</f>
        <v>Canada</v>
      </c>
      <c r="H838" t="str">
        <f>IFERROR(INDEX(Location[State],MATCH(I838,Location[Zip],0)),"Not found")</f>
        <v>Manitoba</v>
      </c>
      <c r="I838" t="str">
        <f>IFERROR(INDEX(SalesTJ[Zip],MATCH(A838,SalesTJ[ProductID],0)),"Not found")</f>
        <v>R3K</v>
      </c>
      <c r="J838" t="str">
        <f>IFERROR(INDEX(Manufacturer[Manufacturer Name],MATCH(E838,Manufacturer[ManufacturerID],0)),"Not found")</f>
        <v>VanArsdel</v>
      </c>
      <c r="K838">
        <f>IFERROR(INDEX(SalesTJ[Units],MATCH(A838,SalesTJ[ProductID],0)),"Not found")</f>
        <v>1</v>
      </c>
      <c r="L838">
        <f>IFERROR(INDEX(SalesTJ[Revenue],MATCH(A838,SalesTJ[ProductID],0)),"Not found")</f>
        <v>11969.37</v>
      </c>
    </row>
    <row r="839" spans="1:12">
      <c r="A839" s="8">
        <v>2225</v>
      </c>
      <c r="B839" s="9">
        <v>42109</v>
      </c>
      <c r="C839" t="str">
        <f>IFERROR(INDEX(ProductTJ[Product Name],MATCH(A839,ProductTJ[ProductID],0)),"Not found")</f>
        <v>Aliqui RP-22</v>
      </c>
      <c r="D839" t="str">
        <f>IFERROR(INDEX(ProductTJ[Category],MATCH(A839,ProductTJ[ProductID],0)),"Not found")</f>
        <v>Rural</v>
      </c>
      <c r="E839">
        <f>IFERROR(INDEX(ProductTJ[ManufacturerID],MATCH(A839,ProductTJ[ProductID],0)),"Not found")</f>
        <v>2</v>
      </c>
      <c r="F839" t="str">
        <f>IFERROR(INDEX(ProductTJ[Segment],MATCH(A839,ProductTJ[ProductID],0)),"Not found")</f>
        <v>Productivity</v>
      </c>
      <c r="G839" t="str">
        <f>IFERROR(INDEX(SalesTJ[Country],MATCH(A839,SalesTJ[ProductID],0)),"Not found")</f>
        <v>Canada</v>
      </c>
      <c r="H839" t="str">
        <f>IFERROR(INDEX(Location[State],MATCH(I839,Location[Zip],0)),"Not found")</f>
        <v>Ontario</v>
      </c>
      <c r="I839" t="str">
        <f>IFERROR(INDEX(SalesTJ[Zip],MATCH(A839,SalesTJ[ProductID],0)),"Not found")</f>
        <v>L5N</v>
      </c>
      <c r="J839" t="str">
        <f>IFERROR(INDEX(Manufacturer[Manufacturer Name],MATCH(E839,Manufacturer[ManufacturerID],0)),"Not found")</f>
        <v>Aliqui</v>
      </c>
      <c r="K839">
        <f>IFERROR(INDEX(SalesTJ[Units],MATCH(A839,SalesTJ[ProductID],0)),"Not found")</f>
        <v>1</v>
      </c>
      <c r="L839">
        <f>IFERROR(INDEX(SalesTJ[Revenue],MATCH(A839,SalesTJ[ProductID],0)),"Not found")</f>
        <v>723.87</v>
      </c>
    </row>
    <row r="840" spans="1:12">
      <c r="A840" s="6">
        <v>977</v>
      </c>
      <c r="B840" s="7">
        <v>42109</v>
      </c>
      <c r="C840" t="str">
        <f>IFERROR(INDEX(ProductTJ[Product Name],MATCH(A840,ProductTJ[ProductID],0)),"Not found")</f>
        <v>Natura UC-40</v>
      </c>
      <c r="D840" t="str">
        <f>IFERROR(INDEX(ProductTJ[Category],MATCH(A840,ProductTJ[ProductID],0)),"Not found")</f>
        <v>Urban</v>
      </c>
      <c r="E840">
        <f>IFERROR(INDEX(ProductTJ[ManufacturerID],MATCH(A840,ProductTJ[ProductID],0)),"Not found")</f>
        <v>8</v>
      </c>
      <c r="F840" t="str">
        <f>IFERROR(INDEX(ProductTJ[Segment],MATCH(A840,ProductTJ[ProductID],0)),"Not found")</f>
        <v>Convenience</v>
      </c>
      <c r="G840" t="str">
        <f>IFERROR(INDEX(SalesTJ[Country],MATCH(A840,SalesTJ[ProductID],0)),"Not found")</f>
        <v>Canada</v>
      </c>
      <c r="H840" t="str">
        <f>IFERROR(INDEX(Location[State],MATCH(I840,Location[Zip],0)),"Not found")</f>
        <v>Ontario</v>
      </c>
      <c r="I840" t="str">
        <f>IFERROR(INDEX(SalesTJ[Zip],MATCH(A840,SalesTJ[ProductID],0)),"Not found")</f>
        <v>K1H</v>
      </c>
      <c r="J840" t="str">
        <f>IFERROR(INDEX(Manufacturer[Manufacturer Name],MATCH(E840,Manufacturer[ManufacturerID],0)),"Not found")</f>
        <v>Natura</v>
      </c>
      <c r="K840">
        <f>IFERROR(INDEX(SalesTJ[Units],MATCH(A840,SalesTJ[ProductID],0)),"Not found")</f>
        <v>1</v>
      </c>
      <c r="L840">
        <f>IFERROR(INDEX(SalesTJ[Revenue],MATCH(A840,SalesTJ[ProductID],0)),"Not found")</f>
        <v>6299.37</v>
      </c>
    </row>
    <row r="841" spans="1:12">
      <c r="A841" s="8">
        <v>2224</v>
      </c>
      <c r="B841" s="9">
        <v>42109</v>
      </c>
      <c r="C841" t="str">
        <f>IFERROR(INDEX(ProductTJ[Product Name],MATCH(A841,ProductTJ[ProductID],0)),"Not found")</f>
        <v>Aliqui RP-21</v>
      </c>
      <c r="D841" t="str">
        <f>IFERROR(INDEX(ProductTJ[Category],MATCH(A841,ProductTJ[ProductID],0)),"Not found")</f>
        <v>Rural</v>
      </c>
      <c r="E841">
        <f>IFERROR(INDEX(ProductTJ[ManufacturerID],MATCH(A841,ProductTJ[ProductID],0)),"Not found")</f>
        <v>2</v>
      </c>
      <c r="F841" t="str">
        <f>IFERROR(INDEX(ProductTJ[Segment],MATCH(A841,ProductTJ[ProductID],0)),"Not found")</f>
        <v>Productivity</v>
      </c>
      <c r="G841" t="str">
        <f>IFERROR(INDEX(SalesTJ[Country],MATCH(A841,SalesTJ[ProductID],0)),"Not found")</f>
        <v>Canada</v>
      </c>
      <c r="H841" t="str">
        <f>IFERROR(INDEX(Location[State],MATCH(I841,Location[Zip],0)),"Not found")</f>
        <v>Ontario</v>
      </c>
      <c r="I841" t="str">
        <f>IFERROR(INDEX(SalesTJ[Zip],MATCH(A841,SalesTJ[ProductID],0)),"Not found")</f>
        <v>L5N</v>
      </c>
      <c r="J841" t="str">
        <f>IFERROR(INDEX(Manufacturer[Manufacturer Name],MATCH(E841,Manufacturer[ManufacturerID],0)),"Not found")</f>
        <v>Aliqui</v>
      </c>
      <c r="K841">
        <f>IFERROR(INDEX(SalesTJ[Units],MATCH(A841,SalesTJ[ProductID],0)),"Not found")</f>
        <v>1</v>
      </c>
      <c r="L841">
        <f>IFERROR(INDEX(SalesTJ[Revenue],MATCH(A841,SalesTJ[ProductID],0)),"Not found")</f>
        <v>723.87</v>
      </c>
    </row>
    <row r="842" spans="1:12">
      <c r="A842" s="6">
        <v>2207</v>
      </c>
      <c r="B842" s="7">
        <v>42109</v>
      </c>
      <c r="C842" t="str">
        <f>IFERROR(INDEX(ProductTJ[Product Name],MATCH(A842,ProductTJ[ProductID],0)),"Not found")</f>
        <v>Aliqui RP-04</v>
      </c>
      <c r="D842" t="str">
        <f>IFERROR(INDEX(ProductTJ[Category],MATCH(A842,ProductTJ[ProductID],0)),"Not found")</f>
        <v>Rural</v>
      </c>
      <c r="E842">
        <f>IFERROR(INDEX(ProductTJ[ManufacturerID],MATCH(A842,ProductTJ[ProductID],0)),"Not found")</f>
        <v>2</v>
      </c>
      <c r="F842" t="str">
        <f>IFERROR(INDEX(ProductTJ[Segment],MATCH(A842,ProductTJ[ProductID],0)),"Not found")</f>
        <v>Productivity</v>
      </c>
      <c r="G842" t="str">
        <f>IFERROR(INDEX(SalesTJ[Country],MATCH(A842,SalesTJ[ProductID],0)),"Not found")</f>
        <v>Canada</v>
      </c>
      <c r="H842" t="str">
        <f>IFERROR(INDEX(Location[State],MATCH(I842,Location[Zip],0)),"Not found")</f>
        <v>British Columbia</v>
      </c>
      <c r="I842" t="str">
        <f>IFERROR(INDEX(SalesTJ[Zip],MATCH(A842,SalesTJ[ProductID],0)),"Not found")</f>
        <v>V6H</v>
      </c>
      <c r="J842" t="str">
        <f>IFERROR(INDEX(Manufacturer[Manufacturer Name],MATCH(E842,Manufacturer[ManufacturerID],0)),"Not found")</f>
        <v>Aliqui</v>
      </c>
      <c r="K842">
        <f>IFERROR(INDEX(SalesTJ[Units],MATCH(A842,SalesTJ[ProductID],0)),"Not found")</f>
        <v>1</v>
      </c>
      <c r="L842">
        <f>IFERROR(INDEX(SalesTJ[Revenue],MATCH(A842,SalesTJ[ProductID],0)),"Not found")</f>
        <v>1227.87</v>
      </c>
    </row>
    <row r="843" spans="1:12">
      <c r="A843" s="8">
        <v>487</v>
      </c>
      <c r="B843" s="9">
        <v>42109</v>
      </c>
      <c r="C843" t="str">
        <f>IFERROR(INDEX(ProductTJ[Product Name],MATCH(A843,ProductTJ[ProductID],0)),"Not found")</f>
        <v>Maximus UM-92</v>
      </c>
      <c r="D843" t="str">
        <f>IFERROR(INDEX(ProductTJ[Category],MATCH(A843,ProductTJ[ProductID],0)),"Not found")</f>
        <v>Urban</v>
      </c>
      <c r="E843">
        <f>IFERROR(INDEX(ProductTJ[ManufacturerID],MATCH(A843,ProductTJ[ProductID],0)),"Not found")</f>
        <v>7</v>
      </c>
      <c r="F843" t="str">
        <f>IFERROR(INDEX(ProductTJ[Segment],MATCH(A843,ProductTJ[ProductID],0)),"Not found")</f>
        <v>Moderation</v>
      </c>
      <c r="G843" t="str">
        <f>IFERROR(INDEX(SalesTJ[Country],MATCH(A843,SalesTJ[ProductID],0)),"Not found")</f>
        <v>Canada</v>
      </c>
      <c r="H843" t="str">
        <f>IFERROR(INDEX(Location[State],MATCH(I843,Location[Zip],0)),"Not found")</f>
        <v>Ontario</v>
      </c>
      <c r="I843" t="str">
        <f>IFERROR(INDEX(SalesTJ[Zip],MATCH(A843,SalesTJ[ProductID],0)),"Not found")</f>
        <v>L4X</v>
      </c>
      <c r="J843" t="str">
        <f>IFERROR(INDEX(Manufacturer[Manufacturer Name],MATCH(E843,Manufacturer[ManufacturerID],0)),"Not found")</f>
        <v>VanArsdel</v>
      </c>
      <c r="K843">
        <f>IFERROR(INDEX(SalesTJ[Units],MATCH(A843,SalesTJ[ProductID],0)),"Not found")</f>
        <v>1</v>
      </c>
      <c r="L843">
        <f>IFERROR(INDEX(SalesTJ[Revenue],MATCH(A843,SalesTJ[ProductID],0)),"Not found")</f>
        <v>13229.37</v>
      </c>
    </row>
    <row r="844" spans="1:12">
      <c r="A844" s="6">
        <v>2186</v>
      </c>
      <c r="B844" s="7">
        <v>42109</v>
      </c>
      <c r="C844" t="str">
        <f>IFERROR(INDEX(ProductTJ[Product Name],MATCH(A844,ProductTJ[ProductID],0)),"Not found")</f>
        <v>Victoria UC-16</v>
      </c>
      <c r="D844" t="str">
        <f>IFERROR(INDEX(ProductTJ[Category],MATCH(A844,ProductTJ[ProductID],0)),"Not found")</f>
        <v>Urban</v>
      </c>
      <c r="E844">
        <f>IFERROR(INDEX(ProductTJ[ManufacturerID],MATCH(A844,ProductTJ[ProductID],0)),"Not found")</f>
        <v>14</v>
      </c>
      <c r="F844" t="str">
        <f>IFERROR(INDEX(ProductTJ[Segment],MATCH(A844,ProductTJ[ProductID],0)),"Not found")</f>
        <v>Convenience</v>
      </c>
      <c r="G844" t="str">
        <f>IFERROR(INDEX(SalesTJ[Country],MATCH(A844,SalesTJ[ProductID],0)),"Not found")</f>
        <v>Canada</v>
      </c>
      <c r="H844" t="str">
        <f>IFERROR(INDEX(Location[State],MATCH(I844,Location[Zip],0)),"Not found")</f>
        <v>Ontario</v>
      </c>
      <c r="I844" t="str">
        <f>IFERROR(INDEX(SalesTJ[Zip],MATCH(A844,SalesTJ[ProductID],0)),"Not found")</f>
        <v>M5L</v>
      </c>
      <c r="J844" t="str">
        <f>IFERROR(INDEX(Manufacturer[Manufacturer Name],MATCH(E844,Manufacturer[ManufacturerID],0)),"Not found")</f>
        <v>Victoria</v>
      </c>
      <c r="K844">
        <f>IFERROR(INDEX(SalesTJ[Units],MATCH(A844,SalesTJ[ProductID],0)),"Not found")</f>
        <v>1</v>
      </c>
      <c r="L844">
        <f>IFERROR(INDEX(SalesTJ[Revenue],MATCH(A844,SalesTJ[ProductID],0)),"Not found")</f>
        <v>5606.37</v>
      </c>
    </row>
    <row r="845" spans="1:12">
      <c r="A845" s="8">
        <v>977</v>
      </c>
      <c r="B845" s="9">
        <v>42159</v>
      </c>
      <c r="C845" t="str">
        <f>IFERROR(INDEX(ProductTJ[Product Name],MATCH(A845,ProductTJ[ProductID],0)),"Not found")</f>
        <v>Natura UC-40</v>
      </c>
      <c r="D845" t="str">
        <f>IFERROR(INDEX(ProductTJ[Category],MATCH(A845,ProductTJ[ProductID],0)),"Not found")</f>
        <v>Urban</v>
      </c>
      <c r="E845">
        <f>IFERROR(INDEX(ProductTJ[ManufacturerID],MATCH(A845,ProductTJ[ProductID],0)),"Not found")</f>
        <v>8</v>
      </c>
      <c r="F845" t="str">
        <f>IFERROR(INDEX(ProductTJ[Segment],MATCH(A845,ProductTJ[ProductID],0)),"Not found")</f>
        <v>Convenience</v>
      </c>
      <c r="G845" t="str">
        <f>IFERROR(INDEX(SalesTJ[Country],MATCH(A845,SalesTJ[ProductID],0)),"Not found")</f>
        <v>Canada</v>
      </c>
      <c r="H845" t="str">
        <f>IFERROR(INDEX(Location[State],MATCH(I845,Location[Zip],0)),"Not found")</f>
        <v>Ontario</v>
      </c>
      <c r="I845" t="str">
        <f>IFERROR(INDEX(SalesTJ[Zip],MATCH(A845,SalesTJ[ProductID],0)),"Not found")</f>
        <v>K1H</v>
      </c>
      <c r="J845" t="str">
        <f>IFERROR(INDEX(Manufacturer[Manufacturer Name],MATCH(E845,Manufacturer[ManufacturerID],0)),"Not found")</f>
        <v>Natura</v>
      </c>
      <c r="K845">
        <f>IFERROR(INDEX(SalesTJ[Units],MATCH(A845,SalesTJ[ProductID],0)),"Not found")</f>
        <v>1</v>
      </c>
      <c r="L845">
        <f>IFERROR(INDEX(SalesTJ[Revenue],MATCH(A845,SalesTJ[ProductID],0)),"Not found")</f>
        <v>6299.37</v>
      </c>
    </row>
    <row r="846" spans="1:12">
      <c r="A846" s="6">
        <v>1053</v>
      </c>
      <c r="B846" s="7">
        <v>42159</v>
      </c>
      <c r="C846" t="str">
        <f>IFERROR(INDEX(ProductTJ[Product Name],MATCH(A846,ProductTJ[ProductID],0)),"Not found")</f>
        <v>Pirum MA-11</v>
      </c>
      <c r="D846" t="str">
        <f>IFERROR(INDEX(ProductTJ[Category],MATCH(A846,ProductTJ[ProductID],0)),"Not found")</f>
        <v>Mix</v>
      </c>
      <c r="E846">
        <f>IFERROR(INDEX(ProductTJ[ManufacturerID],MATCH(A846,ProductTJ[ProductID],0)),"Not found")</f>
        <v>10</v>
      </c>
      <c r="F846" t="str">
        <f>IFERROR(INDEX(ProductTJ[Segment],MATCH(A846,ProductTJ[ProductID],0)),"Not found")</f>
        <v>All Season</v>
      </c>
      <c r="G846" t="str">
        <f>IFERROR(INDEX(SalesTJ[Country],MATCH(A846,SalesTJ[ProductID],0)),"Not found")</f>
        <v>Canada</v>
      </c>
      <c r="H846" t="str">
        <f>IFERROR(INDEX(Location[State],MATCH(I846,Location[Zip],0)),"Not found")</f>
        <v>Alberta</v>
      </c>
      <c r="I846" t="str">
        <f>IFERROR(INDEX(SalesTJ[Zip],MATCH(A846,SalesTJ[ProductID],0)),"Not found")</f>
        <v>T3C</v>
      </c>
      <c r="J846" t="str">
        <f>IFERROR(INDEX(Manufacturer[Manufacturer Name],MATCH(E846,Manufacturer[ManufacturerID],0)),"Not found")</f>
        <v>Pirum</v>
      </c>
      <c r="K846">
        <f>IFERROR(INDEX(SalesTJ[Units],MATCH(A846,SalesTJ[ProductID],0)),"Not found")</f>
        <v>1</v>
      </c>
      <c r="L846">
        <f>IFERROR(INDEX(SalesTJ[Revenue],MATCH(A846,SalesTJ[ProductID],0)),"Not found")</f>
        <v>3527.37</v>
      </c>
    </row>
    <row r="847" spans="1:12">
      <c r="A847" s="8">
        <v>2367</v>
      </c>
      <c r="B847" s="9">
        <v>42159</v>
      </c>
      <c r="C847" t="str">
        <f>IFERROR(INDEX(ProductTJ[Product Name],MATCH(A847,ProductTJ[ProductID],0)),"Not found")</f>
        <v>Aliqui UC-15</v>
      </c>
      <c r="D847" t="str">
        <f>IFERROR(INDEX(ProductTJ[Category],MATCH(A847,ProductTJ[ProductID],0)),"Not found")</f>
        <v>Urban</v>
      </c>
      <c r="E847">
        <f>IFERROR(INDEX(ProductTJ[ManufacturerID],MATCH(A847,ProductTJ[ProductID],0)),"Not found")</f>
        <v>2</v>
      </c>
      <c r="F847" t="str">
        <f>IFERROR(INDEX(ProductTJ[Segment],MATCH(A847,ProductTJ[ProductID],0)),"Not found")</f>
        <v>Convenience</v>
      </c>
      <c r="G847" t="str">
        <f>IFERROR(INDEX(SalesTJ[Country],MATCH(A847,SalesTJ[ProductID],0)),"Not found")</f>
        <v>Canada</v>
      </c>
      <c r="H847" t="str">
        <f>IFERROR(INDEX(Location[State],MATCH(I847,Location[Zip],0)),"Not found")</f>
        <v>Ontario</v>
      </c>
      <c r="I847" t="str">
        <f>IFERROR(INDEX(SalesTJ[Zip],MATCH(A847,SalesTJ[ProductID],0)),"Not found")</f>
        <v>K1R</v>
      </c>
      <c r="J847" t="str">
        <f>IFERROR(INDEX(Manufacturer[Manufacturer Name],MATCH(E847,Manufacturer[ManufacturerID],0)),"Not found")</f>
        <v>Aliqui</v>
      </c>
      <c r="K847">
        <f>IFERROR(INDEX(SalesTJ[Units],MATCH(A847,SalesTJ[ProductID],0)),"Not found")</f>
        <v>1</v>
      </c>
      <c r="L847">
        <f>IFERROR(INDEX(SalesTJ[Revenue],MATCH(A847,SalesTJ[ProductID],0)),"Not found")</f>
        <v>5663.7</v>
      </c>
    </row>
    <row r="848" spans="1:12">
      <c r="A848" s="6">
        <v>977</v>
      </c>
      <c r="B848" s="7">
        <v>42160</v>
      </c>
      <c r="C848" t="str">
        <f>IFERROR(INDEX(ProductTJ[Product Name],MATCH(A848,ProductTJ[ProductID],0)),"Not found")</f>
        <v>Natura UC-40</v>
      </c>
      <c r="D848" t="str">
        <f>IFERROR(INDEX(ProductTJ[Category],MATCH(A848,ProductTJ[ProductID],0)),"Not found")</f>
        <v>Urban</v>
      </c>
      <c r="E848">
        <f>IFERROR(INDEX(ProductTJ[ManufacturerID],MATCH(A848,ProductTJ[ProductID],0)),"Not found")</f>
        <v>8</v>
      </c>
      <c r="F848" t="str">
        <f>IFERROR(INDEX(ProductTJ[Segment],MATCH(A848,ProductTJ[ProductID],0)),"Not found")</f>
        <v>Convenience</v>
      </c>
      <c r="G848" t="str">
        <f>IFERROR(INDEX(SalesTJ[Country],MATCH(A848,SalesTJ[ProductID],0)),"Not found")</f>
        <v>Canada</v>
      </c>
      <c r="H848" t="str">
        <f>IFERROR(INDEX(Location[State],MATCH(I848,Location[Zip],0)),"Not found")</f>
        <v>Ontario</v>
      </c>
      <c r="I848" t="str">
        <f>IFERROR(INDEX(SalesTJ[Zip],MATCH(A848,SalesTJ[ProductID],0)),"Not found")</f>
        <v>K1H</v>
      </c>
      <c r="J848" t="str">
        <f>IFERROR(INDEX(Manufacturer[Manufacturer Name],MATCH(E848,Manufacturer[ManufacturerID],0)),"Not found")</f>
        <v>Natura</v>
      </c>
      <c r="K848">
        <f>IFERROR(INDEX(SalesTJ[Units],MATCH(A848,SalesTJ[ProductID],0)),"Not found")</f>
        <v>1</v>
      </c>
      <c r="L848">
        <f>IFERROR(INDEX(SalesTJ[Revenue],MATCH(A848,SalesTJ[ProductID],0)),"Not found")</f>
        <v>6299.37</v>
      </c>
    </row>
    <row r="849" spans="1:12">
      <c r="A849" s="8">
        <v>1171</v>
      </c>
      <c r="B849" s="9">
        <v>42162</v>
      </c>
      <c r="C849" t="str">
        <f>IFERROR(INDEX(ProductTJ[Product Name],MATCH(A849,ProductTJ[ProductID],0)),"Not found")</f>
        <v>Pirum UE-07</v>
      </c>
      <c r="D849" t="str">
        <f>IFERROR(INDEX(ProductTJ[Category],MATCH(A849,ProductTJ[ProductID],0)),"Not found")</f>
        <v>Urban</v>
      </c>
      <c r="E849">
        <f>IFERROR(INDEX(ProductTJ[ManufacturerID],MATCH(A849,ProductTJ[ProductID],0)),"Not found")</f>
        <v>10</v>
      </c>
      <c r="F849" t="str">
        <f>IFERROR(INDEX(ProductTJ[Segment],MATCH(A849,ProductTJ[ProductID],0)),"Not found")</f>
        <v>Extreme</v>
      </c>
      <c r="G849" t="str">
        <f>IFERROR(INDEX(SalesTJ[Country],MATCH(A849,SalesTJ[ProductID],0)),"Not found")</f>
        <v>Canada</v>
      </c>
      <c r="H849" t="str">
        <f>IFERROR(INDEX(Location[State],MATCH(I849,Location[Zip],0)),"Not found")</f>
        <v>Ontario</v>
      </c>
      <c r="I849" t="str">
        <f>IFERROR(INDEX(SalesTJ[Zip],MATCH(A849,SalesTJ[ProductID],0)),"Not found")</f>
        <v>M4Y</v>
      </c>
      <c r="J849" t="str">
        <f>IFERROR(INDEX(Manufacturer[Manufacturer Name],MATCH(E849,Manufacturer[ManufacturerID],0)),"Not found")</f>
        <v>Pirum</v>
      </c>
      <c r="K849">
        <f>IFERROR(INDEX(SalesTJ[Units],MATCH(A849,SalesTJ[ProductID],0)),"Not found")</f>
        <v>1</v>
      </c>
      <c r="L849">
        <f>IFERROR(INDEX(SalesTJ[Revenue],MATCH(A849,SalesTJ[ProductID],0)),"Not found")</f>
        <v>4283.37</v>
      </c>
    </row>
    <row r="850" spans="1:12">
      <c r="A850" s="6">
        <v>2073</v>
      </c>
      <c r="B850" s="7">
        <v>42109</v>
      </c>
      <c r="C850" t="str">
        <f>IFERROR(INDEX(ProductTJ[Product Name],MATCH(A850,ProductTJ[ProductID],0)),"Not found")</f>
        <v>Currus UC-08</v>
      </c>
      <c r="D850" t="str">
        <f>IFERROR(INDEX(ProductTJ[Category],MATCH(A850,ProductTJ[ProductID],0)),"Not found")</f>
        <v>Urban</v>
      </c>
      <c r="E850">
        <f>IFERROR(INDEX(ProductTJ[ManufacturerID],MATCH(A850,ProductTJ[ProductID],0)),"Not found")</f>
        <v>4</v>
      </c>
      <c r="F850" t="str">
        <f>IFERROR(INDEX(ProductTJ[Segment],MATCH(A850,ProductTJ[ProductID],0)),"Not found")</f>
        <v>Convenience</v>
      </c>
      <c r="G850" t="str">
        <f>IFERROR(INDEX(SalesTJ[Country],MATCH(A850,SalesTJ[ProductID],0)),"Not found")</f>
        <v>Canada</v>
      </c>
      <c r="H850" t="str">
        <f>IFERROR(INDEX(Location[State],MATCH(I850,Location[Zip],0)),"Not found")</f>
        <v>Ontario</v>
      </c>
      <c r="I850" t="str">
        <f>IFERROR(INDEX(SalesTJ[Zip],MATCH(A850,SalesTJ[ProductID],0)),"Not found")</f>
        <v>L5L</v>
      </c>
      <c r="J850" t="str">
        <f>IFERROR(INDEX(Manufacturer[Manufacturer Name],MATCH(E850,Manufacturer[ManufacturerID],0)),"Not found")</f>
        <v>Currus</v>
      </c>
      <c r="K850">
        <f>IFERROR(INDEX(SalesTJ[Units],MATCH(A850,SalesTJ[ProductID],0)),"Not found")</f>
        <v>1</v>
      </c>
      <c r="L850">
        <f>IFERROR(INDEX(SalesTJ[Revenue],MATCH(A850,SalesTJ[ProductID],0)),"Not found")</f>
        <v>4535.37</v>
      </c>
    </row>
    <row r="851" spans="1:12">
      <c r="A851" s="8">
        <v>2345</v>
      </c>
      <c r="B851" s="9">
        <v>42109</v>
      </c>
      <c r="C851" t="str">
        <f>IFERROR(INDEX(ProductTJ[Product Name],MATCH(A851,ProductTJ[ProductID],0)),"Not found")</f>
        <v>Aliqui UE-19</v>
      </c>
      <c r="D851" t="str">
        <f>IFERROR(INDEX(ProductTJ[Category],MATCH(A851,ProductTJ[ProductID],0)),"Not found")</f>
        <v>Urban</v>
      </c>
      <c r="E851">
        <f>IFERROR(INDEX(ProductTJ[ManufacturerID],MATCH(A851,ProductTJ[ProductID],0)),"Not found")</f>
        <v>2</v>
      </c>
      <c r="F851" t="str">
        <f>IFERROR(INDEX(ProductTJ[Segment],MATCH(A851,ProductTJ[ProductID],0)),"Not found")</f>
        <v>Extreme</v>
      </c>
      <c r="G851" t="str">
        <f>IFERROR(INDEX(SalesTJ[Country],MATCH(A851,SalesTJ[ProductID],0)),"Not found")</f>
        <v>Canada</v>
      </c>
      <c r="H851" t="str">
        <f>IFERROR(INDEX(Location[State],MATCH(I851,Location[Zip],0)),"Not found")</f>
        <v>Ontario</v>
      </c>
      <c r="I851" t="str">
        <f>IFERROR(INDEX(SalesTJ[Zip],MATCH(A851,SalesTJ[ProductID],0)),"Not found")</f>
        <v>L5N</v>
      </c>
      <c r="J851" t="str">
        <f>IFERROR(INDEX(Manufacturer[Manufacturer Name],MATCH(E851,Manufacturer[ManufacturerID],0)),"Not found")</f>
        <v>Aliqui</v>
      </c>
      <c r="K851">
        <f>IFERROR(INDEX(SalesTJ[Units],MATCH(A851,SalesTJ[ProductID],0)),"Not found")</f>
        <v>1</v>
      </c>
      <c r="L851">
        <f>IFERROR(INDEX(SalesTJ[Revenue],MATCH(A851,SalesTJ[ProductID],0)),"Not found")</f>
        <v>5354.37</v>
      </c>
    </row>
    <row r="852" spans="1:12">
      <c r="A852" s="6">
        <v>2224</v>
      </c>
      <c r="B852" s="7">
        <v>42123</v>
      </c>
      <c r="C852" t="str">
        <f>IFERROR(INDEX(ProductTJ[Product Name],MATCH(A852,ProductTJ[ProductID],0)),"Not found")</f>
        <v>Aliqui RP-21</v>
      </c>
      <c r="D852" t="str">
        <f>IFERROR(INDEX(ProductTJ[Category],MATCH(A852,ProductTJ[ProductID],0)),"Not found")</f>
        <v>Rural</v>
      </c>
      <c r="E852">
        <f>IFERROR(INDEX(ProductTJ[ManufacturerID],MATCH(A852,ProductTJ[ProductID],0)),"Not found")</f>
        <v>2</v>
      </c>
      <c r="F852" t="str">
        <f>IFERROR(INDEX(ProductTJ[Segment],MATCH(A852,ProductTJ[ProductID],0)),"Not found")</f>
        <v>Productivity</v>
      </c>
      <c r="G852" t="str">
        <f>IFERROR(INDEX(SalesTJ[Country],MATCH(A852,SalesTJ[ProductID],0)),"Not found")</f>
        <v>Canada</v>
      </c>
      <c r="H852" t="str">
        <f>IFERROR(INDEX(Location[State],MATCH(I852,Location[Zip],0)),"Not found")</f>
        <v>Ontario</v>
      </c>
      <c r="I852" t="str">
        <f>IFERROR(INDEX(SalesTJ[Zip],MATCH(A852,SalesTJ[ProductID],0)),"Not found")</f>
        <v>L5N</v>
      </c>
      <c r="J852" t="str">
        <f>IFERROR(INDEX(Manufacturer[Manufacturer Name],MATCH(E852,Manufacturer[ManufacturerID],0)),"Not found")</f>
        <v>Aliqui</v>
      </c>
      <c r="K852">
        <f>IFERROR(INDEX(SalesTJ[Units],MATCH(A852,SalesTJ[ProductID],0)),"Not found")</f>
        <v>1</v>
      </c>
      <c r="L852">
        <f>IFERROR(INDEX(SalesTJ[Revenue],MATCH(A852,SalesTJ[ProductID],0)),"Not found")</f>
        <v>723.87</v>
      </c>
    </row>
    <row r="853" spans="1:12">
      <c r="A853" s="8">
        <v>604</v>
      </c>
      <c r="B853" s="9">
        <v>42123</v>
      </c>
      <c r="C853" t="str">
        <f>IFERROR(INDEX(ProductTJ[Product Name],MATCH(A853,ProductTJ[ProductID],0)),"Not found")</f>
        <v>Maximus UC-69</v>
      </c>
      <c r="D853" t="str">
        <f>IFERROR(INDEX(ProductTJ[Category],MATCH(A853,ProductTJ[ProductID],0)),"Not found")</f>
        <v>Urban</v>
      </c>
      <c r="E853">
        <f>IFERROR(INDEX(ProductTJ[ManufacturerID],MATCH(A853,ProductTJ[ProductID],0)),"Not found")</f>
        <v>7</v>
      </c>
      <c r="F853" t="str">
        <f>IFERROR(INDEX(ProductTJ[Segment],MATCH(A853,ProductTJ[ProductID],0)),"Not found")</f>
        <v>Convenience</v>
      </c>
      <c r="G853" t="str">
        <f>IFERROR(INDEX(SalesTJ[Country],MATCH(A853,SalesTJ[ProductID],0)),"Not found")</f>
        <v>Canada</v>
      </c>
      <c r="H853" t="str">
        <f>IFERROR(INDEX(Location[State],MATCH(I853,Location[Zip],0)),"Not found")</f>
        <v>Ontario</v>
      </c>
      <c r="I853" t="str">
        <f>IFERROR(INDEX(SalesTJ[Zip],MATCH(A853,SalesTJ[ProductID],0)),"Not found")</f>
        <v>L5H</v>
      </c>
      <c r="J853" t="str">
        <f>IFERROR(INDEX(Manufacturer[Manufacturer Name],MATCH(E853,Manufacturer[ManufacturerID],0)),"Not found")</f>
        <v>VanArsdel</v>
      </c>
      <c r="K853">
        <f>IFERROR(INDEX(SalesTJ[Units],MATCH(A853,SalesTJ[ProductID],0)),"Not found")</f>
        <v>1</v>
      </c>
      <c r="L853">
        <f>IFERROR(INDEX(SalesTJ[Revenue],MATCH(A853,SalesTJ[ProductID],0)),"Not found")</f>
        <v>6299.37</v>
      </c>
    </row>
    <row r="854" spans="1:12">
      <c r="A854" s="6">
        <v>1183</v>
      </c>
      <c r="B854" s="7">
        <v>42123</v>
      </c>
      <c r="C854" t="str">
        <f>IFERROR(INDEX(ProductTJ[Product Name],MATCH(A854,ProductTJ[ProductID],0)),"Not found")</f>
        <v>Pirum UE-19</v>
      </c>
      <c r="D854" t="str">
        <f>IFERROR(INDEX(ProductTJ[Category],MATCH(A854,ProductTJ[ProductID],0)),"Not found")</f>
        <v>Urban</v>
      </c>
      <c r="E854">
        <f>IFERROR(INDEX(ProductTJ[ManufacturerID],MATCH(A854,ProductTJ[ProductID],0)),"Not found")</f>
        <v>10</v>
      </c>
      <c r="F854" t="str">
        <f>IFERROR(INDEX(ProductTJ[Segment],MATCH(A854,ProductTJ[ProductID],0)),"Not found")</f>
        <v>Extreme</v>
      </c>
      <c r="G854" t="str">
        <f>IFERROR(INDEX(SalesTJ[Country],MATCH(A854,SalesTJ[ProductID],0)),"Not found")</f>
        <v>Canada</v>
      </c>
      <c r="H854" t="str">
        <f>IFERROR(INDEX(Location[State],MATCH(I854,Location[Zip],0)),"Not found")</f>
        <v>Ontario</v>
      </c>
      <c r="I854" t="str">
        <f>IFERROR(INDEX(SalesTJ[Zip],MATCH(A854,SalesTJ[ProductID],0)),"Not found")</f>
        <v>M4E</v>
      </c>
      <c r="J854" t="str">
        <f>IFERROR(INDEX(Manufacturer[Manufacturer Name],MATCH(E854,Manufacturer[ManufacturerID],0)),"Not found")</f>
        <v>Pirum</v>
      </c>
      <c r="K854">
        <f>IFERROR(INDEX(SalesTJ[Units],MATCH(A854,SalesTJ[ProductID],0)),"Not found")</f>
        <v>1</v>
      </c>
      <c r="L854">
        <f>IFERROR(INDEX(SalesTJ[Revenue],MATCH(A854,SalesTJ[ProductID],0)),"Not found")</f>
        <v>7559.37</v>
      </c>
    </row>
    <row r="855" spans="1:12">
      <c r="A855" s="8">
        <v>2225</v>
      </c>
      <c r="B855" s="9">
        <v>42123</v>
      </c>
      <c r="C855" t="str">
        <f>IFERROR(INDEX(ProductTJ[Product Name],MATCH(A855,ProductTJ[ProductID],0)),"Not found")</f>
        <v>Aliqui RP-22</v>
      </c>
      <c r="D855" t="str">
        <f>IFERROR(INDEX(ProductTJ[Category],MATCH(A855,ProductTJ[ProductID],0)),"Not found")</f>
        <v>Rural</v>
      </c>
      <c r="E855">
        <f>IFERROR(INDEX(ProductTJ[ManufacturerID],MATCH(A855,ProductTJ[ProductID],0)),"Not found")</f>
        <v>2</v>
      </c>
      <c r="F855" t="str">
        <f>IFERROR(INDEX(ProductTJ[Segment],MATCH(A855,ProductTJ[ProductID],0)),"Not found")</f>
        <v>Productivity</v>
      </c>
      <c r="G855" t="str">
        <f>IFERROR(INDEX(SalesTJ[Country],MATCH(A855,SalesTJ[ProductID],0)),"Not found")</f>
        <v>Canada</v>
      </c>
      <c r="H855" t="str">
        <f>IFERROR(INDEX(Location[State],MATCH(I855,Location[Zip],0)),"Not found")</f>
        <v>Ontario</v>
      </c>
      <c r="I855" t="str">
        <f>IFERROR(INDEX(SalesTJ[Zip],MATCH(A855,SalesTJ[ProductID],0)),"Not found")</f>
        <v>L5N</v>
      </c>
      <c r="J855" t="str">
        <f>IFERROR(INDEX(Manufacturer[Manufacturer Name],MATCH(E855,Manufacturer[ManufacturerID],0)),"Not found")</f>
        <v>Aliqui</v>
      </c>
      <c r="K855">
        <f>IFERROR(INDEX(SalesTJ[Units],MATCH(A855,SalesTJ[ProductID],0)),"Not found")</f>
        <v>1</v>
      </c>
      <c r="L855">
        <f>IFERROR(INDEX(SalesTJ[Revenue],MATCH(A855,SalesTJ[ProductID],0)),"Not found")</f>
        <v>723.87</v>
      </c>
    </row>
    <row r="856" spans="1:12">
      <c r="A856" s="6">
        <v>1180</v>
      </c>
      <c r="B856" s="7">
        <v>42123</v>
      </c>
      <c r="C856" t="str">
        <f>IFERROR(INDEX(ProductTJ[Product Name],MATCH(A856,ProductTJ[ProductID],0)),"Not found")</f>
        <v>Pirum UE-16</v>
      </c>
      <c r="D856" t="str">
        <f>IFERROR(INDEX(ProductTJ[Category],MATCH(A856,ProductTJ[ProductID],0)),"Not found")</f>
        <v>Urban</v>
      </c>
      <c r="E856">
        <f>IFERROR(INDEX(ProductTJ[ManufacturerID],MATCH(A856,ProductTJ[ProductID],0)),"Not found")</f>
        <v>10</v>
      </c>
      <c r="F856" t="str">
        <f>IFERROR(INDEX(ProductTJ[Segment],MATCH(A856,ProductTJ[ProductID],0)),"Not found")</f>
        <v>Extreme</v>
      </c>
      <c r="G856" t="str">
        <f>IFERROR(INDEX(SalesTJ[Country],MATCH(A856,SalesTJ[ProductID],0)),"Not found")</f>
        <v>Canada</v>
      </c>
      <c r="H856" t="str">
        <f>IFERROR(INDEX(Location[State],MATCH(I856,Location[Zip],0)),"Not found")</f>
        <v>Ontario</v>
      </c>
      <c r="I856" t="str">
        <f>IFERROR(INDEX(SalesTJ[Zip],MATCH(A856,SalesTJ[ProductID],0)),"Not found")</f>
        <v>L5G</v>
      </c>
      <c r="J856" t="str">
        <f>IFERROR(INDEX(Manufacturer[Manufacturer Name],MATCH(E856,Manufacturer[ManufacturerID],0)),"Not found")</f>
        <v>Pirum</v>
      </c>
      <c r="K856">
        <f>IFERROR(INDEX(SalesTJ[Units],MATCH(A856,SalesTJ[ProductID],0)),"Not found")</f>
        <v>1</v>
      </c>
      <c r="L856">
        <f>IFERROR(INDEX(SalesTJ[Revenue],MATCH(A856,SalesTJ[ProductID],0)),"Not found")</f>
        <v>6173.37</v>
      </c>
    </row>
    <row r="857" spans="1:12">
      <c r="A857" s="8">
        <v>183</v>
      </c>
      <c r="B857" s="9">
        <v>42183</v>
      </c>
      <c r="C857" t="str">
        <f>IFERROR(INDEX(ProductTJ[Product Name],MATCH(A857,ProductTJ[ProductID],0)),"Not found")</f>
        <v>Abbas UE-11</v>
      </c>
      <c r="D857" t="str">
        <f>IFERROR(INDEX(ProductTJ[Category],MATCH(A857,ProductTJ[ProductID],0)),"Not found")</f>
        <v>Urban</v>
      </c>
      <c r="E857">
        <f>IFERROR(INDEX(ProductTJ[ManufacturerID],MATCH(A857,ProductTJ[ProductID],0)),"Not found")</f>
        <v>1</v>
      </c>
      <c r="F857" t="str">
        <f>IFERROR(INDEX(ProductTJ[Segment],MATCH(A857,ProductTJ[ProductID],0)),"Not found")</f>
        <v>Extreme</v>
      </c>
      <c r="G857" t="str">
        <f>IFERROR(INDEX(SalesTJ[Country],MATCH(A857,SalesTJ[ProductID],0)),"Not found")</f>
        <v>Canada</v>
      </c>
      <c r="H857" t="str">
        <f>IFERROR(INDEX(Location[State],MATCH(I857,Location[Zip],0)),"Not found")</f>
        <v>Manitoba</v>
      </c>
      <c r="I857" t="str">
        <f>IFERROR(INDEX(SalesTJ[Zip],MATCH(A857,SalesTJ[ProductID],0)),"Not found")</f>
        <v>R3G</v>
      </c>
      <c r="J857" t="str">
        <f>IFERROR(INDEX(Manufacturer[Manufacturer Name],MATCH(E857,Manufacturer[ManufacturerID],0)),"Not found")</f>
        <v>Abbas</v>
      </c>
      <c r="K857">
        <f>IFERROR(INDEX(SalesTJ[Units],MATCH(A857,SalesTJ[ProductID],0)),"Not found")</f>
        <v>1</v>
      </c>
      <c r="L857">
        <f>IFERROR(INDEX(SalesTJ[Revenue],MATCH(A857,SalesTJ[ProductID],0)),"Not found")</f>
        <v>8694</v>
      </c>
    </row>
    <row r="858" spans="1:12">
      <c r="A858" s="6">
        <v>438</v>
      </c>
      <c r="B858" s="7">
        <v>42183</v>
      </c>
      <c r="C858" t="str">
        <f>IFERROR(INDEX(ProductTJ[Product Name],MATCH(A858,ProductTJ[ProductID],0)),"Not found")</f>
        <v>Maximus UM-43</v>
      </c>
      <c r="D858" t="str">
        <f>IFERROR(INDEX(ProductTJ[Category],MATCH(A858,ProductTJ[ProductID],0)),"Not found")</f>
        <v>Urban</v>
      </c>
      <c r="E858">
        <f>IFERROR(INDEX(ProductTJ[ManufacturerID],MATCH(A858,ProductTJ[ProductID],0)),"Not found")</f>
        <v>7</v>
      </c>
      <c r="F858" t="str">
        <f>IFERROR(INDEX(ProductTJ[Segment],MATCH(A858,ProductTJ[ProductID],0)),"Not found")</f>
        <v>Moderation</v>
      </c>
      <c r="G858" t="str">
        <f>IFERROR(INDEX(SalesTJ[Country],MATCH(A858,SalesTJ[ProductID],0)),"Not found")</f>
        <v>Canada</v>
      </c>
      <c r="H858" t="str">
        <f>IFERROR(INDEX(Location[State],MATCH(I858,Location[Zip],0)),"Not found")</f>
        <v>Manitoba</v>
      </c>
      <c r="I858" t="str">
        <f>IFERROR(INDEX(SalesTJ[Zip],MATCH(A858,SalesTJ[ProductID],0)),"Not found")</f>
        <v>R3K</v>
      </c>
      <c r="J858" t="str">
        <f>IFERROR(INDEX(Manufacturer[Manufacturer Name],MATCH(E858,Manufacturer[ManufacturerID],0)),"Not found")</f>
        <v>VanArsdel</v>
      </c>
      <c r="K858">
        <f>IFERROR(INDEX(SalesTJ[Units],MATCH(A858,SalesTJ[ProductID],0)),"Not found")</f>
        <v>1</v>
      </c>
      <c r="L858">
        <f>IFERROR(INDEX(SalesTJ[Revenue],MATCH(A858,SalesTJ[ProductID],0)),"Not found")</f>
        <v>11969.37</v>
      </c>
    </row>
    <row r="859" spans="1:12">
      <c r="A859" s="8">
        <v>407</v>
      </c>
      <c r="B859" s="9">
        <v>42184</v>
      </c>
      <c r="C859" t="str">
        <f>IFERROR(INDEX(ProductTJ[Product Name],MATCH(A859,ProductTJ[ProductID],0)),"Not found")</f>
        <v>Maximus UM-12</v>
      </c>
      <c r="D859" t="str">
        <f>IFERROR(INDEX(ProductTJ[Category],MATCH(A859,ProductTJ[ProductID],0)),"Not found")</f>
        <v>Urban</v>
      </c>
      <c r="E859">
        <f>IFERROR(INDEX(ProductTJ[ManufacturerID],MATCH(A859,ProductTJ[ProductID],0)),"Not found")</f>
        <v>7</v>
      </c>
      <c r="F859" t="str">
        <f>IFERROR(INDEX(ProductTJ[Segment],MATCH(A859,ProductTJ[ProductID],0)),"Not found")</f>
        <v>Moderation</v>
      </c>
      <c r="G859" t="str">
        <f>IFERROR(INDEX(SalesTJ[Country],MATCH(A859,SalesTJ[ProductID],0)),"Not found")</f>
        <v>Canada</v>
      </c>
      <c r="H859" t="str">
        <f>IFERROR(INDEX(Location[State],MATCH(I859,Location[Zip],0)),"Not found")</f>
        <v>Ontario</v>
      </c>
      <c r="I859" t="str">
        <f>IFERROR(INDEX(SalesTJ[Zip],MATCH(A859,SalesTJ[ProductID],0)),"Not found")</f>
        <v>M6G</v>
      </c>
      <c r="J859" t="str">
        <f>IFERROR(INDEX(Manufacturer[Manufacturer Name],MATCH(E859,Manufacturer[ManufacturerID],0)),"Not found")</f>
        <v>VanArsdel</v>
      </c>
      <c r="K859">
        <f>IFERROR(INDEX(SalesTJ[Units],MATCH(A859,SalesTJ[ProductID],0)),"Not found")</f>
        <v>1</v>
      </c>
      <c r="L859">
        <f>IFERROR(INDEX(SalesTJ[Revenue],MATCH(A859,SalesTJ[ProductID],0)),"Not found")</f>
        <v>20505.87</v>
      </c>
    </row>
    <row r="860" spans="1:12">
      <c r="A860" s="6">
        <v>1043</v>
      </c>
      <c r="B860" s="7">
        <v>42184</v>
      </c>
      <c r="C860" t="str">
        <f>IFERROR(INDEX(ProductTJ[Product Name],MATCH(A860,ProductTJ[ProductID],0)),"Not found")</f>
        <v>Pirum MA-01</v>
      </c>
      <c r="D860" t="str">
        <f>IFERROR(INDEX(ProductTJ[Category],MATCH(A860,ProductTJ[ProductID],0)),"Not found")</f>
        <v>Mix</v>
      </c>
      <c r="E860">
        <f>IFERROR(INDEX(ProductTJ[ManufacturerID],MATCH(A860,ProductTJ[ProductID],0)),"Not found")</f>
        <v>10</v>
      </c>
      <c r="F860" t="str">
        <f>IFERROR(INDEX(ProductTJ[Segment],MATCH(A860,ProductTJ[ProductID],0)),"Not found")</f>
        <v>All Season</v>
      </c>
      <c r="G860" t="str">
        <f>IFERROR(INDEX(SalesTJ[Country],MATCH(A860,SalesTJ[ProductID],0)),"Not found")</f>
        <v>Canada</v>
      </c>
      <c r="H860" t="str">
        <f>IFERROR(INDEX(Location[State],MATCH(I860,Location[Zip],0)),"Not found")</f>
        <v>Manitoba</v>
      </c>
      <c r="I860" t="str">
        <f>IFERROR(INDEX(SalesTJ[Zip],MATCH(A860,SalesTJ[ProductID],0)),"Not found")</f>
        <v>R3G</v>
      </c>
      <c r="J860" t="str">
        <f>IFERROR(INDEX(Manufacturer[Manufacturer Name],MATCH(E860,Manufacturer[ManufacturerID],0)),"Not found")</f>
        <v>Pirum</v>
      </c>
      <c r="K860">
        <f>IFERROR(INDEX(SalesTJ[Units],MATCH(A860,SalesTJ[ProductID],0)),"Not found")</f>
        <v>1</v>
      </c>
      <c r="L860">
        <f>IFERROR(INDEX(SalesTJ[Revenue],MATCH(A860,SalesTJ[ProductID],0)),"Not found")</f>
        <v>4346.37</v>
      </c>
    </row>
    <row r="861" spans="1:12">
      <c r="A861" s="8">
        <v>2097</v>
      </c>
      <c r="B861" s="9">
        <v>42184</v>
      </c>
      <c r="C861" t="str">
        <f>IFERROR(INDEX(ProductTJ[Product Name],MATCH(A861,ProductTJ[ProductID],0)),"Not found")</f>
        <v>Currus YY-01</v>
      </c>
      <c r="D861" t="str">
        <f>IFERROR(INDEX(ProductTJ[Category],MATCH(A861,ProductTJ[ProductID],0)),"Not found")</f>
        <v>Youth</v>
      </c>
      <c r="E861">
        <f>IFERROR(INDEX(ProductTJ[ManufacturerID],MATCH(A861,ProductTJ[ProductID],0)),"Not found")</f>
        <v>4</v>
      </c>
      <c r="F861" t="str">
        <f>IFERROR(INDEX(ProductTJ[Segment],MATCH(A861,ProductTJ[ProductID],0)),"Not found")</f>
        <v>Youth</v>
      </c>
      <c r="G861" t="str">
        <f>IFERROR(INDEX(SalesTJ[Country],MATCH(A861,SalesTJ[ProductID],0)),"Not found")</f>
        <v>Canada</v>
      </c>
      <c r="H861" t="str">
        <f>IFERROR(INDEX(Location[State],MATCH(I861,Location[Zip],0)),"Not found")</f>
        <v>Manitoba</v>
      </c>
      <c r="I861" t="str">
        <f>IFERROR(INDEX(SalesTJ[Zip],MATCH(A861,SalesTJ[ProductID],0)),"Not found")</f>
        <v>R3G</v>
      </c>
      <c r="J861" t="str">
        <f>IFERROR(INDEX(Manufacturer[Manufacturer Name],MATCH(E861,Manufacturer[ManufacturerID],0)),"Not found")</f>
        <v>Currus</v>
      </c>
      <c r="K861">
        <f>IFERROR(INDEX(SalesTJ[Units],MATCH(A861,SalesTJ[ProductID],0)),"Not found")</f>
        <v>1</v>
      </c>
      <c r="L861">
        <f>IFERROR(INDEX(SalesTJ[Revenue],MATCH(A861,SalesTJ[ProductID],0)),"Not found")</f>
        <v>5858.37</v>
      </c>
    </row>
    <row r="862" spans="1:12">
      <c r="A862" s="6">
        <v>959</v>
      </c>
      <c r="B862" s="7">
        <v>42184</v>
      </c>
      <c r="C862" t="str">
        <f>IFERROR(INDEX(ProductTJ[Product Name],MATCH(A862,ProductTJ[ProductID],0)),"Not found")</f>
        <v>Natura UC-22</v>
      </c>
      <c r="D862" t="str">
        <f>IFERROR(INDEX(ProductTJ[Category],MATCH(A862,ProductTJ[ProductID],0)),"Not found")</f>
        <v>Urban</v>
      </c>
      <c r="E862">
        <f>IFERROR(INDEX(ProductTJ[ManufacturerID],MATCH(A862,ProductTJ[ProductID],0)),"Not found")</f>
        <v>8</v>
      </c>
      <c r="F862" t="str">
        <f>IFERROR(INDEX(ProductTJ[Segment],MATCH(A862,ProductTJ[ProductID],0)),"Not found")</f>
        <v>Convenience</v>
      </c>
      <c r="G862" t="str">
        <f>IFERROR(INDEX(SalesTJ[Country],MATCH(A862,SalesTJ[ProductID],0)),"Not found")</f>
        <v>Canada</v>
      </c>
      <c r="H862" t="str">
        <f>IFERROR(INDEX(Location[State],MATCH(I862,Location[Zip],0)),"Not found")</f>
        <v>Ontario</v>
      </c>
      <c r="I862" t="str">
        <f>IFERROR(INDEX(SalesTJ[Zip],MATCH(A862,SalesTJ[ProductID],0)),"Not found")</f>
        <v>M4P</v>
      </c>
      <c r="J862" t="str">
        <f>IFERROR(INDEX(Manufacturer[Manufacturer Name],MATCH(E862,Manufacturer[ManufacturerID],0)),"Not found")</f>
        <v>Natura</v>
      </c>
      <c r="K862">
        <f>IFERROR(INDEX(SalesTJ[Units],MATCH(A862,SalesTJ[ProductID],0)),"Not found")</f>
        <v>1</v>
      </c>
      <c r="L862">
        <f>IFERROR(INDEX(SalesTJ[Revenue],MATCH(A862,SalesTJ[ProductID],0)),"Not found")</f>
        <v>10362.87</v>
      </c>
    </row>
    <row r="863" spans="1:12">
      <c r="A863" s="8">
        <v>1009</v>
      </c>
      <c r="B863" s="9">
        <v>42184</v>
      </c>
      <c r="C863" t="str">
        <f>IFERROR(INDEX(ProductTJ[Product Name],MATCH(A863,ProductTJ[ProductID],0)),"Not found")</f>
        <v>Natura YY-10</v>
      </c>
      <c r="D863" t="str">
        <f>IFERROR(INDEX(ProductTJ[Category],MATCH(A863,ProductTJ[ProductID],0)),"Not found")</f>
        <v>Youth</v>
      </c>
      <c r="E863">
        <f>IFERROR(INDEX(ProductTJ[ManufacturerID],MATCH(A863,ProductTJ[ProductID],0)),"Not found")</f>
        <v>8</v>
      </c>
      <c r="F863" t="str">
        <f>IFERROR(INDEX(ProductTJ[Segment],MATCH(A863,ProductTJ[ProductID],0)),"Not found")</f>
        <v>Youth</v>
      </c>
      <c r="G863" t="str">
        <f>IFERROR(INDEX(SalesTJ[Country],MATCH(A863,SalesTJ[ProductID],0)),"Not found")</f>
        <v>Canada</v>
      </c>
      <c r="H863" t="str">
        <f>IFERROR(INDEX(Location[State],MATCH(I863,Location[Zip],0)),"Not found")</f>
        <v>British Columbia</v>
      </c>
      <c r="I863" t="str">
        <f>IFERROR(INDEX(SalesTJ[Zip],MATCH(A863,SalesTJ[ProductID],0)),"Not found")</f>
        <v>V7W</v>
      </c>
      <c r="J863" t="str">
        <f>IFERROR(INDEX(Manufacturer[Manufacturer Name],MATCH(E863,Manufacturer[ManufacturerID],0)),"Not found")</f>
        <v>Natura</v>
      </c>
      <c r="K863">
        <f>IFERROR(INDEX(SalesTJ[Units],MATCH(A863,SalesTJ[ProductID],0)),"Not found")</f>
        <v>1</v>
      </c>
      <c r="L863">
        <f>IFERROR(INDEX(SalesTJ[Revenue],MATCH(A863,SalesTJ[ProductID],0)),"Not found")</f>
        <v>1353.87</v>
      </c>
    </row>
    <row r="864" spans="1:12">
      <c r="A864" s="6">
        <v>690</v>
      </c>
      <c r="B864" s="7">
        <v>42184</v>
      </c>
      <c r="C864" t="str">
        <f>IFERROR(INDEX(ProductTJ[Product Name],MATCH(A864,ProductTJ[ProductID],0)),"Not found")</f>
        <v>Maximus UC-55</v>
      </c>
      <c r="D864" t="str">
        <f>IFERROR(INDEX(ProductTJ[Category],MATCH(A864,ProductTJ[ProductID],0)),"Not found")</f>
        <v>Urban</v>
      </c>
      <c r="E864">
        <f>IFERROR(INDEX(ProductTJ[ManufacturerID],MATCH(A864,ProductTJ[ProductID],0)),"Not found")</f>
        <v>7</v>
      </c>
      <c r="F864" t="str">
        <f>IFERROR(INDEX(ProductTJ[Segment],MATCH(A864,ProductTJ[ProductID],0)),"Not found")</f>
        <v>Convenience</v>
      </c>
      <c r="G864" t="str">
        <f>IFERROR(INDEX(SalesTJ[Country],MATCH(A864,SalesTJ[ProductID],0)),"Not found")</f>
        <v>Canada</v>
      </c>
      <c r="H864" t="str">
        <f>IFERROR(INDEX(Location[State],MATCH(I864,Location[Zip],0)),"Not found")</f>
        <v>Ontario</v>
      </c>
      <c r="I864" t="str">
        <f>IFERROR(INDEX(SalesTJ[Zip],MATCH(A864,SalesTJ[ProductID],0)),"Not found")</f>
        <v>M4E</v>
      </c>
      <c r="J864" t="str">
        <f>IFERROR(INDEX(Manufacturer[Manufacturer Name],MATCH(E864,Manufacturer[ManufacturerID],0)),"Not found")</f>
        <v>VanArsdel</v>
      </c>
      <c r="K864">
        <f>IFERROR(INDEX(SalesTJ[Units],MATCH(A864,SalesTJ[ProductID],0)),"Not found")</f>
        <v>1</v>
      </c>
      <c r="L864">
        <f>IFERROR(INDEX(SalesTJ[Revenue],MATCH(A864,SalesTJ[ProductID],0)),"Not found")</f>
        <v>4409.37</v>
      </c>
    </row>
    <row r="865" spans="1:12">
      <c r="A865" s="8">
        <v>2064</v>
      </c>
      <c r="B865" s="9">
        <v>42185</v>
      </c>
      <c r="C865" t="str">
        <f>IFERROR(INDEX(ProductTJ[Product Name],MATCH(A865,ProductTJ[ProductID],0)),"Not found")</f>
        <v>Currus UE-24</v>
      </c>
      <c r="D865" t="str">
        <f>IFERROR(INDEX(ProductTJ[Category],MATCH(A865,ProductTJ[ProductID],0)),"Not found")</f>
        <v>Urban</v>
      </c>
      <c r="E865">
        <f>IFERROR(INDEX(ProductTJ[ManufacturerID],MATCH(A865,ProductTJ[ProductID],0)),"Not found")</f>
        <v>4</v>
      </c>
      <c r="F865" t="str">
        <f>IFERROR(INDEX(ProductTJ[Segment],MATCH(A865,ProductTJ[ProductID],0)),"Not found")</f>
        <v>Extreme</v>
      </c>
      <c r="G865" t="str">
        <f>IFERROR(INDEX(SalesTJ[Country],MATCH(A865,SalesTJ[ProductID],0)),"Not found")</f>
        <v>Canada</v>
      </c>
      <c r="H865" t="str">
        <f>IFERROR(INDEX(Location[State],MATCH(I865,Location[Zip],0)),"Not found")</f>
        <v>Ontario</v>
      </c>
      <c r="I865" t="str">
        <f>IFERROR(INDEX(SalesTJ[Zip],MATCH(A865,SalesTJ[ProductID],0)),"Not found")</f>
        <v>L4Y</v>
      </c>
      <c r="J865" t="str">
        <f>IFERROR(INDEX(Manufacturer[Manufacturer Name],MATCH(E865,Manufacturer[ManufacturerID],0)),"Not found")</f>
        <v>Currus</v>
      </c>
      <c r="K865">
        <f>IFERROR(INDEX(SalesTJ[Units],MATCH(A865,SalesTJ[ProductID],0)),"Not found")</f>
        <v>1</v>
      </c>
      <c r="L865">
        <f>IFERROR(INDEX(SalesTJ[Revenue],MATCH(A865,SalesTJ[ProductID],0)),"Not found")</f>
        <v>6929.37</v>
      </c>
    </row>
    <row r="866" spans="1:12">
      <c r="A866" s="6">
        <v>2067</v>
      </c>
      <c r="B866" s="7">
        <v>42185</v>
      </c>
      <c r="C866" t="str">
        <f>IFERROR(INDEX(ProductTJ[Product Name],MATCH(A866,ProductTJ[ProductID],0)),"Not found")</f>
        <v>Currus UC-02</v>
      </c>
      <c r="D866" t="str">
        <f>IFERROR(INDEX(ProductTJ[Category],MATCH(A866,ProductTJ[ProductID],0)),"Not found")</f>
        <v>Urban</v>
      </c>
      <c r="E866">
        <f>IFERROR(INDEX(ProductTJ[ManufacturerID],MATCH(A866,ProductTJ[ProductID],0)),"Not found")</f>
        <v>4</v>
      </c>
      <c r="F866" t="str">
        <f>IFERROR(INDEX(ProductTJ[Segment],MATCH(A866,ProductTJ[ProductID],0)),"Not found")</f>
        <v>Convenience</v>
      </c>
      <c r="G866" t="str">
        <f>IFERROR(INDEX(SalesTJ[Country],MATCH(A866,SalesTJ[ProductID],0)),"Not found")</f>
        <v>Canada</v>
      </c>
      <c r="H866" t="str">
        <f>IFERROR(INDEX(Location[State],MATCH(I866,Location[Zip],0)),"Not found")</f>
        <v>Quebec</v>
      </c>
      <c r="I866" t="str">
        <f>IFERROR(INDEX(SalesTJ[Zip],MATCH(A866,SalesTJ[ProductID],0)),"Not found")</f>
        <v>H1G</v>
      </c>
      <c r="J866" t="str">
        <f>IFERROR(INDEX(Manufacturer[Manufacturer Name],MATCH(E866,Manufacturer[ManufacturerID],0)),"Not found")</f>
        <v>Currus</v>
      </c>
      <c r="K866">
        <f>IFERROR(INDEX(SalesTJ[Units],MATCH(A866,SalesTJ[ProductID],0)),"Not found")</f>
        <v>1</v>
      </c>
      <c r="L866">
        <f>IFERROR(INDEX(SalesTJ[Revenue],MATCH(A866,SalesTJ[ProductID],0)),"Not found")</f>
        <v>6614.37</v>
      </c>
    </row>
    <row r="867" spans="1:12">
      <c r="A867" s="8">
        <v>487</v>
      </c>
      <c r="B867" s="9">
        <v>42185</v>
      </c>
      <c r="C867" t="str">
        <f>IFERROR(INDEX(ProductTJ[Product Name],MATCH(A867,ProductTJ[ProductID],0)),"Not found")</f>
        <v>Maximus UM-92</v>
      </c>
      <c r="D867" t="str">
        <f>IFERROR(INDEX(ProductTJ[Category],MATCH(A867,ProductTJ[ProductID],0)),"Not found")</f>
        <v>Urban</v>
      </c>
      <c r="E867">
        <f>IFERROR(INDEX(ProductTJ[ManufacturerID],MATCH(A867,ProductTJ[ProductID],0)),"Not found")</f>
        <v>7</v>
      </c>
      <c r="F867" t="str">
        <f>IFERROR(INDEX(ProductTJ[Segment],MATCH(A867,ProductTJ[ProductID],0)),"Not found")</f>
        <v>Moderation</v>
      </c>
      <c r="G867" t="str">
        <f>IFERROR(INDEX(SalesTJ[Country],MATCH(A867,SalesTJ[ProductID],0)),"Not found")</f>
        <v>Canada</v>
      </c>
      <c r="H867" t="str">
        <f>IFERROR(INDEX(Location[State],MATCH(I867,Location[Zip],0)),"Not found")</f>
        <v>Ontario</v>
      </c>
      <c r="I867" t="str">
        <f>IFERROR(INDEX(SalesTJ[Zip],MATCH(A867,SalesTJ[ProductID],0)),"Not found")</f>
        <v>L4X</v>
      </c>
      <c r="J867" t="str">
        <f>IFERROR(INDEX(Manufacturer[Manufacturer Name],MATCH(E867,Manufacturer[ManufacturerID],0)),"Not found")</f>
        <v>VanArsdel</v>
      </c>
      <c r="K867">
        <f>IFERROR(INDEX(SalesTJ[Units],MATCH(A867,SalesTJ[ProductID],0)),"Not found")</f>
        <v>1</v>
      </c>
      <c r="L867">
        <f>IFERROR(INDEX(SalesTJ[Revenue],MATCH(A867,SalesTJ[ProductID],0)),"Not found")</f>
        <v>13229.37</v>
      </c>
    </row>
    <row r="868" spans="1:12">
      <c r="A868" s="6">
        <v>1829</v>
      </c>
      <c r="B868" s="7">
        <v>42125</v>
      </c>
      <c r="C868" t="str">
        <f>IFERROR(INDEX(ProductTJ[Product Name],MATCH(A868,ProductTJ[ProductID],0)),"Not found")</f>
        <v>Pomum YY-24</v>
      </c>
      <c r="D868" t="str">
        <f>IFERROR(INDEX(ProductTJ[Category],MATCH(A868,ProductTJ[ProductID],0)),"Not found")</f>
        <v>Youth</v>
      </c>
      <c r="E868">
        <f>IFERROR(INDEX(ProductTJ[ManufacturerID],MATCH(A868,ProductTJ[ProductID],0)),"Not found")</f>
        <v>11</v>
      </c>
      <c r="F868" t="str">
        <f>IFERROR(INDEX(ProductTJ[Segment],MATCH(A868,ProductTJ[ProductID],0)),"Not found")</f>
        <v>Youth</v>
      </c>
      <c r="G868" t="str">
        <f>IFERROR(INDEX(SalesTJ[Country],MATCH(A868,SalesTJ[ProductID],0)),"Not found")</f>
        <v>Canada</v>
      </c>
      <c r="H868" t="str">
        <f>IFERROR(INDEX(Location[State],MATCH(I868,Location[Zip],0)),"Not found")</f>
        <v>Ontario</v>
      </c>
      <c r="I868" t="str">
        <f>IFERROR(INDEX(SalesTJ[Zip],MATCH(A868,SalesTJ[ProductID],0)),"Not found")</f>
        <v>M6S</v>
      </c>
      <c r="J868" t="str">
        <f>IFERROR(INDEX(Manufacturer[Manufacturer Name],MATCH(E868,Manufacturer[ManufacturerID],0)),"Not found")</f>
        <v>Pomum</v>
      </c>
      <c r="K868">
        <f>IFERROR(INDEX(SalesTJ[Units],MATCH(A868,SalesTJ[ProductID],0)),"Not found")</f>
        <v>1</v>
      </c>
      <c r="L868">
        <f>IFERROR(INDEX(SalesTJ[Revenue],MATCH(A868,SalesTJ[ProductID],0)),"Not found")</f>
        <v>3968.37</v>
      </c>
    </row>
    <row r="869" spans="1:12">
      <c r="A869" s="8">
        <v>438</v>
      </c>
      <c r="B869" s="9">
        <v>42125</v>
      </c>
      <c r="C869" t="str">
        <f>IFERROR(INDEX(ProductTJ[Product Name],MATCH(A869,ProductTJ[ProductID],0)),"Not found")</f>
        <v>Maximus UM-43</v>
      </c>
      <c r="D869" t="str">
        <f>IFERROR(INDEX(ProductTJ[Category],MATCH(A869,ProductTJ[ProductID],0)),"Not found")</f>
        <v>Urban</v>
      </c>
      <c r="E869">
        <f>IFERROR(INDEX(ProductTJ[ManufacturerID],MATCH(A869,ProductTJ[ProductID],0)),"Not found")</f>
        <v>7</v>
      </c>
      <c r="F869" t="str">
        <f>IFERROR(INDEX(ProductTJ[Segment],MATCH(A869,ProductTJ[ProductID],0)),"Not found")</f>
        <v>Moderation</v>
      </c>
      <c r="G869" t="str">
        <f>IFERROR(INDEX(SalesTJ[Country],MATCH(A869,SalesTJ[ProductID],0)),"Not found")</f>
        <v>Canada</v>
      </c>
      <c r="H869" t="str">
        <f>IFERROR(INDEX(Location[State],MATCH(I869,Location[Zip],0)),"Not found")</f>
        <v>Manitoba</v>
      </c>
      <c r="I869" t="str">
        <f>IFERROR(INDEX(SalesTJ[Zip],MATCH(A869,SalesTJ[ProductID],0)),"Not found")</f>
        <v>R3K</v>
      </c>
      <c r="J869" t="str">
        <f>IFERROR(INDEX(Manufacturer[Manufacturer Name],MATCH(E869,Manufacturer[ManufacturerID],0)),"Not found")</f>
        <v>VanArsdel</v>
      </c>
      <c r="K869">
        <f>IFERROR(INDEX(SalesTJ[Units],MATCH(A869,SalesTJ[ProductID],0)),"Not found")</f>
        <v>1</v>
      </c>
      <c r="L869">
        <f>IFERROR(INDEX(SalesTJ[Revenue],MATCH(A869,SalesTJ[ProductID],0)),"Not found")</f>
        <v>11969.37</v>
      </c>
    </row>
    <row r="870" spans="1:12">
      <c r="A870" s="6">
        <v>2238</v>
      </c>
      <c r="B870" s="7">
        <v>42127</v>
      </c>
      <c r="C870" t="str">
        <f>IFERROR(INDEX(ProductTJ[Product Name],MATCH(A870,ProductTJ[ProductID],0)),"Not found")</f>
        <v>Aliqui RP-35</v>
      </c>
      <c r="D870" t="str">
        <f>IFERROR(INDEX(ProductTJ[Category],MATCH(A870,ProductTJ[ProductID],0)),"Not found")</f>
        <v>Rural</v>
      </c>
      <c r="E870">
        <f>IFERROR(INDEX(ProductTJ[ManufacturerID],MATCH(A870,ProductTJ[ProductID],0)),"Not found")</f>
        <v>2</v>
      </c>
      <c r="F870" t="str">
        <f>IFERROR(INDEX(ProductTJ[Segment],MATCH(A870,ProductTJ[ProductID],0)),"Not found")</f>
        <v>Productivity</v>
      </c>
      <c r="G870" t="str">
        <f>IFERROR(INDEX(SalesTJ[Country],MATCH(A870,SalesTJ[ProductID],0)),"Not found")</f>
        <v>Canada</v>
      </c>
      <c r="H870" t="str">
        <f>IFERROR(INDEX(Location[State],MATCH(I870,Location[Zip],0)),"Not found")</f>
        <v>Manitoba</v>
      </c>
      <c r="I870" t="str">
        <f>IFERROR(INDEX(SalesTJ[Zip],MATCH(A870,SalesTJ[ProductID],0)),"Not found")</f>
        <v>R2W</v>
      </c>
      <c r="J870" t="str">
        <f>IFERROR(INDEX(Manufacturer[Manufacturer Name],MATCH(E870,Manufacturer[ManufacturerID],0)),"Not found")</f>
        <v>Aliqui</v>
      </c>
      <c r="K870">
        <f>IFERROR(INDEX(SalesTJ[Units],MATCH(A870,SalesTJ[ProductID],0)),"Not found")</f>
        <v>1</v>
      </c>
      <c r="L870">
        <f>IFERROR(INDEX(SalesTJ[Revenue],MATCH(A870,SalesTJ[ProductID],0)),"Not found")</f>
        <v>1700.37</v>
      </c>
    </row>
    <row r="871" spans="1:12">
      <c r="A871" s="8">
        <v>2239</v>
      </c>
      <c r="B871" s="9">
        <v>42127</v>
      </c>
      <c r="C871" t="str">
        <f>IFERROR(INDEX(ProductTJ[Product Name],MATCH(A871,ProductTJ[ProductID],0)),"Not found")</f>
        <v>Aliqui RP-36</v>
      </c>
      <c r="D871" t="str">
        <f>IFERROR(INDEX(ProductTJ[Category],MATCH(A871,ProductTJ[ProductID],0)),"Not found")</f>
        <v>Rural</v>
      </c>
      <c r="E871">
        <f>IFERROR(INDEX(ProductTJ[ManufacturerID],MATCH(A871,ProductTJ[ProductID],0)),"Not found")</f>
        <v>2</v>
      </c>
      <c r="F871" t="str">
        <f>IFERROR(INDEX(ProductTJ[Segment],MATCH(A871,ProductTJ[ProductID],0)),"Not found")</f>
        <v>Productivity</v>
      </c>
      <c r="G871" t="str">
        <f>IFERROR(INDEX(SalesTJ[Country],MATCH(A871,SalesTJ[ProductID],0)),"Not found")</f>
        <v>Canada</v>
      </c>
      <c r="H871" t="str">
        <f>IFERROR(INDEX(Location[State],MATCH(I871,Location[Zip],0)),"Not found")</f>
        <v>Manitoba</v>
      </c>
      <c r="I871" t="str">
        <f>IFERROR(INDEX(SalesTJ[Zip],MATCH(A871,SalesTJ[ProductID],0)),"Not found")</f>
        <v>R2W</v>
      </c>
      <c r="J871" t="str">
        <f>IFERROR(INDEX(Manufacturer[Manufacturer Name],MATCH(E871,Manufacturer[ManufacturerID],0)),"Not found")</f>
        <v>Aliqui</v>
      </c>
      <c r="K871">
        <f>IFERROR(INDEX(SalesTJ[Units],MATCH(A871,SalesTJ[ProductID],0)),"Not found")</f>
        <v>1</v>
      </c>
      <c r="L871">
        <f>IFERROR(INDEX(SalesTJ[Revenue],MATCH(A871,SalesTJ[ProductID],0)),"Not found")</f>
        <v>1700.37</v>
      </c>
    </row>
    <row r="872" spans="1:12">
      <c r="A872" s="6">
        <v>487</v>
      </c>
      <c r="B872" s="7">
        <v>42128</v>
      </c>
      <c r="C872" t="str">
        <f>IFERROR(INDEX(ProductTJ[Product Name],MATCH(A872,ProductTJ[ProductID],0)),"Not found")</f>
        <v>Maximus UM-92</v>
      </c>
      <c r="D872" t="str">
        <f>IFERROR(INDEX(ProductTJ[Category],MATCH(A872,ProductTJ[ProductID],0)),"Not found")</f>
        <v>Urban</v>
      </c>
      <c r="E872">
        <f>IFERROR(INDEX(ProductTJ[ManufacturerID],MATCH(A872,ProductTJ[ProductID],0)),"Not found")</f>
        <v>7</v>
      </c>
      <c r="F872" t="str">
        <f>IFERROR(INDEX(ProductTJ[Segment],MATCH(A872,ProductTJ[ProductID],0)),"Not found")</f>
        <v>Moderation</v>
      </c>
      <c r="G872" t="str">
        <f>IFERROR(INDEX(SalesTJ[Country],MATCH(A872,SalesTJ[ProductID],0)),"Not found")</f>
        <v>Canada</v>
      </c>
      <c r="H872" t="str">
        <f>IFERROR(INDEX(Location[State],MATCH(I872,Location[Zip],0)),"Not found")</f>
        <v>Ontario</v>
      </c>
      <c r="I872" t="str">
        <f>IFERROR(INDEX(SalesTJ[Zip],MATCH(A872,SalesTJ[ProductID],0)),"Not found")</f>
        <v>L4X</v>
      </c>
      <c r="J872" t="str">
        <f>IFERROR(INDEX(Manufacturer[Manufacturer Name],MATCH(E872,Manufacturer[ManufacturerID],0)),"Not found")</f>
        <v>VanArsdel</v>
      </c>
      <c r="K872">
        <f>IFERROR(INDEX(SalesTJ[Units],MATCH(A872,SalesTJ[ProductID],0)),"Not found")</f>
        <v>1</v>
      </c>
      <c r="L872">
        <f>IFERROR(INDEX(SalesTJ[Revenue],MATCH(A872,SalesTJ[ProductID],0)),"Not found")</f>
        <v>13229.37</v>
      </c>
    </row>
    <row r="873" spans="1:12">
      <c r="A873" s="8">
        <v>496</v>
      </c>
      <c r="B873" s="9">
        <v>42129</v>
      </c>
      <c r="C873" t="str">
        <f>IFERROR(INDEX(ProductTJ[Product Name],MATCH(A873,ProductTJ[ProductID],0)),"Not found")</f>
        <v>Maximus UM-01</v>
      </c>
      <c r="D873" t="str">
        <f>IFERROR(INDEX(ProductTJ[Category],MATCH(A873,ProductTJ[ProductID],0)),"Not found")</f>
        <v>Urban</v>
      </c>
      <c r="E873">
        <f>IFERROR(INDEX(ProductTJ[ManufacturerID],MATCH(A873,ProductTJ[ProductID],0)),"Not found")</f>
        <v>7</v>
      </c>
      <c r="F873" t="str">
        <f>IFERROR(INDEX(ProductTJ[Segment],MATCH(A873,ProductTJ[ProductID],0)),"Not found")</f>
        <v>Moderation</v>
      </c>
      <c r="G873" t="str">
        <f>IFERROR(INDEX(SalesTJ[Country],MATCH(A873,SalesTJ[ProductID],0)),"Not found")</f>
        <v>Canada</v>
      </c>
      <c r="H873" t="str">
        <f>IFERROR(INDEX(Location[State],MATCH(I873,Location[Zip],0)),"Not found")</f>
        <v>Ontario</v>
      </c>
      <c r="I873" t="str">
        <f>IFERROR(INDEX(SalesTJ[Zip],MATCH(A873,SalesTJ[ProductID],0)),"Not found")</f>
        <v>L5V</v>
      </c>
      <c r="J873" t="str">
        <f>IFERROR(INDEX(Manufacturer[Manufacturer Name],MATCH(E873,Manufacturer[ManufacturerID],0)),"Not found")</f>
        <v>VanArsdel</v>
      </c>
      <c r="K873">
        <f>IFERROR(INDEX(SalesTJ[Units],MATCH(A873,SalesTJ[ProductID],0)),"Not found")</f>
        <v>1</v>
      </c>
      <c r="L873">
        <f>IFERROR(INDEX(SalesTJ[Revenue],MATCH(A873,SalesTJ[ProductID],0)),"Not found")</f>
        <v>11147.85</v>
      </c>
    </row>
    <row r="874" spans="1:12">
      <c r="A874" s="6">
        <v>930</v>
      </c>
      <c r="B874" s="7">
        <v>42129</v>
      </c>
      <c r="C874" t="str">
        <f>IFERROR(INDEX(ProductTJ[Product Name],MATCH(A874,ProductTJ[ProductID],0)),"Not found")</f>
        <v>Natura UE-39</v>
      </c>
      <c r="D874" t="str">
        <f>IFERROR(INDEX(ProductTJ[Category],MATCH(A874,ProductTJ[ProductID],0)),"Not found")</f>
        <v>Urban</v>
      </c>
      <c r="E874">
        <f>IFERROR(INDEX(ProductTJ[ManufacturerID],MATCH(A874,ProductTJ[ProductID],0)),"Not found")</f>
        <v>8</v>
      </c>
      <c r="F874" t="str">
        <f>IFERROR(INDEX(ProductTJ[Segment],MATCH(A874,ProductTJ[ProductID],0)),"Not found")</f>
        <v>Extreme</v>
      </c>
      <c r="G874" t="str">
        <f>IFERROR(INDEX(SalesTJ[Country],MATCH(A874,SalesTJ[ProductID],0)),"Not found")</f>
        <v>Canada</v>
      </c>
      <c r="H874" t="str">
        <f>IFERROR(INDEX(Location[State],MATCH(I874,Location[Zip],0)),"Not found")</f>
        <v>Ontario</v>
      </c>
      <c r="I874" t="str">
        <f>IFERROR(INDEX(SalesTJ[Zip],MATCH(A874,SalesTJ[ProductID],0)),"Not found")</f>
        <v>L5N</v>
      </c>
      <c r="J874" t="str">
        <f>IFERROR(INDEX(Manufacturer[Manufacturer Name],MATCH(E874,Manufacturer[ManufacturerID],0)),"Not found")</f>
        <v>Natura</v>
      </c>
      <c r="K874">
        <f>IFERROR(INDEX(SalesTJ[Units],MATCH(A874,SalesTJ[ProductID],0)),"Not found")</f>
        <v>1</v>
      </c>
      <c r="L874">
        <f>IFERROR(INDEX(SalesTJ[Revenue],MATCH(A874,SalesTJ[ProductID],0)),"Not found")</f>
        <v>6929.37</v>
      </c>
    </row>
    <row r="875" spans="1:12">
      <c r="A875" s="8">
        <v>2055</v>
      </c>
      <c r="B875" s="9">
        <v>42129</v>
      </c>
      <c r="C875" t="str">
        <f>IFERROR(INDEX(ProductTJ[Product Name],MATCH(A875,ProductTJ[ProductID],0)),"Not found")</f>
        <v>Currus UE-15</v>
      </c>
      <c r="D875" t="str">
        <f>IFERROR(INDEX(ProductTJ[Category],MATCH(A875,ProductTJ[ProductID],0)),"Not found")</f>
        <v>Urban</v>
      </c>
      <c r="E875">
        <f>IFERROR(INDEX(ProductTJ[ManufacturerID],MATCH(A875,ProductTJ[ProductID],0)),"Not found")</f>
        <v>4</v>
      </c>
      <c r="F875" t="str">
        <f>IFERROR(INDEX(ProductTJ[Segment],MATCH(A875,ProductTJ[ProductID],0)),"Not found")</f>
        <v>Extreme</v>
      </c>
      <c r="G875" t="str">
        <f>IFERROR(INDEX(SalesTJ[Country],MATCH(A875,SalesTJ[ProductID],0)),"Not found")</f>
        <v>Canada</v>
      </c>
      <c r="H875" t="str">
        <f>IFERROR(INDEX(Location[State],MATCH(I875,Location[Zip],0)),"Not found")</f>
        <v>Manitoba</v>
      </c>
      <c r="I875" t="str">
        <f>IFERROR(INDEX(SalesTJ[Zip],MATCH(A875,SalesTJ[ProductID],0)),"Not found")</f>
        <v>R3V</v>
      </c>
      <c r="J875" t="str">
        <f>IFERROR(INDEX(Manufacturer[Manufacturer Name],MATCH(E875,Manufacturer[ManufacturerID],0)),"Not found")</f>
        <v>Currus</v>
      </c>
      <c r="K875">
        <f>IFERROR(INDEX(SalesTJ[Units],MATCH(A875,SalesTJ[ProductID],0)),"Not found")</f>
        <v>1</v>
      </c>
      <c r="L875">
        <f>IFERROR(INDEX(SalesTJ[Revenue],MATCH(A875,SalesTJ[ProductID],0)),"Not found")</f>
        <v>7874.37</v>
      </c>
    </row>
    <row r="876" spans="1:12">
      <c r="A876" s="6">
        <v>2115</v>
      </c>
      <c r="B876" s="7">
        <v>42129</v>
      </c>
      <c r="C876" t="str">
        <f>IFERROR(INDEX(ProductTJ[Product Name],MATCH(A876,ProductTJ[ProductID],0)),"Not found")</f>
        <v>Victoria UM-06</v>
      </c>
      <c r="D876" t="str">
        <f>IFERROR(INDEX(ProductTJ[Category],MATCH(A876,ProductTJ[ProductID],0)),"Not found")</f>
        <v>Urban</v>
      </c>
      <c r="E876">
        <f>IFERROR(INDEX(ProductTJ[ManufacturerID],MATCH(A876,ProductTJ[ProductID],0)),"Not found")</f>
        <v>14</v>
      </c>
      <c r="F876" t="str">
        <f>IFERROR(INDEX(ProductTJ[Segment],MATCH(A876,ProductTJ[ProductID],0)),"Not found")</f>
        <v>Moderation</v>
      </c>
      <c r="G876" t="str">
        <f>IFERROR(INDEX(SalesTJ[Country],MATCH(A876,SalesTJ[ProductID],0)),"Not found")</f>
        <v>Canada</v>
      </c>
      <c r="H876" t="str">
        <f>IFERROR(INDEX(Location[State],MATCH(I876,Location[Zip],0)),"Not found")</f>
        <v>Manitoba</v>
      </c>
      <c r="I876" t="str">
        <f>IFERROR(INDEX(SalesTJ[Zip],MATCH(A876,SalesTJ[ProductID],0)),"Not found")</f>
        <v>R3B</v>
      </c>
      <c r="J876" t="str">
        <f>IFERROR(INDEX(Manufacturer[Manufacturer Name],MATCH(E876,Manufacturer[ManufacturerID],0)),"Not found")</f>
        <v>Victoria</v>
      </c>
      <c r="K876">
        <f>IFERROR(INDEX(SalesTJ[Units],MATCH(A876,SalesTJ[ProductID],0)),"Not found")</f>
        <v>1</v>
      </c>
      <c r="L876">
        <f>IFERROR(INDEX(SalesTJ[Revenue],MATCH(A876,SalesTJ[ProductID],0)),"Not found")</f>
        <v>7433.37</v>
      </c>
    </row>
    <row r="877" spans="1:12">
      <c r="A877" s="8">
        <v>1223</v>
      </c>
      <c r="B877" s="9">
        <v>42130</v>
      </c>
      <c r="C877" t="str">
        <f>IFERROR(INDEX(ProductTJ[Product Name],MATCH(A877,ProductTJ[ProductID],0)),"Not found")</f>
        <v>Pirum UC-25</v>
      </c>
      <c r="D877" t="str">
        <f>IFERROR(INDEX(ProductTJ[Category],MATCH(A877,ProductTJ[ProductID],0)),"Not found")</f>
        <v>Urban</v>
      </c>
      <c r="E877">
        <f>IFERROR(INDEX(ProductTJ[ManufacturerID],MATCH(A877,ProductTJ[ProductID],0)),"Not found")</f>
        <v>10</v>
      </c>
      <c r="F877" t="str">
        <f>IFERROR(INDEX(ProductTJ[Segment],MATCH(A877,ProductTJ[ProductID],0)),"Not found")</f>
        <v>Convenience</v>
      </c>
      <c r="G877" t="str">
        <f>IFERROR(INDEX(SalesTJ[Country],MATCH(A877,SalesTJ[ProductID],0)),"Not found")</f>
        <v>Canada</v>
      </c>
      <c r="H877" t="str">
        <f>IFERROR(INDEX(Location[State],MATCH(I877,Location[Zip],0)),"Not found")</f>
        <v>Ontario</v>
      </c>
      <c r="I877" t="str">
        <f>IFERROR(INDEX(SalesTJ[Zip],MATCH(A877,SalesTJ[ProductID],0)),"Not found")</f>
        <v>M4K</v>
      </c>
      <c r="J877" t="str">
        <f>IFERROR(INDEX(Manufacturer[Manufacturer Name],MATCH(E877,Manufacturer[ManufacturerID],0)),"Not found")</f>
        <v>Pirum</v>
      </c>
      <c r="K877">
        <f>IFERROR(INDEX(SalesTJ[Units],MATCH(A877,SalesTJ[ProductID],0)),"Not found")</f>
        <v>1</v>
      </c>
      <c r="L877">
        <f>IFERROR(INDEX(SalesTJ[Revenue],MATCH(A877,SalesTJ[ProductID],0)),"Not found")</f>
        <v>4787.37</v>
      </c>
    </row>
    <row r="878" spans="1:12">
      <c r="A878" s="6">
        <v>927</v>
      </c>
      <c r="B878" s="7">
        <v>42130</v>
      </c>
      <c r="C878" t="str">
        <f>IFERROR(INDEX(ProductTJ[Product Name],MATCH(A878,ProductTJ[ProductID],0)),"Not found")</f>
        <v>Natura UE-36</v>
      </c>
      <c r="D878" t="str">
        <f>IFERROR(INDEX(ProductTJ[Category],MATCH(A878,ProductTJ[ProductID],0)),"Not found")</f>
        <v>Urban</v>
      </c>
      <c r="E878">
        <f>IFERROR(INDEX(ProductTJ[ManufacturerID],MATCH(A878,ProductTJ[ProductID],0)),"Not found")</f>
        <v>8</v>
      </c>
      <c r="F878" t="str">
        <f>IFERROR(INDEX(ProductTJ[Segment],MATCH(A878,ProductTJ[ProductID],0)),"Not found")</f>
        <v>Extreme</v>
      </c>
      <c r="G878" t="str">
        <f>IFERROR(INDEX(SalesTJ[Country],MATCH(A878,SalesTJ[ProductID],0)),"Not found")</f>
        <v>Canada</v>
      </c>
      <c r="H878" t="str">
        <f>IFERROR(INDEX(Location[State],MATCH(I878,Location[Zip],0)),"Not found")</f>
        <v>Ontario</v>
      </c>
      <c r="I878" t="str">
        <f>IFERROR(INDEX(SalesTJ[Zip],MATCH(A878,SalesTJ[ProductID],0)),"Not found")</f>
        <v>M6G</v>
      </c>
      <c r="J878" t="str">
        <f>IFERROR(INDEX(Manufacturer[Manufacturer Name],MATCH(E878,Manufacturer[ManufacturerID],0)),"Not found")</f>
        <v>Natura</v>
      </c>
      <c r="K878">
        <f>IFERROR(INDEX(SalesTJ[Units],MATCH(A878,SalesTJ[ProductID],0)),"Not found")</f>
        <v>1</v>
      </c>
      <c r="L878">
        <f>IFERROR(INDEX(SalesTJ[Revenue],MATCH(A878,SalesTJ[ProductID],0)),"Not found")</f>
        <v>6173.37</v>
      </c>
    </row>
    <row r="879" spans="1:12">
      <c r="A879" s="8">
        <v>438</v>
      </c>
      <c r="B879" s="9">
        <v>42131</v>
      </c>
      <c r="C879" t="str">
        <f>IFERROR(INDEX(ProductTJ[Product Name],MATCH(A879,ProductTJ[ProductID],0)),"Not found")</f>
        <v>Maximus UM-43</v>
      </c>
      <c r="D879" t="str">
        <f>IFERROR(INDEX(ProductTJ[Category],MATCH(A879,ProductTJ[ProductID],0)),"Not found")</f>
        <v>Urban</v>
      </c>
      <c r="E879">
        <f>IFERROR(INDEX(ProductTJ[ManufacturerID],MATCH(A879,ProductTJ[ProductID],0)),"Not found")</f>
        <v>7</v>
      </c>
      <c r="F879" t="str">
        <f>IFERROR(INDEX(ProductTJ[Segment],MATCH(A879,ProductTJ[ProductID],0)),"Not found")</f>
        <v>Moderation</v>
      </c>
      <c r="G879" t="str">
        <f>IFERROR(INDEX(SalesTJ[Country],MATCH(A879,SalesTJ[ProductID],0)),"Not found")</f>
        <v>Canada</v>
      </c>
      <c r="H879" t="str">
        <f>IFERROR(INDEX(Location[State],MATCH(I879,Location[Zip],0)),"Not found")</f>
        <v>Manitoba</v>
      </c>
      <c r="I879" t="str">
        <f>IFERROR(INDEX(SalesTJ[Zip],MATCH(A879,SalesTJ[ProductID],0)),"Not found")</f>
        <v>R3K</v>
      </c>
      <c r="J879" t="str">
        <f>IFERROR(INDEX(Manufacturer[Manufacturer Name],MATCH(E879,Manufacturer[ManufacturerID],0)),"Not found")</f>
        <v>VanArsdel</v>
      </c>
      <c r="K879">
        <f>IFERROR(INDEX(SalesTJ[Units],MATCH(A879,SalesTJ[ProductID],0)),"Not found")</f>
        <v>1</v>
      </c>
      <c r="L879">
        <f>IFERROR(INDEX(SalesTJ[Revenue],MATCH(A879,SalesTJ[ProductID],0)),"Not found")</f>
        <v>11969.37</v>
      </c>
    </row>
    <row r="880" spans="1:12">
      <c r="A880" s="6">
        <v>733</v>
      </c>
      <c r="B880" s="7">
        <v>42131</v>
      </c>
      <c r="C880" t="str">
        <f>IFERROR(INDEX(ProductTJ[Product Name],MATCH(A880,ProductTJ[ProductID],0)),"Not found")</f>
        <v>Natura RP-21</v>
      </c>
      <c r="D880" t="str">
        <f>IFERROR(INDEX(ProductTJ[Category],MATCH(A880,ProductTJ[ProductID],0)),"Not found")</f>
        <v>Rural</v>
      </c>
      <c r="E880">
        <f>IFERROR(INDEX(ProductTJ[ManufacturerID],MATCH(A880,ProductTJ[ProductID],0)),"Not found")</f>
        <v>8</v>
      </c>
      <c r="F880" t="str">
        <f>IFERROR(INDEX(ProductTJ[Segment],MATCH(A880,ProductTJ[ProductID],0)),"Not found")</f>
        <v>Productivity</v>
      </c>
      <c r="G880" t="str">
        <f>IFERROR(INDEX(SalesTJ[Country],MATCH(A880,SalesTJ[ProductID],0)),"Not found")</f>
        <v>Canada</v>
      </c>
      <c r="H880" t="str">
        <f>IFERROR(INDEX(Location[State],MATCH(I880,Location[Zip],0)),"Not found")</f>
        <v>Manitoba</v>
      </c>
      <c r="I880" t="str">
        <f>IFERROR(INDEX(SalesTJ[Zip],MATCH(A880,SalesTJ[ProductID],0)),"Not found")</f>
        <v>R3B</v>
      </c>
      <c r="J880" t="str">
        <f>IFERROR(INDEX(Manufacturer[Manufacturer Name],MATCH(E880,Manufacturer[ManufacturerID],0)),"Not found")</f>
        <v>Natura</v>
      </c>
      <c r="K880">
        <f>IFERROR(INDEX(SalesTJ[Units],MATCH(A880,SalesTJ[ProductID],0)),"Not found")</f>
        <v>1</v>
      </c>
      <c r="L880">
        <f>IFERROR(INDEX(SalesTJ[Revenue],MATCH(A880,SalesTJ[ProductID],0)),"Not found")</f>
        <v>4787.37</v>
      </c>
    </row>
    <row r="881" spans="1:12">
      <c r="A881" s="8">
        <v>945</v>
      </c>
      <c r="B881" s="9">
        <v>42092</v>
      </c>
      <c r="C881" t="str">
        <f>IFERROR(INDEX(ProductTJ[Product Name],MATCH(A881,ProductTJ[ProductID],0)),"Not found")</f>
        <v>Natura UC-08</v>
      </c>
      <c r="D881" t="str">
        <f>IFERROR(INDEX(ProductTJ[Category],MATCH(A881,ProductTJ[ProductID],0)),"Not found")</f>
        <v>Urban</v>
      </c>
      <c r="E881">
        <f>IFERROR(INDEX(ProductTJ[ManufacturerID],MATCH(A881,ProductTJ[ProductID],0)),"Not found")</f>
        <v>8</v>
      </c>
      <c r="F881" t="str">
        <f>IFERROR(INDEX(ProductTJ[Segment],MATCH(A881,ProductTJ[ProductID],0)),"Not found")</f>
        <v>Convenience</v>
      </c>
      <c r="G881" t="str">
        <f>IFERROR(INDEX(SalesTJ[Country],MATCH(A881,SalesTJ[ProductID],0)),"Not found")</f>
        <v>Canada</v>
      </c>
      <c r="H881" t="str">
        <f>IFERROR(INDEX(Location[State],MATCH(I881,Location[Zip],0)),"Not found")</f>
        <v>Manitoba</v>
      </c>
      <c r="I881" t="str">
        <f>IFERROR(INDEX(SalesTJ[Zip],MATCH(A881,SalesTJ[ProductID],0)),"Not found")</f>
        <v>R3B</v>
      </c>
      <c r="J881" t="str">
        <f>IFERROR(INDEX(Manufacturer[Manufacturer Name],MATCH(E881,Manufacturer[ManufacturerID],0)),"Not found")</f>
        <v>Natura</v>
      </c>
      <c r="K881">
        <f>IFERROR(INDEX(SalesTJ[Units],MATCH(A881,SalesTJ[ProductID],0)),"Not found")</f>
        <v>1</v>
      </c>
      <c r="L881">
        <f>IFERROR(INDEX(SalesTJ[Revenue],MATCH(A881,SalesTJ[ProductID],0)),"Not found")</f>
        <v>8189.37</v>
      </c>
    </row>
    <row r="882" spans="1:12">
      <c r="A882" s="6">
        <v>2295</v>
      </c>
      <c r="B882" s="7">
        <v>42092</v>
      </c>
      <c r="C882" t="str">
        <f>IFERROR(INDEX(ProductTJ[Product Name],MATCH(A882,ProductTJ[ProductID],0)),"Not found")</f>
        <v>Aliqui UM-10</v>
      </c>
      <c r="D882" t="str">
        <f>IFERROR(INDEX(ProductTJ[Category],MATCH(A882,ProductTJ[ProductID],0)),"Not found")</f>
        <v>Urban</v>
      </c>
      <c r="E882">
        <f>IFERROR(INDEX(ProductTJ[ManufacturerID],MATCH(A882,ProductTJ[ProductID],0)),"Not found")</f>
        <v>2</v>
      </c>
      <c r="F882" t="str">
        <f>IFERROR(INDEX(ProductTJ[Segment],MATCH(A882,ProductTJ[ProductID],0)),"Not found")</f>
        <v>Moderation</v>
      </c>
      <c r="G882" t="str">
        <f>IFERROR(INDEX(SalesTJ[Country],MATCH(A882,SalesTJ[ProductID],0)),"Not found")</f>
        <v>Canada</v>
      </c>
      <c r="H882" t="str">
        <f>IFERROR(INDEX(Location[State],MATCH(I882,Location[Zip],0)),"Not found")</f>
        <v>Alberta</v>
      </c>
      <c r="I882" t="str">
        <f>IFERROR(INDEX(SalesTJ[Zip],MATCH(A882,SalesTJ[ProductID],0)),"Not found")</f>
        <v>T2C</v>
      </c>
      <c r="J882" t="str">
        <f>IFERROR(INDEX(Manufacturer[Manufacturer Name],MATCH(E882,Manufacturer[ManufacturerID],0)),"Not found")</f>
        <v>Aliqui</v>
      </c>
      <c r="K882">
        <f>IFERROR(INDEX(SalesTJ[Units],MATCH(A882,SalesTJ[ProductID],0)),"Not found")</f>
        <v>1</v>
      </c>
      <c r="L882">
        <f>IFERROR(INDEX(SalesTJ[Revenue],MATCH(A882,SalesTJ[ProductID],0)),"Not found")</f>
        <v>11459.7</v>
      </c>
    </row>
    <row r="883" spans="1:12">
      <c r="A883" s="8">
        <v>1089</v>
      </c>
      <c r="B883" s="9">
        <v>42092</v>
      </c>
      <c r="C883" t="str">
        <f>IFERROR(INDEX(ProductTJ[Product Name],MATCH(A883,ProductTJ[ProductID],0)),"Not found")</f>
        <v>Pirum RP-35</v>
      </c>
      <c r="D883" t="str">
        <f>IFERROR(INDEX(ProductTJ[Category],MATCH(A883,ProductTJ[ProductID],0)),"Not found")</f>
        <v>Rural</v>
      </c>
      <c r="E883">
        <f>IFERROR(INDEX(ProductTJ[ManufacturerID],MATCH(A883,ProductTJ[ProductID],0)),"Not found")</f>
        <v>10</v>
      </c>
      <c r="F883" t="str">
        <f>IFERROR(INDEX(ProductTJ[Segment],MATCH(A883,ProductTJ[ProductID],0)),"Not found")</f>
        <v>Productivity</v>
      </c>
      <c r="G883" t="str">
        <f>IFERROR(INDEX(SalesTJ[Country],MATCH(A883,SalesTJ[ProductID],0)),"Not found")</f>
        <v>Canada</v>
      </c>
      <c r="H883" t="str">
        <f>IFERROR(INDEX(Location[State],MATCH(I883,Location[Zip],0)),"Not found")</f>
        <v>Ontario</v>
      </c>
      <c r="I883" t="str">
        <f>IFERROR(INDEX(SalesTJ[Zip],MATCH(A883,SalesTJ[ProductID],0)),"Not found")</f>
        <v>M5S</v>
      </c>
      <c r="J883" t="str">
        <f>IFERROR(INDEX(Manufacturer[Manufacturer Name],MATCH(E883,Manufacturer[ManufacturerID],0)),"Not found")</f>
        <v>Pirum</v>
      </c>
      <c r="K883">
        <f>IFERROR(INDEX(SalesTJ[Units],MATCH(A883,SalesTJ[ProductID],0)),"Not found")</f>
        <v>1</v>
      </c>
      <c r="L883">
        <f>IFERROR(INDEX(SalesTJ[Revenue],MATCH(A883,SalesTJ[ProductID],0)),"Not found")</f>
        <v>4598.37</v>
      </c>
    </row>
    <row r="884" spans="1:12">
      <c r="A884" s="6">
        <v>1830</v>
      </c>
      <c r="B884" s="7">
        <v>42092</v>
      </c>
      <c r="C884" t="str">
        <f>IFERROR(INDEX(ProductTJ[Product Name],MATCH(A884,ProductTJ[ProductID],0)),"Not found")</f>
        <v>Pomum YY-25</v>
      </c>
      <c r="D884" t="str">
        <f>IFERROR(INDEX(ProductTJ[Category],MATCH(A884,ProductTJ[ProductID],0)),"Not found")</f>
        <v>Youth</v>
      </c>
      <c r="E884">
        <f>IFERROR(INDEX(ProductTJ[ManufacturerID],MATCH(A884,ProductTJ[ProductID],0)),"Not found")</f>
        <v>11</v>
      </c>
      <c r="F884" t="str">
        <f>IFERROR(INDEX(ProductTJ[Segment],MATCH(A884,ProductTJ[ProductID],0)),"Not found")</f>
        <v>Youth</v>
      </c>
      <c r="G884" t="str">
        <f>IFERROR(INDEX(SalesTJ[Country],MATCH(A884,SalesTJ[ProductID],0)),"Not found")</f>
        <v>Canada</v>
      </c>
      <c r="H884" t="str">
        <f>IFERROR(INDEX(Location[State],MATCH(I884,Location[Zip],0)),"Not found")</f>
        <v>Ontario</v>
      </c>
      <c r="I884" t="str">
        <f>IFERROR(INDEX(SalesTJ[Zip],MATCH(A884,SalesTJ[ProductID],0)),"Not found")</f>
        <v>M7Y</v>
      </c>
      <c r="J884" t="str">
        <f>IFERROR(INDEX(Manufacturer[Manufacturer Name],MATCH(E884,Manufacturer[ManufacturerID],0)),"Not found")</f>
        <v>Pomum</v>
      </c>
      <c r="K884">
        <f>IFERROR(INDEX(SalesTJ[Units],MATCH(A884,SalesTJ[ProductID],0)),"Not found")</f>
        <v>1</v>
      </c>
      <c r="L884">
        <f>IFERROR(INDEX(SalesTJ[Revenue],MATCH(A884,SalesTJ[ProductID],0)),"Not found")</f>
        <v>3779.37</v>
      </c>
    </row>
    <row r="885" spans="1:12">
      <c r="A885" s="8">
        <v>690</v>
      </c>
      <c r="B885" s="9">
        <v>42093</v>
      </c>
      <c r="C885" t="str">
        <f>IFERROR(INDEX(ProductTJ[Product Name],MATCH(A885,ProductTJ[ProductID],0)),"Not found")</f>
        <v>Maximus UC-55</v>
      </c>
      <c r="D885" t="str">
        <f>IFERROR(INDEX(ProductTJ[Category],MATCH(A885,ProductTJ[ProductID],0)),"Not found")</f>
        <v>Urban</v>
      </c>
      <c r="E885">
        <f>IFERROR(INDEX(ProductTJ[ManufacturerID],MATCH(A885,ProductTJ[ProductID],0)),"Not found")</f>
        <v>7</v>
      </c>
      <c r="F885" t="str">
        <f>IFERROR(INDEX(ProductTJ[Segment],MATCH(A885,ProductTJ[ProductID],0)),"Not found")</f>
        <v>Convenience</v>
      </c>
      <c r="G885" t="str">
        <f>IFERROR(INDEX(SalesTJ[Country],MATCH(A885,SalesTJ[ProductID],0)),"Not found")</f>
        <v>Canada</v>
      </c>
      <c r="H885" t="str">
        <f>IFERROR(INDEX(Location[State],MATCH(I885,Location[Zip],0)),"Not found")</f>
        <v>Ontario</v>
      </c>
      <c r="I885" t="str">
        <f>IFERROR(INDEX(SalesTJ[Zip],MATCH(A885,SalesTJ[ProductID],0)),"Not found")</f>
        <v>M4E</v>
      </c>
      <c r="J885" t="str">
        <f>IFERROR(INDEX(Manufacturer[Manufacturer Name],MATCH(E885,Manufacturer[ManufacturerID],0)),"Not found")</f>
        <v>VanArsdel</v>
      </c>
      <c r="K885">
        <f>IFERROR(INDEX(SalesTJ[Units],MATCH(A885,SalesTJ[ProductID],0)),"Not found")</f>
        <v>1</v>
      </c>
      <c r="L885">
        <f>IFERROR(INDEX(SalesTJ[Revenue],MATCH(A885,SalesTJ[ProductID],0)),"Not found")</f>
        <v>4409.37</v>
      </c>
    </row>
    <row r="886" spans="1:12">
      <c r="A886" s="6">
        <v>1863</v>
      </c>
      <c r="B886" s="7">
        <v>42132</v>
      </c>
      <c r="C886" t="str">
        <f>IFERROR(INDEX(ProductTJ[Product Name],MATCH(A886,ProductTJ[ProductID],0)),"Not found")</f>
        <v>Leo UM-01</v>
      </c>
      <c r="D886" t="str">
        <f>IFERROR(INDEX(ProductTJ[Category],MATCH(A886,ProductTJ[ProductID],0)),"Not found")</f>
        <v>Urban</v>
      </c>
      <c r="E886">
        <f>IFERROR(INDEX(ProductTJ[ManufacturerID],MATCH(A886,ProductTJ[ProductID],0)),"Not found")</f>
        <v>6</v>
      </c>
      <c r="F886" t="str">
        <f>IFERROR(INDEX(ProductTJ[Segment],MATCH(A886,ProductTJ[ProductID],0)),"Not found")</f>
        <v>Moderation</v>
      </c>
      <c r="G886" t="str">
        <f>IFERROR(INDEX(SalesTJ[Country],MATCH(A886,SalesTJ[ProductID],0)),"Not found")</f>
        <v>Canada</v>
      </c>
      <c r="H886" t="str">
        <f>IFERROR(INDEX(Location[State],MATCH(I886,Location[Zip],0)),"Not found")</f>
        <v>Ontario</v>
      </c>
      <c r="I886" t="str">
        <f>IFERROR(INDEX(SalesTJ[Zip],MATCH(A886,SalesTJ[ProductID],0)),"Not found")</f>
        <v>M5X</v>
      </c>
      <c r="J886" t="str">
        <f>IFERROR(INDEX(Manufacturer[Manufacturer Name],MATCH(E886,Manufacturer[ManufacturerID],0)),"Not found")</f>
        <v>Leo</v>
      </c>
      <c r="K886">
        <f>IFERROR(INDEX(SalesTJ[Units],MATCH(A886,SalesTJ[ProductID],0)),"Not found")</f>
        <v>1</v>
      </c>
      <c r="L886">
        <f>IFERROR(INDEX(SalesTJ[Revenue],MATCH(A886,SalesTJ[ProductID],0)),"Not found")</f>
        <v>10079.37</v>
      </c>
    </row>
    <row r="887" spans="1:12">
      <c r="A887" s="8">
        <v>2355</v>
      </c>
      <c r="B887" s="9">
        <v>42132</v>
      </c>
      <c r="C887" t="str">
        <f>IFERROR(INDEX(ProductTJ[Product Name],MATCH(A887,ProductTJ[ProductID],0)),"Not found")</f>
        <v>Aliqui UC-03</v>
      </c>
      <c r="D887" t="str">
        <f>IFERROR(INDEX(ProductTJ[Category],MATCH(A887,ProductTJ[ProductID],0)),"Not found")</f>
        <v>Urban</v>
      </c>
      <c r="E887">
        <f>IFERROR(INDEX(ProductTJ[ManufacturerID],MATCH(A887,ProductTJ[ProductID],0)),"Not found")</f>
        <v>2</v>
      </c>
      <c r="F887" t="str">
        <f>IFERROR(INDEX(ProductTJ[Segment],MATCH(A887,ProductTJ[ProductID],0)),"Not found")</f>
        <v>Convenience</v>
      </c>
      <c r="G887" t="str">
        <f>IFERROR(INDEX(SalesTJ[Country],MATCH(A887,SalesTJ[ProductID],0)),"Not found")</f>
        <v>Canada</v>
      </c>
      <c r="H887" t="str">
        <f>IFERROR(INDEX(Location[State],MATCH(I887,Location[Zip],0)),"Not found")</f>
        <v>Ontario</v>
      </c>
      <c r="I887" t="str">
        <f>IFERROR(INDEX(SalesTJ[Zip],MATCH(A887,SalesTJ[ProductID],0)),"Not found")</f>
        <v>M4R</v>
      </c>
      <c r="J887" t="str">
        <f>IFERROR(INDEX(Manufacturer[Manufacturer Name],MATCH(E887,Manufacturer[ManufacturerID],0)),"Not found")</f>
        <v>Aliqui</v>
      </c>
      <c r="K887">
        <f>IFERROR(INDEX(SalesTJ[Units],MATCH(A887,SalesTJ[ProductID],0)),"Not found")</f>
        <v>1</v>
      </c>
      <c r="L887">
        <f>IFERROR(INDEX(SalesTJ[Revenue],MATCH(A887,SalesTJ[ProductID],0)),"Not found")</f>
        <v>7937.37</v>
      </c>
    </row>
    <row r="888" spans="1:12">
      <c r="A888" s="6">
        <v>491</v>
      </c>
      <c r="B888" s="7">
        <v>42133</v>
      </c>
      <c r="C888" t="str">
        <f>IFERROR(INDEX(ProductTJ[Product Name],MATCH(A888,ProductTJ[ProductID],0)),"Not found")</f>
        <v>Maximus UM-96</v>
      </c>
      <c r="D888" t="str">
        <f>IFERROR(INDEX(ProductTJ[Category],MATCH(A888,ProductTJ[ProductID],0)),"Not found")</f>
        <v>Urban</v>
      </c>
      <c r="E888">
        <f>IFERROR(INDEX(ProductTJ[ManufacturerID],MATCH(A888,ProductTJ[ProductID],0)),"Not found")</f>
        <v>7</v>
      </c>
      <c r="F888" t="str">
        <f>IFERROR(INDEX(ProductTJ[Segment],MATCH(A888,ProductTJ[ProductID],0)),"Not found")</f>
        <v>Moderation</v>
      </c>
      <c r="G888" t="str">
        <f>IFERROR(INDEX(SalesTJ[Country],MATCH(A888,SalesTJ[ProductID],0)),"Not found")</f>
        <v>Canada</v>
      </c>
      <c r="H888" t="str">
        <f>IFERROR(INDEX(Location[State],MATCH(I888,Location[Zip],0)),"Not found")</f>
        <v>Ontario</v>
      </c>
      <c r="I888" t="str">
        <f>IFERROR(INDEX(SalesTJ[Zip],MATCH(A888,SalesTJ[ProductID],0)),"Not found")</f>
        <v>M5X</v>
      </c>
      <c r="J888" t="str">
        <f>IFERROR(INDEX(Manufacturer[Manufacturer Name],MATCH(E888,Manufacturer[ManufacturerID],0)),"Not found")</f>
        <v>VanArsdel</v>
      </c>
      <c r="K888">
        <f>IFERROR(INDEX(SalesTJ[Units],MATCH(A888,SalesTJ[ProductID],0)),"Not found")</f>
        <v>1</v>
      </c>
      <c r="L888">
        <f>IFERROR(INDEX(SalesTJ[Revenue],MATCH(A888,SalesTJ[ProductID],0)),"Not found")</f>
        <v>10709.37</v>
      </c>
    </row>
    <row r="889" spans="1:12">
      <c r="A889" s="8">
        <v>1212</v>
      </c>
      <c r="B889" s="9">
        <v>42134</v>
      </c>
      <c r="C889" t="str">
        <f>IFERROR(INDEX(ProductTJ[Product Name],MATCH(A889,ProductTJ[ProductID],0)),"Not found")</f>
        <v>Pirum UC-14</v>
      </c>
      <c r="D889" t="str">
        <f>IFERROR(INDEX(ProductTJ[Category],MATCH(A889,ProductTJ[ProductID],0)),"Not found")</f>
        <v>Urban</v>
      </c>
      <c r="E889">
        <f>IFERROR(INDEX(ProductTJ[ManufacturerID],MATCH(A889,ProductTJ[ProductID],0)),"Not found")</f>
        <v>10</v>
      </c>
      <c r="F889" t="str">
        <f>IFERROR(INDEX(ProductTJ[Segment],MATCH(A889,ProductTJ[ProductID],0)),"Not found")</f>
        <v>Convenience</v>
      </c>
      <c r="G889" t="str">
        <f>IFERROR(INDEX(SalesTJ[Country],MATCH(A889,SalesTJ[ProductID],0)),"Not found")</f>
        <v>Canada</v>
      </c>
      <c r="H889" t="str">
        <f>IFERROR(INDEX(Location[State],MATCH(I889,Location[Zip],0)),"Not found")</f>
        <v>Ontario</v>
      </c>
      <c r="I889" t="str">
        <f>IFERROR(INDEX(SalesTJ[Zip],MATCH(A889,SalesTJ[ProductID],0)),"Not found")</f>
        <v>L5N</v>
      </c>
      <c r="J889" t="str">
        <f>IFERROR(INDEX(Manufacturer[Manufacturer Name],MATCH(E889,Manufacturer[ManufacturerID],0)),"Not found")</f>
        <v>Pirum</v>
      </c>
      <c r="K889">
        <f>IFERROR(INDEX(SalesTJ[Units],MATCH(A889,SalesTJ[ProductID],0)),"Not found")</f>
        <v>1</v>
      </c>
      <c r="L889">
        <f>IFERROR(INDEX(SalesTJ[Revenue],MATCH(A889,SalesTJ[ProductID],0)),"Not found")</f>
        <v>4850.37</v>
      </c>
    </row>
    <row r="890" spans="1:12">
      <c r="A890" s="6">
        <v>1183</v>
      </c>
      <c r="B890" s="7">
        <v>42134</v>
      </c>
      <c r="C890" t="str">
        <f>IFERROR(INDEX(ProductTJ[Product Name],MATCH(A890,ProductTJ[ProductID],0)),"Not found")</f>
        <v>Pirum UE-19</v>
      </c>
      <c r="D890" t="str">
        <f>IFERROR(INDEX(ProductTJ[Category],MATCH(A890,ProductTJ[ProductID],0)),"Not found")</f>
        <v>Urban</v>
      </c>
      <c r="E890">
        <f>IFERROR(INDEX(ProductTJ[ManufacturerID],MATCH(A890,ProductTJ[ProductID],0)),"Not found")</f>
        <v>10</v>
      </c>
      <c r="F890" t="str">
        <f>IFERROR(INDEX(ProductTJ[Segment],MATCH(A890,ProductTJ[ProductID],0)),"Not found")</f>
        <v>Extreme</v>
      </c>
      <c r="G890" t="str">
        <f>IFERROR(INDEX(SalesTJ[Country],MATCH(A890,SalesTJ[ProductID],0)),"Not found")</f>
        <v>Canada</v>
      </c>
      <c r="H890" t="str">
        <f>IFERROR(INDEX(Location[State],MATCH(I890,Location[Zip],0)),"Not found")</f>
        <v>Ontario</v>
      </c>
      <c r="I890" t="str">
        <f>IFERROR(INDEX(SalesTJ[Zip],MATCH(A890,SalesTJ[ProductID],0)),"Not found")</f>
        <v>M4E</v>
      </c>
      <c r="J890" t="str">
        <f>IFERROR(INDEX(Manufacturer[Manufacturer Name],MATCH(E890,Manufacturer[ManufacturerID],0)),"Not found")</f>
        <v>Pirum</v>
      </c>
      <c r="K890">
        <f>IFERROR(INDEX(SalesTJ[Units],MATCH(A890,SalesTJ[ProductID],0)),"Not found")</f>
        <v>1</v>
      </c>
      <c r="L890">
        <f>IFERROR(INDEX(SalesTJ[Revenue],MATCH(A890,SalesTJ[ProductID],0)),"Not found")</f>
        <v>7559.37</v>
      </c>
    </row>
    <row r="891" spans="1:12">
      <c r="A891" s="8">
        <v>1000</v>
      </c>
      <c r="B891" s="9">
        <v>42134</v>
      </c>
      <c r="C891" t="str">
        <f>IFERROR(INDEX(ProductTJ[Product Name],MATCH(A891,ProductTJ[ProductID],0)),"Not found")</f>
        <v>Natura YY-01</v>
      </c>
      <c r="D891" t="str">
        <f>IFERROR(INDEX(ProductTJ[Category],MATCH(A891,ProductTJ[ProductID],0)),"Not found")</f>
        <v>Youth</v>
      </c>
      <c r="E891">
        <f>IFERROR(INDEX(ProductTJ[ManufacturerID],MATCH(A891,ProductTJ[ProductID],0)),"Not found")</f>
        <v>8</v>
      </c>
      <c r="F891" t="str">
        <f>IFERROR(INDEX(ProductTJ[Segment],MATCH(A891,ProductTJ[ProductID],0)),"Not found")</f>
        <v>Youth</v>
      </c>
      <c r="G891" t="str">
        <f>IFERROR(INDEX(SalesTJ[Country],MATCH(A891,SalesTJ[ProductID],0)),"Not found")</f>
        <v>Canada</v>
      </c>
      <c r="H891" t="str">
        <f>IFERROR(INDEX(Location[State],MATCH(I891,Location[Zip],0)),"Not found")</f>
        <v>British Columbia</v>
      </c>
      <c r="I891" t="str">
        <f>IFERROR(INDEX(SalesTJ[Zip],MATCH(A891,SalesTJ[ProductID],0)),"Not found")</f>
        <v>V6A</v>
      </c>
      <c r="J891" t="str">
        <f>IFERROR(INDEX(Manufacturer[Manufacturer Name],MATCH(E891,Manufacturer[ManufacturerID],0)),"Not found")</f>
        <v>Natura</v>
      </c>
      <c r="K891">
        <f>IFERROR(INDEX(SalesTJ[Units],MATCH(A891,SalesTJ[ProductID],0)),"Not found")</f>
        <v>1</v>
      </c>
      <c r="L891">
        <f>IFERROR(INDEX(SalesTJ[Revenue],MATCH(A891,SalesTJ[ProductID],0)),"Not found")</f>
        <v>1290.87</v>
      </c>
    </row>
    <row r="892" spans="1:12">
      <c r="A892" s="6">
        <v>1212</v>
      </c>
      <c r="B892" s="7">
        <v>42134</v>
      </c>
      <c r="C892" t="str">
        <f>IFERROR(INDEX(ProductTJ[Product Name],MATCH(A892,ProductTJ[ProductID],0)),"Not found")</f>
        <v>Pirum UC-14</v>
      </c>
      <c r="D892" t="str">
        <f>IFERROR(INDEX(ProductTJ[Category],MATCH(A892,ProductTJ[ProductID],0)),"Not found")</f>
        <v>Urban</v>
      </c>
      <c r="E892">
        <f>IFERROR(INDEX(ProductTJ[ManufacturerID],MATCH(A892,ProductTJ[ProductID],0)),"Not found")</f>
        <v>10</v>
      </c>
      <c r="F892" t="str">
        <f>IFERROR(INDEX(ProductTJ[Segment],MATCH(A892,ProductTJ[ProductID],0)),"Not found")</f>
        <v>Convenience</v>
      </c>
      <c r="G892" t="str">
        <f>IFERROR(INDEX(SalesTJ[Country],MATCH(A892,SalesTJ[ProductID],0)),"Not found")</f>
        <v>Canada</v>
      </c>
      <c r="H892" t="str">
        <f>IFERROR(INDEX(Location[State],MATCH(I892,Location[Zip],0)),"Not found")</f>
        <v>Ontario</v>
      </c>
      <c r="I892" t="str">
        <f>IFERROR(INDEX(SalesTJ[Zip],MATCH(A892,SalesTJ[ProductID],0)),"Not found")</f>
        <v>L5N</v>
      </c>
      <c r="J892" t="str">
        <f>IFERROR(INDEX(Manufacturer[Manufacturer Name],MATCH(E892,Manufacturer[ManufacturerID],0)),"Not found")</f>
        <v>Pirum</v>
      </c>
      <c r="K892">
        <f>IFERROR(INDEX(SalesTJ[Units],MATCH(A892,SalesTJ[ProductID],0)),"Not found")</f>
        <v>1</v>
      </c>
      <c r="L892">
        <f>IFERROR(INDEX(SalesTJ[Revenue],MATCH(A892,SalesTJ[ProductID],0)),"Not found")</f>
        <v>4850.37</v>
      </c>
    </row>
    <row r="893" spans="1:12">
      <c r="A893" s="8">
        <v>405</v>
      </c>
      <c r="B893" s="9">
        <v>42134</v>
      </c>
      <c r="C893" t="str">
        <f>IFERROR(INDEX(ProductTJ[Product Name],MATCH(A893,ProductTJ[ProductID],0)),"Not found")</f>
        <v>Maximus UM-10</v>
      </c>
      <c r="D893" t="str">
        <f>IFERROR(INDEX(ProductTJ[Category],MATCH(A893,ProductTJ[ProductID],0)),"Not found")</f>
        <v>Urban</v>
      </c>
      <c r="E893">
        <f>IFERROR(INDEX(ProductTJ[ManufacturerID],MATCH(A893,ProductTJ[ProductID],0)),"Not found")</f>
        <v>7</v>
      </c>
      <c r="F893" t="str">
        <f>IFERROR(INDEX(ProductTJ[Segment],MATCH(A893,ProductTJ[ProductID],0)),"Not found")</f>
        <v>Moderation</v>
      </c>
      <c r="G893" t="str">
        <f>IFERROR(INDEX(SalesTJ[Country],MATCH(A893,SalesTJ[ProductID],0)),"Not found")</f>
        <v>Canada</v>
      </c>
      <c r="H893" t="str">
        <f>IFERROR(INDEX(Location[State],MATCH(I893,Location[Zip],0)),"Not found")</f>
        <v>Ontario</v>
      </c>
      <c r="I893" t="str">
        <f>IFERROR(INDEX(SalesTJ[Zip],MATCH(A893,SalesTJ[ProductID],0)),"Not found")</f>
        <v>M4Y</v>
      </c>
      <c r="J893" t="str">
        <f>IFERROR(INDEX(Manufacturer[Manufacturer Name],MATCH(E893,Manufacturer[ManufacturerID],0)),"Not found")</f>
        <v>VanArsdel</v>
      </c>
      <c r="K893">
        <f>IFERROR(INDEX(SalesTJ[Units],MATCH(A893,SalesTJ[ProductID],0)),"Not found")</f>
        <v>1</v>
      </c>
      <c r="L893">
        <f>IFERROR(INDEX(SalesTJ[Revenue],MATCH(A893,SalesTJ[ProductID],0)),"Not found")</f>
        <v>22994.37</v>
      </c>
    </row>
    <row r="894" spans="1:12">
      <c r="A894" s="6">
        <v>487</v>
      </c>
      <c r="B894" s="7">
        <v>42134</v>
      </c>
      <c r="C894" t="str">
        <f>IFERROR(INDEX(ProductTJ[Product Name],MATCH(A894,ProductTJ[ProductID],0)),"Not found")</f>
        <v>Maximus UM-92</v>
      </c>
      <c r="D894" t="str">
        <f>IFERROR(INDEX(ProductTJ[Category],MATCH(A894,ProductTJ[ProductID],0)),"Not found")</f>
        <v>Urban</v>
      </c>
      <c r="E894">
        <f>IFERROR(INDEX(ProductTJ[ManufacturerID],MATCH(A894,ProductTJ[ProductID],0)),"Not found")</f>
        <v>7</v>
      </c>
      <c r="F894" t="str">
        <f>IFERROR(INDEX(ProductTJ[Segment],MATCH(A894,ProductTJ[ProductID],0)),"Not found")</f>
        <v>Moderation</v>
      </c>
      <c r="G894" t="str">
        <f>IFERROR(INDEX(SalesTJ[Country],MATCH(A894,SalesTJ[ProductID],0)),"Not found")</f>
        <v>Canada</v>
      </c>
      <c r="H894" t="str">
        <f>IFERROR(INDEX(Location[State],MATCH(I894,Location[Zip],0)),"Not found")</f>
        <v>Ontario</v>
      </c>
      <c r="I894" t="str">
        <f>IFERROR(INDEX(SalesTJ[Zip],MATCH(A894,SalesTJ[ProductID],0)),"Not found")</f>
        <v>L4X</v>
      </c>
      <c r="J894" t="str">
        <f>IFERROR(INDEX(Manufacturer[Manufacturer Name],MATCH(E894,Manufacturer[ManufacturerID],0)),"Not found")</f>
        <v>VanArsdel</v>
      </c>
      <c r="K894">
        <f>IFERROR(INDEX(SalesTJ[Units],MATCH(A894,SalesTJ[ProductID],0)),"Not found")</f>
        <v>1</v>
      </c>
      <c r="L894">
        <f>IFERROR(INDEX(SalesTJ[Revenue],MATCH(A894,SalesTJ[ProductID],0)),"Not found")</f>
        <v>13229.37</v>
      </c>
    </row>
    <row r="895" spans="1:12">
      <c r="A895" s="8">
        <v>3</v>
      </c>
      <c r="B895" s="9">
        <v>42109</v>
      </c>
      <c r="C895" t="str">
        <f>IFERROR(INDEX(ProductTJ[Product Name],MATCH(A895,ProductTJ[ProductID],0)),"Not found")</f>
        <v>Abbas MA-03</v>
      </c>
      <c r="D895" t="str">
        <f>IFERROR(INDEX(ProductTJ[Category],MATCH(A895,ProductTJ[ProductID],0)),"Not found")</f>
        <v>Mix</v>
      </c>
      <c r="E895">
        <f>IFERROR(INDEX(ProductTJ[ManufacturerID],MATCH(A895,ProductTJ[ProductID],0)),"Not found")</f>
        <v>1</v>
      </c>
      <c r="F895" t="str">
        <f>IFERROR(INDEX(ProductTJ[Segment],MATCH(A895,ProductTJ[ProductID],0)),"Not found")</f>
        <v>All Season</v>
      </c>
      <c r="G895" t="str">
        <f>IFERROR(INDEX(SalesTJ[Country],MATCH(A895,SalesTJ[ProductID],0)),"Not found")</f>
        <v>Canada</v>
      </c>
      <c r="H895" t="str">
        <f>IFERROR(INDEX(Location[State],MATCH(I895,Location[Zip],0)),"Not found")</f>
        <v>Alberta</v>
      </c>
      <c r="I895" t="str">
        <f>IFERROR(INDEX(SalesTJ[Zip],MATCH(A895,SalesTJ[ProductID],0)),"Not found")</f>
        <v>T6C</v>
      </c>
      <c r="J895" t="str">
        <f>IFERROR(INDEX(Manufacturer[Manufacturer Name],MATCH(E895,Manufacturer[ManufacturerID],0)),"Not found")</f>
        <v>Abbas</v>
      </c>
      <c r="K895">
        <f>IFERROR(INDEX(SalesTJ[Units],MATCH(A895,SalesTJ[ProductID],0)),"Not found")</f>
        <v>1</v>
      </c>
      <c r="L895">
        <f>IFERROR(INDEX(SalesTJ[Revenue],MATCH(A895,SalesTJ[ProductID],0)),"Not found")</f>
        <v>10710</v>
      </c>
    </row>
    <row r="896" spans="1:12">
      <c r="A896" s="6">
        <v>995</v>
      </c>
      <c r="B896" s="7">
        <v>42109</v>
      </c>
      <c r="C896" t="str">
        <f>IFERROR(INDEX(ProductTJ[Product Name],MATCH(A896,ProductTJ[ProductID],0)),"Not found")</f>
        <v>Natura UC-58</v>
      </c>
      <c r="D896" t="str">
        <f>IFERROR(INDEX(ProductTJ[Category],MATCH(A896,ProductTJ[ProductID],0)),"Not found")</f>
        <v>Urban</v>
      </c>
      <c r="E896">
        <f>IFERROR(INDEX(ProductTJ[ManufacturerID],MATCH(A896,ProductTJ[ProductID],0)),"Not found")</f>
        <v>8</v>
      </c>
      <c r="F896" t="str">
        <f>IFERROR(INDEX(ProductTJ[Segment],MATCH(A896,ProductTJ[ProductID],0)),"Not found")</f>
        <v>Convenience</v>
      </c>
      <c r="G896" t="str">
        <f>IFERROR(INDEX(SalesTJ[Country],MATCH(A896,SalesTJ[ProductID],0)),"Not found")</f>
        <v>Canada</v>
      </c>
      <c r="H896" t="str">
        <f>IFERROR(INDEX(Location[State],MATCH(I896,Location[Zip],0)),"Not found")</f>
        <v>Ontario</v>
      </c>
      <c r="I896" t="str">
        <f>IFERROR(INDEX(SalesTJ[Zip],MATCH(A896,SalesTJ[ProductID],0)),"Not found")</f>
        <v>M4V</v>
      </c>
      <c r="J896" t="str">
        <f>IFERROR(INDEX(Manufacturer[Manufacturer Name],MATCH(E896,Manufacturer[ManufacturerID],0)),"Not found")</f>
        <v>Natura</v>
      </c>
      <c r="K896">
        <f>IFERROR(INDEX(SalesTJ[Units],MATCH(A896,SalesTJ[ProductID],0)),"Not found")</f>
        <v>1</v>
      </c>
      <c r="L896">
        <f>IFERROR(INDEX(SalesTJ[Revenue],MATCH(A896,SalesTJ[ProductID],0)),"Not found")</f>
        <v>7181.37</v>
      </c>
    </row>
    <row r="897" spans="1:12">
      <c r="A897" s="8">
        <v>1180</v>
      </c>
      <c r="B897" s="9">
        <v>42109</v>
      </c>
      <c r="C897" t="str">
        <f>IFERROR(INDEX(ProductTJ[Product Name],MATCH(A897,ProductTJ[ProductID],0)),"Not found")</f>
        <v>Pirum UE-16</v>
      </c>
      <c r="D897" t="str">
        <f>IFERROR(INDEX(ProductTJ[Category],MATCH(A897,ProductTJ[ProductID],0)),"Not found")</f>
        <v>Urban</v>
      </c>
      <c r="E897">
        <f>IFERROR(INDEX(ProductTJ[ManufacturerID],MATCH(A897,ProductTJ[ProductID],0)),"Not found")</f>
        <v>10</v>
      </c>
      <c r="F897" t="str">
        <f>IFERROR(INDEX(ProductTJ[Segment],MATCH(A897,ProductTJ[ProductID],0)),"Not found")</f>
        <v>Extreme</v>
      </c>
      <c r="G897" t="str">
        <f>IFERROR(INDEX(SalesTJ[Country],MATCH(A897,SalesTJ[ProductID],0)),"Not found")</f>
        <v>Canada</v>
      </c>
      <c r="H897" t="str">
        <f>IFERROR(INDEX(Location[State],MATCH(I897,Location[Zip],0)),"Not found")</f>
        <v>Ontario</v>
      </c>
      <c r="I897" t="str">
        <f>IFERROR(INDEX(SalesTJ[Zip],MATCH(A897,SalesTJ[ProductID],0)),"Not found")</f>
        <v>L5G</v>
      </c>
      <c r="J897" t="str">
        <f>IFERROR(INDEX(Manufacturer[Manufacturer Name],MATCH(E897,Manufacturer[ManufacturerID],0)),"Not found")</f>
        <v>Pirum</v>
      </c>
      <c r="K897">
        <f>IFERROR(INDEX(SalesTJ[Units],MATCH(A897,SalesTJ[ProductID],0)),"Not found")</f>
        <v>1</v>
      </c>
      <c r="L897">
        <f>IFERROR(INDEX(SalesTJ[Revenue],MATCH(A897,SalesTJ[ProductID],0)),"Not found")</f>
        <v>6173.37</v>
      </c>
    </row>
    <row r="898" spans="1:12">
      <c r="A898" s="6">
        <v>835</v>
      </c>
      <c r="B898" s="7">
        <v>42109</v>
      </c>
      <c r="C898" t="str">
        <f>IFERROR(INDEX(ProductTJ[Product Name],MATCH(A898,ProductTJ[ProductID],0)),"Not found")</f>
        <v>Natura UM-19</v>
      </c>
      <c r="D898" t="str">
        <f>IFERROR(INDEX(ProductTJ[Category],MATCH(A898,ProductTJ[ProductID],0)),"Not found")</f>
        <v>Urban</v>
      </c>
      <c r="E898">
        <f>IFERROR(INDEX(ProductTJ[ManufacturerID],MATCH(A898,ProductTJ[ProductID],0)),"Not found")</f>
        <v>8</v>
      </c>
      <c r="F898" t="str">
        <f>IFERROR(INDEX(ProductTJ[Segment],MATCH(A898,ProductTJ[ProductID],0)),"Not found")</f>
        <v>Moderation</v>
      </c>
      <c r="G898" t="str">
        <f>IFERROR(INDEX(SalesTJ[Country],MATCH(A898,SalesTJ[ProductID],0)),"Not found")</f>
        <v>Canada</v>
      </c>
      <c r="H898" t="str">
        <f>IFERROR(INDEX(Location[State],MATCH(I898,Location[Zip],0)),"Not found")</f>
        <v>Alberta</v>
      </c>
      <c r="I898" t="str">
        <f>IFERROR(INDEX(SalesTJ[Zip],MATCH(A898,SalesTJ[ProductID],0)),"Not found")</f>
        <v>T6G</v>
      </c>
      <c r="J898" t="str">
        <f>IFERROR(INDEX(Manufacturer[Manufacturer Name],MATCH(E898,Manufacturer[ManufacturerID],0)),"Not found")</f>
        <v>Natura</v>
      </c>
      <c r="K898">
        <f>IFERROR(INDEX(SalesTJ[Units],MATCH(A898,SalesTJ[ProductID],0)),"Not found")</f>
        <v>1</v>
      </c>
      <c r="L898">
        <f>IFERROR(INDEX(SalesTJ[Revenue],MATCH(A898,SalesTJ[ProductID],0)),"Not found")</f>
        <v>6299.37</v>
      </c>
    </row>
    <row r="899" spans="1:12">
      <c r="A899" s="8">
        <v>1022</v>
      </c>
      <c r="B899" s="9">
        <v>42110</v>
      </c>
      <c r="C899" t="str">
        <f>IFERROR(INDEX(ProductTJ[Product Name],MATCH(A899,ProductTJ[ProductID],0)),"Not found")</f>
        <v>Natura YY-23</v>
      </c>
      <c r="D899" t="str">
        <f>IFERROR(INDEX(ProductTJ[Category],MATCH(A899,ProductTJ[ProductID],0)),"Not found")</f>
        <v>Youth</v>
      </c>
      <c r="E899">
        <f>IFERROR(INDEX(ProductTJ[ManufacturerID],MATCH(A899,ProductTJ[ProductID],0)),"Not found")</f>
        <v>8</v>
      </c>
      <c r="F899" t="str">
        <f>IFERROR(INDEX(ProductTJ[Segment],MATCH(A899,ProductTJ[ProductID],0)),"Not found")</f>
        <v>Youth</v>
      </c>
      <c r="G899" t="str">
        <f>IFERROR(INDEX(SalesTJ[Country],MATCH(A899,SalesTJ[ProductID],0)),"Not found")</f>
        <v>Canada</v>
      </c>
      <c r="H899" t="str">
        <f>IFERROR(INDEX(Location[State],MATCH(I899,Location[Zip],0)),"Not found")</f>
        <v>Manitoba</v>
      </c>
      <c r="I899" t="str">
        <f>IFERROR(INDEX(SalesTJ[Zip],MATCH(A899,SalesTJ[ProductID],0)),"Not found")</f>
        <v>R3X</v>
      </c>
      <c r="J899" t="str">
        <f>IFERROR(INDEX(Manufacturer[Manufacturer Name],MATCH(E899,Manufacturer[ManufacturerID],0)),"Not found")</f>
        <v>Natura</v>
      </c>
      <c r="K899">
        <f>IFERROR(INDEX(SalesTJ[Units],MATCH(A899,SalesTJ[ProductID],0)),"Not found")</f>
        <v>1</v>
      </c>
      <c r="L899">
        <f>IFERROR(INDEX(SalesTJ[Revenue],MATCH(A899,SalesTJ[ProductID],0)),"Not found")</f>
        <v>1889.37</v>
      </c>
    </row>
    <row r="900" spans="1:12">
      <c r="A900" s="6">
        <v>808</v>
      </c>
      <c r="B900" s="7">
        <v>42131</v>
      </c>
      <c r="C900" t="str">
        <f>IFERROR(INDEX(ProductTJ[Product Name],MATCH(A900,ProductTJ[ProductID],0)),"Not found")</f>
        <v>Natura RS-12</v>
      </c>
      <c r="D900" t="str">
        <f>IFERROR(INDEX(ProductTJ[Category],MATCH(A900,ProductTJ[ProductID],0)),"Not found")</f>
        <v>Rural</v>
      </c>
      <c r="E900">
        <f>IFERROR(INDEX(ProductTJ[ManufacturerID],MATCH(A900,ProductTJ[ProductID],0)),"Not found")</f>
        <v>8</v>
      </c>
      <c r="F900" t="str">
        <f>IFERROR(INDEX(ProductTJ[Segment],MATCH(A900,ProductTJ[ProductID],0)),"Not found")</f>
        <v>Select</v>
      </c>
      <c r="G900" t="str">
        <f>IFERROR(INDEX(SalesTJ[Country],MATCH(A900,SalesTJ[ProductID],0)),"Not found")</f>
        <v>Canada</v>
      </c>
      <c r="H900" t="str">
        <f>IFERROR(INDEX(Location[State],MATCH(I900,Location[Zip],0)),"Not found")</f>
        <v>Ontario</v>
      </c>
      <c r="I900" t="str">
        <f>IFERROR(INDEX(SalesTJ[Zip],MATCH(A900,SalesTJ[ProductID],0)),"Not found")</f>
        <v>K1R</v>
      </c>
      <c r="J900" t="str">
        <f>IFERROR(INDEX(Manufacturer[Manufacturer Name],MATCH(E900,Manufacturer[ManufacturerID],0)),"Not found")</f>
        <v>Natura</v>
      </c>
      <c r="K900">
        <f>IFERROR(INDEX(SalesTJ[Units],MATCH(A900,SalesTJ[ProductID],0)),"Not found")</f>
        <v>1</v>
      </c>
      <c r="L900">
        <f>IFERROR(INDEX(SalesTJ[Revenue],MATCH(A900,SalesTJ[ProductID],0)),"Not found")</f>
        <v>4535.37</v>
      </c>
    </row>
    <row r="901" spans="1:12">
      <c r="A901" s="8">
        <v>734</v>
      </c>
      <c r="B901" s="9">
        <v>42131</v>
      </c>
      <c r="C901" t="str">
        <f>IFERROR(INDEX(ProductTJ[Product Name],MATCH(A901,ProductTJ[ProductID],0)),"Not found")</f>
        <v>Natura RP-22</v>
      </c>
      <c r="D901" t="str">
        <f>IFERROR(INDEX(ProductTJ[Category],MATCH(A901,ProductTJ[ProductID],0)),"Not found")</f>
        <v>Rural</v>
      </c>
      <c r="E901">
        <f>IFERROR(INDEX(ProductTJ[ManufacturerID],MATCH(A901,ProductTJ[ProductID],0)),"Not found")</f>
        <v>8</v>
      </c>
      <c r="F901" t="str">
        <f>IFERROR(INDEX(ProductTJ[Segment],MATCH(A901,ProductTJ[ProductID],0)),"Not found")</f>
        <v>Productivity</v>
      </c>
      <c r="G901" t="str">
        <f>IFERROR(INDEX(SalesTJ[Country],MATCH(A901,SalesTJ[ProductID],0)),"Not found")</f>
        <v>Canada</v>
      </c>
      <c r="H901" t="str">
        <f>IFERROR(INDEX(Location[State],MATCH(I901,Location[Zip],0)),"Not found")</f>
        <v>Manitoba</v>
      </c>
      <c r="I901" t="str">
        <f>IFERROR(INDEX(SalesTJ[Zip],MATCH(A901,SalesTJ[ProductID],0)),"Not found")</f>
        <v>R3V</v>
      </c>
      <c r="J901" t="str">
        <f>IFERROR(INDEX(Manufacturer[Manufacturer Name],MATCH(E901,Manufacturer[ManufacturerID],0)),"Not found")</f>
        <v>Natura</v>
      </c>
      <c r="K901">
        <f>IFERROR(INDEX(SalesTJ[Units],MATCH(A901,SalesTJ[ProductID],0)),"Not found")</f>
        <v>1</v>
      </c>
      <c r="L901">
        <f>IFERROR(INDEX(SalesTJ[Revenue],MATCH(A901,SalesTJ[ProductID],0)),"Not found")</f>
        <v>4787.37</v>
      </c>
    </row>
    <row r="902" spans="1:12">
      <c r="A902" s="6">
        <v>1223</v>
      </c>
      <c r="B902" s="7">
        <v>42107</v>
      </c>
      <c r="C902" t="str">
        <f>IFERROR(INDEX(ProductTJ[Product Name],MATCH(A902,ProductTJ[ProductID],0)),"Not found")</f>
        <v>Pirum UC-25</v>
      </c>
      <c r="D902" t="str">
        <f>IFERROR(INDEX(ProductTJ[Category],MATCH(A902,ProductTJ[ProductID],0)),"Not found")</f>
        <v>Urban</v>
      </c>
      <c r="E902">
        <f>IFERROR(INDEX(ProductTJ[ManufacturerID],MATCH(A902,ProductTJ[ProductID],0)),"Not found")</f>
        <v>10</v>
      </c>
      <c r="F902" t="str">
        <f>IFERROR(INDEX(ProductTJ[Segment],MATCH(A902,ProductTJ[ProductID],0)),"Not found")</f>
        <v>Convenience</v>
      </c>
      <c r="G902" t="str">
        <f>IFERROR(INDEX(SalesTJ[Country],MATCH(A902,SalesTJ[ProductID],0)),"Not found")</f>
        <v>Canada</v>
      </c>
      <c r="H902" t="str">
        <f>IFERROR(INDEX(Location[State],MATCH(I902,Location[Zip],0)),"Not found")</f>
        <v>Ontario</v>
      </c>
      <c r="I902" t="str">
        <f>IFERROR(INDEX(SalesTJ[Zip],MATCH(A902,SalesTJ[ProductID],0)),"Not found")</f>
        <v>M4K</v>
      </c>
      <c r="J902" t="str">
        <f>IFERROR(INDEX(Manufacturer[Manufacturer Name],MATCH(E902,Manufacturer[ManufacturerID],0)),"Not found")</f>
        <v>Pirum</v>
      </c>
      <c r="K902">
        <f>IFERROR(INDEX(SalesTJ[Units],MATCH(A902,SalesTJ[ProductID],0)),"Not found")</f>
        <v>1</v>
      </c>
      <c r="L902">
        <f>IFERROR(INDEX(SalesTJ[Revenue],MATCH(A902,SalesTJ[ProductID],0)),"Not found")</f>
        <v>4787.37</v>
      </c>
    </row>
    <row r="903" spans="1:12">
      <c r="A903" s="8">
        <v>593</v>
      </c>
      <c r="B903" s="9">
        <v>42107</v>
      </c>
      <c r="C903" t="str">
        <f>IFERROR(INDEX(ProductTJ[Product Name],MATCH(A903,ProductTJ[ProductID],0)),"Not found")</f>
        <v>Maximus UC-58</v>
      </c>
      <c r="D903" t="str">
        <f>IFERROR(INDEX(ProductTJ[Category],MATCH(A903,ProductTJ[ProductID],0)),"Not found")</f>
        <v>Urban</v>
      </c>
      <c r="E903">
        <f>IFERROR(INDEX(ProductTJ[ManufacturerID],MATCH(A903,ProductTJ[ProductID],0)),"Not found")</f>
        <v>7</v>
      </c>
      <c r="F903" t="str">
        <f>IFERROR(INDEX(ProductTJ[Segment],MATCH(A903,ProductTJ[ProductID],0)),"Not found")</f>
        <v>Convenience</v>
      </c>
      <c r="G903" t="str">
        <f>IFERROR(INDEX(SalesTJ[Country],MATCH(A903,SalesTJ[ProductID],0)),"Not found")</f>
        <v>Canada</v>
      </c>
      <c r="H903" t="str">
        <f>IFERROR(INDEX(Location[State],MATCH(I903,Location[Zip],0)),"Not found")</f>
        <v>Ontario</v>
      </c>
      <c r="I903" t="str">
        <f>IFERROR(INDEX(SalesTJ[Zip],MATCH(A903,SalesTJ[ProductID],0)),"Not found")</f>
        <v>M5E</v>
      </c>
      <c r="J903" t="str">
        <f>IFERROR(INDEX(Manufacturer[Manufacturer Name],MATCH(E903,Manufacturer[ManufacturerID],0)),"Not found")</f>
        <v>VanArsdel</v>
      </c>
      <c r="K903">
        <f>IFERROR(INDEX(SalesTJ[Units],MATCH(A903,SalesTJ[ProductID],0)),"Not found")</f>
        <v>1</v>
      </c>
      <c r="L903">
        <f>IFERROR(INDEX(SalesTJ[Revenue],MATCH(A903,SalesTJ[ProductID],0)),"Not found")</f>
        <v>10961.37</v>
      </c>
    </row>
    <row r="904" spans="1:12">
      <c r="A904" s="6">
        <v>2169</v>
      </c>
      <c r="B904" s="7">
        <v>42107</v>
      </c>
      <c r="C904" t="str">
        <f>IFERROR(INDEX(ProductTJ[Product Name],MATCH(A904,ProductTJ[ProductID],0)),"Not found")</f>
        <v>Victoria UE-22</v>
      </c>
      <c r="D904" t="str">
        <f>IFERROR(INDEX(ProductTJ[Category],MATCH(A904,ProductTJ[ProductID],0)),"Not found")</f>
        <v>Urban</v>
      </c>
      <c r="E904">
        <f>IFERROR(INDEX(ProductTJ[ManufacturerID],MATCH(A904,ProductTJ[ProductID],0)),"Not found")</f>
        <v>14</v>
      </c>
      <c r="F904" t="str">
        <f>IFERROR(INDEX(ProductTJ[Segment],MATCH(A904,ProductTJ[ProductID],0)),"Not found")</f>
        <v>Extreme</v>
      </c>
      <c r="G904" t="str">
        <f>IFERROR(INDEX(SalesTJ[Country],MATCH(A904,SalesTJ[ProductID],0)),"Not found")</f>
        <v>Canada</v>
      </c>
      <c r="H904" t="str">
        <f>IFERROR(INDEX(Location[State],MATCH(I904,Location[Zip],0)),"Not found")</f>
        <v>Ontario</v>
      </c>
      <c r="I904" t="str">
        <f>IFERROR(INDEX(SalesTJ[Zip],MATCH(A904,SalesTJ[ProductID],0)),"Not found")</f>
        <v>M7Y</v>
      </c>
      <c r="J904" t="str">
        <f>IFERROR(INDEX(Manufacturer[Manufacturer Name],MATCH(E904,Manufacturer[ManufacturerID],0)),"Not found")</f>
        <v>Victoria</v>
      </c>
      <c r="K904">
        <f>IFERROR(INDEX(SalesTJ[Units],MATCH(A904,SalesTJ[ProductID],0)),"Not found")</f>
        <v>1</v>
      </c>
      <c r="L904">
        <f>IFERROR(INDEX(SalesTJ[Revenue],MATCH(A904,SalesTJ[ProductID],0)),"Not found")</f>
        <v>7118.37</v>
      </c>
    </row>
    <row r="905" spans="1:12">
      <c r="A905" s="8">
        <v>2350</v>
      </c>
      <c r="B905" s="9">
        <v>42107</v>
      </c>
      <c r="C905" t="str">
        <f>IFERROR(INDEX(ProductTJ[Product Name],MATCH(A905,ProductTJ[ProductID],0)),"Not found")</f>
        <v>Aliqui UE-24</v>
      </c>
      <c r="D905" t="str">
        <f>IFERROR(INDEX(ProductTJ[Category],MATCH(A905,ProductTJ[ProductID],0)),"Not found")</f>
        <v>Urban</v>
      </c>
      <c r="E905">
        <f>IFERROR(INDEX(ProductTJ[ManufacturerID],MATCH(A905,ProductTJ[ProductID],0)),"Not found")</f>
        <v>2</v>
      </c>
      <c r="F905" t="str">
        <f>IFERROR(INDEX(ProductTJ[Segment],MATCH(A905,ProductTJ[ProductID],0)),"Not found")</f>
        <v>Extreme</v>
      </c>
      <c r="G905" t="str">
        <f>IFERROR(INDEX(SalesTJ[Country],MATCH(A905,SalesTJ[ProductID],0)),"Not found")</f>
        <v>Canada</v>
      </c>
      <c r="H905" t="str">
        <f>IFERROR(INDEX(Location[State],MATCH(I905,Location[Zip],0)),"Not found")</f>
        <v>Ontario</v>
      </c>
      <c r="I905" t="str">
        <f>IFERROR(INDEX(SalesTJ[Zip],MATCH(A905,SalesTJ[ProductID],0)),"Not found")</f>
        <v>L5G</v>
      </c>
      <c r="J905" t="str">
        <f>IFERROR(INDEX(Manufacturer[Manufacturer Name],MATCH(E905,Manufacturer[ManufacturerID],0)),"Not found")</f>
        <v>Aliqui</v>
      </c>
      <c r="K905">
        <f>IFERROR(INDEX(SalesTJ[Units],MATCH(A905,SalesTJ[ProductID],0)),"Not found")</f>
        <v>1</v>
      </c>
      <c r="L905">
        <f>IFERROR(INDEX(SalesTJ[Revenue],MATCH(A905,SalesTJ[ProductID],0)),"Not found")</f>
        <v>4466.7</v>
      </c>
    </row>
    <row r="906" spans="1:12">
      <c r="A906" s="6">
        <v>438</v>
      </c>
      <c r="B906" s="7">
        <v>42107</v>
      </c>
      <c r="C906" t="str">
        <f>IFERROR(INDEX(ProductTJ[Product Name],MATCH(A906,ProductTJ[ProductID],0)),"Not found")</f>
        <v>Maximus UM-43</v>
      </c>
      <c r="D906" t="str">
        <f>IFERROR(INDEX(ProductTJ[Category],MATCH(A906,ProductTJ[ProductID],0)),"Not found")</f>
        <v>Urban</v>
      </c>
      <c r="E906">
        <f>IFERROR(INDEX(ProductTJ[ManufacturerID],MATCH(A906,ProductTJ[ProductID],0)),"Not found")</f>
        <v>7</v>
      </c>
      <c r="F906" t="str">
        <f>IFERROR(INDEX(ProductTJ[Segment],MATCH(A906,ProductTJ[ProductID],0)),"Not found")</f>
        <v>Moderation</v>
      </c>
      <c r="G906" t="str">
        <f>IFERROR(INDEX(SalesTJ[Country],MATCH(A906,SalesTJ[ProductID],0)),"Not found")</f>
        <v>Canada</v>
      </c>
      <c r="H906" t="str">
        <f>IFERROR(INDEX(Location[State],MATCH(I906,Location[Zip],0)),"Not found")</f>
        <v>Manitoba</v>
      </c>
      <c r="I906" t="str">
        <f>IFERROR(INDEX(SalesTJ[Zip],MATCH(A906,SalesTJ[ProductID],0)),"Not found")</f>
        <v>R3K</v>
      </c>
      <c r="J906" t="str">
        <f>IFERROR(INDEX(Manufacturer[Manufacturer Name],MATCH(E906,Manufacturer[ManufacturerID],0)),"Not found")</f>
        <v>VanArsdel</v>
      </c>
      <c r="K906">
        <f>IFERROR(INDEX(SalesTJ[Units],MATCH(A906,SalesTJ[ProductID],0)),"Not found")</f>
        <v>1</v>
      </c>
      <c r="L906">
        <f>IFERROR(INDEX(SalesTJ[Revenue],MATCH(A906,SalesTJ[ProductID],0)),"Not found")</f>
        <v>11969.37</v>
      </c>
    </row>
    <row r="907" spans="1:12">
      <c r="A907" s="8">
        <v>1175</v>
      </c>
      <c r="B907" s="9">
        <v>42107</v>
      </c>
      <c r="C907" t="str">
        <f>IFERROR(INDEX(ProductTJ[Product Name],MATCH(A907,ProductTJ[ProductID],0)),"Not found")</f>
        <v>Pirum UE-11</v>
      </c>
      <c r="D907" t="str">
        <f>IFERROR(INDEX(ProductTJ[Category],MATCH(A907,ProductTJ[ProductID],0)),"Not found")</f>
        <v>Urban</v>
      </c>
      <c r="E907">
        <f>IFERROR(INDEX(ProductTJ[ManufacturerID],MATCH(A907,ProductTJ[ProductID],0)),"Not found")</f>
        <v>10</v>
      </c>
      <c r="F907" t="str">
        <f>IFERROR(INDEX(ProductTJ[Segment],MATCH(A907,ProductTJ[ProductID],0)),"Not found")</f>
        <v>Extreme</v>
      </c>
      <c r="G907" t="str">
        <f>IFERROR(INDEX(SalesTJ[Country],MATCH(A907,SalesTJ[ProductID],0)),"Not found")</f>
        <v>Canada</v>
      </c>
      <c r="H907" t="str">
        <f>IFERROR(INDEX(Location[State],MATCH(I907,Location[Zip],0)),"Not found")</f>
        <v>Ontario</v>
      </c>
      <c r="I907" t="str">
        <f>IFERROR(INDEX(SalesTJ[Zip],MATCH(A907,SalesTJ[ProductID],0)),"Not found")</f>
        <v>K1Y</v>
      </c>
      <c r="J907" t="str">
        <f>IFERROR(INDEX(Manufacturer[Manufacturer Name],MATCH(E907,Manufacturer[ManufacturerID],0)),"Not found")</f>
        <v>Pirum</v>
      </c>
      <c r="K907">
        <f>IFERROR(INDEX(SalesTJ[Units],MATCH(A907,SalesTJ[ProductID],0)),"Not found")</f>
        <v>1</v>
      </c>
      <c r="L907">
        <f>IFERROR(INDEX(SalesTJ[Revenue],MATCH(A907,SalesTJ[ProductID],0)),"Not found")</f>
        <v>7622.37</v>
      </c>
    </row>
    <row r="908" spans="1:12">
      <c r="A908" s="6">
        <v>1043</v>
      </c>
      <c r="B908" s="7">
        <v>42131</v>
      </c>
      <c r="C908" t="str">
        <f>IFERROR(INDEX(ProductTJ[Product Name],MATCH(A908,ProductTJ[ProductID],0)),"Not found")</f>
        <v>Pirum MA-01</v>
      </c>
      <c r="D908" t="str">
        <f>IFERROR(INDEX(ProductTJ[Category],MATCH(A908,ProductTJ[ProductID],0)),"Not found")</f>
        <v>Mix</v>
      </c>
      <c r="E908">
        <f>IFERROR(INDEX(ProductTJ[ManufacturerID],MATCH(A908,ProductTJ[ProductID],0)),"Not found")</f>
        <v>10</v>
      </c>
      <c r="F908" t="str">
        <f>IFERROR(INDEX(ProductTJ[Segment],MATCH(A908,ProductTJ[ProductID],0)),"Not found")</f>
        <v>All Season</v>
      </c>
      <c r="G908" t="str">
        <f>IFERROR(INDEX(SalesTJ[Country],MATCH(A908,SalesTJ[ProductID],0)),"Not found")</f>
        <v>Canada</v>
      </c>
      <c r="H908" t="str">
        <f>IFERROR(INDEX(Location[State],MATCH(I908,Location[Zip],0)),"Not found")</f>
        <v>Manitoba</v>
      </c>
      <c r="I908" t="str">
        <f>IFERROR(INDEX(SalesTJ[Zip],MATCH(A908,SalesTJ[ProductID],0)),"Not found")</f>
        <v>R3G</v>
      </c>
      <c r="J908" t="str">
        <f>IFERROR(INDEX(Manufacturer[Manufacturer Name],MATCH(E908,Manufacturer[ManufacturerID],0)),"Not found")</f>
        <v>Pirum</v>
      </c>
      <c r="K908">
        <f>IFERROR(INDEX(SalesTJ[Units],MATCH(A908,SalesTJ[ProductID],0)),"Not found")</f>
        <v>1</v>
      </c>
      <c r="L908">
        <f>IFERROR(INDEX(SalesTJ[Revenue],MATCH(A908,SalesTJ[ProductID],0)),"Not found")</f>
        <v>4346.37</v>
      </c>
    </row>
    <row r="909" spans="1:12">
      <c r="A909" s="8">
        <v>2379</v>
      </c>
      <c r="B909" s="9">
        <v>42132</v>
      </c>
      <c r="C909" t="str">
        <f>IFERROR(INDEX(ProductTJ[Product Name],MATCH(A909,ProductTJ[ProductID],0)),"Not found")</f>
        <v>Aliqui UC-27</v>
      </c>
      <c r="D909" t="str">
        <f>IFERROR(INDEX(ProductTJ[Category],MATCH(A909,ProductTJ[ProductID],0)),"Not found")</f>
        <v>Urban</v>
      </c>
      <c r="E909">
        <f>IFERROR(INDEX(ProductTJ[ManufacturerID],MATCH(A909,ProductTJ[ProductID],0)),"Not found")</f>
        <v>2</v>
      </c>
      <c r="F909" t="str">
        <f>IFERROR(INDEX(ProductTJ[Segment],MATCH(A909,ProductTJ[ProductID],0)),"Not found")</f>
        <v>Convenience</v>
      </c>
      <c r="G909" t="str">
        <f>IFERROR(INDEX(SalesTJ[Country],MATCH(A909,SalesTJ[ProductID],0)),"Not found")</f>
        <v>Canada</v>
      </c>
      <c r="H909" t="str">
        <f>IFERROR(INDEX(Location[State],MATCH(I909,Location[Zip],0)),"Not found")</f>
        <v>Quebec</v>
      </c>
      <c r="I909" t="str">
        <f>IFERROR(INDEX(SalesTJ[Zip],MATCH(A909,SalesTJ[ProductID],0)),"Not found")</f>
        <v>H1G</v>
      </c>
      <c r="J909" t="str">
        <f>IFERROR(INDEX(Manufacturer[Manufacturer Name],MATCH(E909,Manufacturer[ManufacturerID],0)),"Not found")</f>
        <v>Aliqui</v>
      </c>
      <c r="K909">
        <f>IFERROR(INDEX(SalesTJ[Units],MATCH(A909,SalesTJ[ProductID],0)),"Not found")</f>
        <v>1</v>
      </c>
      <c r="L909">
        <f>IFERROR(INDEX(SalesTJ[Revenue],MATCH(A909,SalesTJ[ProductID],0)),"Not found")</f>
        <v>2330.37</v>
      </c>
    </row>
    <row r="910" spans="1:12">
      <c r="A910" s="6">
        <v>2388</v>
      </c>
      <c r="B910" s="7">
        <v>42132</v>
      </c>
      <c r="C910" t="str">
        <f>IFERROR(INDEX(ProductTJ[Product Name],MATCH(A910,ProductTJ[ProductID],0)),"Not found")</f>
        <v>Aliqui UC-36</v>
      </c>
      <c r="D910" t="str">
        <f>IFERROR(INDEX(ProductTJ[Category],MATCH(A910,ProductTJ[ProductID],0)),"Not found")</f>
        <v>Urban</v>
      </c>
      <c r="E910">
        <f>IFERROR(INDEX(ProductTJ[ManufacturerID],MATCH(A910,ProductTJ[ProductID],0)),"Not found")</f>
        <v>2</v>
      </c>
      <c r="F910" t="str">
        <f>IFERROR(INDEX(ProductTJ[Segment],MATCH(A910,ProductTJ[ProductID],0)),"Not found")</f>
        <v>Convenience</v>
      </c>
      <c r="G910" t="str">
        <f>IFERROR(INDEX(SalesTJ[Country],MATCH(A910,SalesTJ[ProductID],0)),"Not found")</f>
        <v>Canada</v>
      </c>
      <c r="H910" t="str">
        <f>IFERROR(INDEX(Location[State],MATCH(I910,Location[Zip],0)),"Not found")</f>
        <v>Ontario</v>
      </c>
      <c r="I910" t="str">
        <f>IFERROR(INDEX(SalesTJ[Zip],MATCH(A910,SalesTJ[ProductID],0)),"Not found")</f>
        <v>M4Y</v>
      </c>
      <c r="J910" t="str">
        <f>IFERROR(INDEX(Manufacturer[Manufacturer Name],MATCH(E910,Manufacturer[ManufacturerID],0)),"Not found")</f>
        <v>Aliqui</v>
      </c>
      <c r="K910">
        <f>IFERROR(INDEX(SalesTJ[Units],MATCH(A910,SalesTJ[ProductID],0)),"Not found")</f>
        <v>1</v>
      </c>
      <c r="L910">
        <f>IFERROR(INDEX(SalesTJ[Revenue],MATCH(A910,SalesTJ[ProductID],0)),"Not found")</f>
        <v>4157.37</v>
      </c>
    </row>
    <row r="911" spans="1:12">
      <c r="A911" s="8">
        <v>676</v>
      </c>
      <c r="B911" s="9">
        <v>42132</v>
      </c>
      <c r="C911" t="str">
        <f>IFERROR(INDEX(ProductTJ[Product Name],MATCH(A911,ProductTJ[ProductID],0)),"Not found")</f>
        <v>Maximus UC-41</v>
      </c>
      <c r="D911" t="str">
        <f>IFERROR(INDEX(ProductTJ[Category],MATCH(A911,ProductTJ[ProductID],0)),"Not found")</f>
        <v>Urban</v>
      </c>
      <c r="E911">
        <f>IFERROR(INDEX(ProductTJ[ManufacturerID],MATCH(A911,ProductTJ[ProductID],0)),"Not found")</f>
        <v>7</v>
      </c>
      <c r="F911" t="str">
        <f>IFERROR(INDEX(ProductTJ[Segment],MATCH(A911,ProductTJ[ProductID],0)),"Not found")</f>
        <v>Convenience</v>
      </c>
      <c r="G911" t="str">
        <f>IFERROR(INDEX(SalesTJ[Country],MATCH(A911,SalesTJ[ProductID],0)),"Not found")</f>
        <v>Canada</v>
      </c>
      <c r="H911" t="str">
        <f>IFERROR(INDEX(Location[State],MATCH(I911,Location[Zip],0)),"Not found")</f>
        <v>Ontario</v>
      </c>
      <c r="I911" t="str">
        <f>IFERROR(INDEX(SalesTJ[Zip],MATCH(A911,SalesTJ[ProductID],0)),"Not found")</f>
        <v>L5N</v>
      </c>
      <c r="J911" t="str">
        <f>IFERROR(INDEX(Manufacturer[Manufacturer Name],MATCH(E911,Manufacturer[ManufacturerID],0)),"Not found")</f>
        <v>VanArsdel</v>
      </c>
      <c r="K911">
        <f>IFERROR(INDEX(SalesTJ[Units],MATCH(A911,SalesTJ[ProductID],0)),"Not found")</f>
        <v>1</v>
      </c>
      <c r="L911">
        <f>IFERROR(INDEX(SalesTJ[Revenue],MATCH(A911,SalesTJ[ProductID],0)),"Not found")</f>
        <v>9134.37</v>
      </c>
    </row>
    <row r="912" spans="1:12">
      <c r="A912" s="6">
        <v>438</v>
      </c>
      <c r="B912" s="7">
        <v>42132</v>
      </c>
      <c r="C912" t="str">
        <f>IFERROR(INDEX(ProductTJ[Product Name],MATCH(A912,ProductTJ[ProductID],0)),"Not found")</f>
        <v>Maximus UM-43</v>
      </c>
      <c r="D912" t="str">
        <f>IFERROR(INDEX(ProductTJ[Category],MATCH(A912,ProductTJ[ProductID],0)),"Not found")</f>
        <v>Urban</v>
      </c>
      <c r="E912">
        <f>IFERROR(INDEX(ProductTJ[ManufacturerID],MATCH(A912,ProductTJ[ProductID],0)),"Not found")</f>
        <v>7</v>
      </c>
      <c r="F912" t="str">
        <f>IFERROR(INDEX(ProductTJ[Segment],MATCH(A912,ProductTJ[ProductID],0)),"Not found")</f>
        <v>Moderation</v>
      </c>
      <c r="G912" t="str">
        <f>IFERROR(INDEX(SalesTJ[Country],MATCH(A912,SalesTJ[ProductID],0)),"Not found")</f>
        <v>Canada</v>
      </c>
      <c r="H912" t="str">
        <f>IFERROR(INDEX(Location[State],MATCH(I912,Location[Zip],0)),"Not found")</f>
        <v>Manitoba</v>
      </c>
      <c r="I912" t="str">
        <f>IFERROR(INDEX(SalesTJ[Zip],MATCH(A912,SalesTJ[ProductID],0)),"Not found")</f>
        <v>R3K</v>
      </c>
      <c r="J912" t="str">
        <f>IFERROR(INDEX(Manufacturer[Manufacturer Name],MATCH(E912,Manufacturer[ManufacturerID],0)),"Not found")</f>
        <v>VanArsdel</v>
      </c>
      <c r="K912">
        <f>IFERROR(INDEX(SalesTJ[Units],MATCH(A912,SalesTJ[ProductID],0)),"Not found")</f>
        <v>1</v>
      </c>
      <c r="L912">
        <f>IFERROR(INDEX(SalesTJ[Revenue],MATCH(A912,SalesTJ[ProductID],0)),"Not found")</f>
        <v>11969.37</v>
      </c>
    </row>
    <row r="913" spans="1:12">
      <c r="A913" s="8">
        <v>2368</v>
      </c>
      <c r="B913" s="9">
        <v>42108</v>
      </c>
      <c r="C913" t="str">
        <f>IFERROR(INDEX(ProductTJ[Product Name],MATCH(A913,ProductTJ[ProductID],0)),"Not found")</f>
        <v>Aliqui UC-16</v>
      </c>
      <c r="D913" t="str">
        <f>IFERROR(INDEX(ProductTJ[Category],MATCH(A913,ProductTJ[ProductID],0)),"Not found")</f>
        <v>Urban</v>
      </c>
      <c r="E913">
        <f>IFERROR(INDEX(ProductTJ[ManufacturerID],MATCH(A913,ProductTJ[ProductID],0)),"Not found")</f>
        <v>2</v>
      </c>
      <c r="F913" t="str">
        <f>IFERROR(INDEX(ProductTJ[Segment],MATCH(A913,ProductTJ[ProductID],0)),"Not found")</f>
        <v>Convenience</v>
      </c>
      <c r="G913" t="str">
        <f>IFERROR(INDEX(SalesTJ[Country],MATCH(A913,SalesTJ[ProductID],0)),"Not found")</f>
        <v>Canada</v>
      </c>
      <c r="H913" t="str">
        <f>IFERROR(INDEX(Location[State],MATCH(I913,Location[Zip],0)),"Not found")</f>
        <v>Alberta</v>
      </c>
      <c r="I913" t="str">
        <f>IFERROR(INDEX(SalesTJ[Zip],MATCH(A913,SalesTJ[ProductID],0)),"Not found")</f>
        <v>T6R</v>
      </c>
      <c r="J913" t="str">
        <f>IFERROR(INDEX(Manufacturer[Manufacturer Name],MATCH(E913,Manufacturer[ManufacturerID],0)),"Not found")</f>
        <v>Aliqui</v>
      </c>
      <c r="K913">
        <f>IFERROR(INDEX(SalesTJ[Units],MATCH(A913,SalesTJ[ProductID],0)),"Not found")</f>
        <v>1</v>
      </c>
      <c r="L913">
        <f>IFERROR(INDEX(SalesTJ[Revenue],MATCH(A913,SalesTJ[ProductID],0)),"Not found")</f>
        <v>8687.7</v>
      </c>
    </row>
    <row r="914" spans="1:12">
      <c r="A914" s="6">
        <v>1182</v>
      </c>
      <c r="B914" s="7">
        <v>42108</v>
      </c>
      <c r="C914" t="str">
        <f>IFERROR(INDEX(ProductTJ[Product Name],MATCH(A914,ProductTJ[ProductID],0)),"Not found")</f>
        <v>Pirum UE-18</v>
      </c>
      <c r="D914" t="str">
        <f>IFERROR(INDEX(ProductTJ[Category],MATCH(A914,ProductTJ[ProductID],0)),"Not found")</f>
        <v>Urban</v>
      </c>
      <c r="E914">
        <f>IFERROR(INDEX(ProductTJ[ManufacturerID],MATCH(A914,ProductTJ[ProductID],0)),"Not found")</f>
        <v>10</v>
      </c>
      <c r="F914" t="str">
        <f>IFERROR(INDEX(ProductTJ[Segment],MATCH(A914,ProductTJ[ProductID],0)),"Not found")</f>
        <v>Extreme</v>
      </c>
      <c r="G914" t="str">
        <f>IFERROR(INDEX(SalesTJ[Country],MATCH(A914,SalesTJ[ProductID],0)),"Not found")</f>
        <v>Canada</v>
      </c>
      <c r="H914" t="str">
        <f>IFERROR(INDEX(Location[State],MATCH(I914,Location[Zip],0)),"Not found")</f>
        <v>Alberta</v>
      </c>
      <c r="I914" t="str">
        <f>IFERROR(INDEX(SalesTJ[Zip],MATCH(A914,SalesTJ[ProductID],0)),"Not found")</f>
        <v>T6G</v>
      </c>
      <c r="J914" t="str">
        <f>IFERROR(INDEX(Manufacturer[Manufacturer Name],MATCH(E914,Manufacturer[ManufacturerID],0)),"Not found")</f>
        <v>Pirum</v>
      </c>
      <c r="K914">
        <f>IFERROR(INDEX(SalesTJ[Units],MATCH(A914,SalesTJ[ProductID],0)),"Not found")</f>
        <v>1</v>
      </c>
      <c r="L914">
        <f>IFERROR(INDEX(SalesTJ[Revenue],MATCH(A914,SalesTJ[ProductID],0)),"Not found")</f>
        <v>2708.37</v>
      </c>
    </row>
    <row r="915" spans="1:12">
      <c r="A915" s="8">
        <v>1774</v>
      </c>
      <c r="B915" s="9">
        <v>42108</v>
      </c>
      <c r="C915" t="str">
        <f>IFERROR(INDEX(ProductTJ[Product Name],MATCH(A915,ProductTJ[ProductID],0)),"Not found")</f>
        <v>Pomum UE-09</v>
      </c>
      <c r="D915" t="str">
        <f>IFERROR(INDEX(ProductTJ[Category],MATCH(A915,ProductTJ[ProductID],0)),"Not found")</f>
        <v>Urban</v>
      </c>
      <c r="E915">
        <f>IFERROR(INDEX(ProductTJ[ManufacturerID],MATCH(A915,ProductTJ[ProductID],0)),"Not found")</f>
        <v>11</v>
      </c>
      <c r="F915" t="str">
        <f>IFERROR(INDEX(ProductTJ[Segment],MATCH(A915,ProductTJ[ProductID],0)),"Not found")</f>
        <v>Extreme</v>
      </c>
      <c r="G915" t="str">
        <f>IFERROR(INDEX(SalesTJ[Country],MATCH(A915,SalesTJ[ProductID],0)),"Not found")</f>
        <v>Canada</v>
      </c>
      <c r="H915" t="str">
        <f>IFERROR(INDEX(Location[State],MATCH(I915,Location[Zip],0)),"Not found")</f>
        <v>Ontario</v>
      </c>
      <c r="I915" t="str">
        <f>IFERROR(INDEX(SalesTJ[Zip],MATCH(A915,SalesTJ[ProductID],0)),"Not found")</f>
        <v>L5P</v>
      </c>
      <c r="J915" t="str">
        <f>IFERROR(INDEX(Manufacturer[Manufacturer Name],MATCH(E915,Manufacturer[ManufacturerID],0)),"Not found")</f>
        <v>Pomum</v>
      </c>
      <c r="K915">
        <f>IFERROR(INDEX(SalesTJ[Units],MATCH(A915,SalesTJ[ProductID],0)),"Not found")</f>
        <v>1</v>
      </c>
      <c r="L915">
        <f>IFERROR(INDEX(SalesTJ[Revenue],MATCH(A915,SalesTJ[ProductID],0)),"Not found")</f>
        <v>10079.37</v>
      </c>
    </row>
    <row r="916" spans="1:12">
      <c r="A916" s="6">
        <v>993</v>
      </c>
      <c r="B916" s="7">
        <v>42108</v>
      </c>
      <c r="C916" t="str">
        <f>IFERROR(INDEX(ProductTJ[Product Name],MATCH(A916,ProductTJ[ProductID],0)),"Not found")</f>
        <v>Natura UC-56</v>
      </c>
      <c r="D916" t="str">
        <f>IFERROR(INDEX(ProductTJ[Category],MATCH(A916,ProductTJ[ProductID],0)),"Not found")</f>
        <v>Urban</v>
      </c>
      <c r="E916">
        <f>IFERROR(INDEX(ProductTJ[ManufacturerID],MATCH(A916,ProductTJ[ProductID],0)),"Not found")</f>
        <v>8</v>
      </c>
      <c r="F916" t="str">
        <f>IFERROR(INDEX(ProductTJ[Segment],MATCH(A916,ProductTJ[ProductID],0)),"Not found")</f>
        <v>Convenience</v>
      </c>
      <c r="G916" t="str">
        <f>IFERROR(INDEX(SalesTJ[Country],MATCH(A916,SalesTJ[ProductID],0)),"Not found")</f>
        <v>Canada</v>
      </c>
      <c r="H916" t="str">
        <f>IFERROR(INDEX(Location[State],MATCH(I916,Location[Zip],0)),"Not found")</f>
        <v>Manitoba</v>
      </c>
      <c r="I916" t="str">
        <f>IFERROR(INDEX(SalesTJ[Zip],MATCH(A916,SalesTJ[ProductID],0)),"Not found")</f>
        <v>R3V</v>
      </c>
      <c r="J916" t="str">
        <f>IFERROR(INDEX(Manufacturer[Manufacturer Name],MATCH(E916,Manufacturer[ManufacturerID],0)),"Not found")</f>
        <v>Natura</v>
      </c>
      <c r="K916">
        <f>IFERROR(INDEX(SalesTJ[Units],MATCH(A916,SalesTJ[ProductID],0)),"Not found")</f>
        <v>1</v>
      </c>
      <c r="L916">
        <f>IFERROR(INDEX(SalesTJ[Revenue],MATCH(A916,SalesTJ[ProductID],0)),"Not found")</f>
        <v>4598.37</v>
      </c>
    </row>
    <row r="917" spans="1:12">
      <c r="A917" s="8">
        <v>636</v>
      </c>
      <c r="B917" s="9">
        <v>42108</v>
      </c>
      <c r="C917" t="str">
        <f>IFERROR(INDEX(ProductTJ[Product Name],MATCH(A917,ProductTJ[ProductID],0)),"Not found")</f>
        <v>Maximus UC-01</v>
      </c>
      <c r="D917" t="str">
        <f>IFERROR(INDEX(ProductTJ[Category],MATCH(A917,ProductTJ[ProductID],0)),"Not found")</f>
        <v>Urban</v>
      </c>
      <c r="E917">
        <f>IFERROR(INDEX(ProductTJ[ManufacturerID],MATCH(A917,ProductTJ[ProductID],0)),"Not found")</f>
        <v>7</v>
      </c>
      <c r="F917" t="str">
        <f>IFERROR(INDEX(ProductTJ[Segment],MATCH(A917,ProductTJ[ProductID],0)),"Not found")</f>
        <v>Convenience</v>
      </c>
      <c r="G917" t="str">
        <f>IFERROR(INDEX(SalesTJ[Country],MATCH(A917,SalesTJ[ProductID],0)),"Not found")</f>
        <v>Canada</v>
      </c>
      <c r="H917" t="str">
        <f>IFERROR(INDEX(Location[State],MATCH(I917,Location[Zip],0)),"Not found")</f>
        <v>Ontario</v>
      </c>
      <c r="I917" t="str">
        <f>IFERROR(INDEX(SalesTJ[Zip],MATCH(A917,SalesTJ[ProductID],0)),"Not found")</f>
        <v>M7Y</v>
      </c>
      <c r="J917" t="str">
        <f>IFERROR(INDEX(Manufacturer[Manufacturer Name],MATCH(E917,Manufacturer[ManufacturerID],0)),"Not found")</f>
        <v>VanArsdel</v>
      </c>
      <c r="K917">
        <f>IFERROR(INDEX(SalesTJ[Units],MATCH(A917,SalesTJ[ProductID],0)),"Not found")</f>
        <v>1</v>
      </c>
      <c r="L917">
        <f>IFERROR(INDEX(SalesTJ[Revenue],MATCH(A917,SalesTJ[ProductID],0)),"Not found")</f>
        <v>10583.37</v>
      </c>
    </row>
    <row r="918" spans="1:12">
      <c r="A918" s="6">
        <v>604</v>
      </c>
      <c r="B918" s="7">
        <v>42108</v>
      </c>
      <c r="C918" t="str">
        <f>IFERROR(INDEX(ProductTJ[Product Name],MATCH(A918,ProductTJ[ProductID],0)),"Not found")</f>
        <v>Maximus UC-69</v>
      </c>
      <c r="D918" t="str">
        <f>IFERROR(INDEX(ProductTJ[Category],MATCH(A918,ProductTJ[ProductID],0)),"Not found")</f>
        <v>Urban</v>
      </c>
      <c r="E918">
        <f>IFERROR(INDEX(ProductTJ[ManufacturerID],MATCH(A918,ProductTJ[ProductID],0)),"Not found")</f>
        <v>7</v>
      </c>
      <c r="F918" t="str">
        <f>IFERROR(INDEX(ProductTJ[Segment],MATCH(A918,ProductTJ[ProductID],0)),"Not found")</f>
        <v>Convenience</v>
      </c>
      <c r="G918" t="str">
        <f>IFERROR(INDEX(SalesTJ[Country],MATCH(A918,SalesTJ[ProductID],0)),"Not found")</f>
        <v>Canada</v>
      </c>
      <c r="H918" t="str">
        <f>IFERROR(INDEX(Location[State],MATCH(I918,Location[Zip],0)),"Not found")</f>
        <v>Ontario</v>
      </c>
      <c r="I918" t="str">
        <f>IFERROR(INDEX(SalesTJ[Zip],MATCH(A918,SalesTJ[ProductID],0)),"Not found")</f>
        <v>L5H</v>
      </c>
      <c r="J918" t="str">
        <f>IFERROR(INDEX(Manufacturer[Manufacturer Name],MATCH(E918,Manufacturer[ManufacturerID],0)),"Not found")</f>
        <v>VanArsdel</v>
      </c>
      <c r="K918">
        <f>IFERROR(INDEX(SalesTJ[Units],MATCH(A918,SalesTJ[ProductID],0)),"Not found")</f>
        <v>1</v>
      </c>
      <c r="L918">
        <f>IFERROR(INDEX(SalesTJ[Revenue],MATCH(A918,SalesTJ[ProductID],0)),"Not found")</f>
        <v>6299.37</v>
      </c>
    </row>
    <row r="919" spans="1:12">
      <c r="A919" s="8">
        <v>615</v>
      </c>
      <c r="B919" s="9">
        <v>42090</v>
      </c>
      <c r="C919" t="str">
        <f>IFERROR(INDEX(ProductTJ[Product Name],MATCH(A919,ProductTJ[ProductID],0)),"Not found")</f>
        <v>Maximus UC-80</v>
      </c>
      <c r="D919" t="str">
        <f>IFERROR(INDEX(ProductTJ[Category],MATCH(A919,ProductTJ[ProductID],0)),"Not found")</f>
        <v>Urban</v>
      </c>
      <c r="E919">
        <f>IFERROR(INDEX(ProductTJ[ManufacturerID],MATCH(A919,ProductTJ[ProductID],0)),"Not found")</f>
        <v>7</v>
      </c>
      <c r="F919" t="str">
        <f>IFERROR(INDEX(ProductTJ[Segment],MATCH(A919,ProductTJ[ProductID],0)),"Not found")</f>
        <v>Convenience</v>
      </c>
      <c r="G919" t="str">
        <f>IFERROR(INDEX(SalesTJ[Country],MATCH(A919,SalesTJ[ProductID],0)),"Not found")</f>
        <v>Canada</v>
      </c>
      <c r="H919" t="str">
        <f>IFERROR(INDEX(Location[State],MATCH(I919,Location[Zip],0)),"Not found")</f>
        <v>Ontario</v>
      </c>
      <c r="I919" t="str">
        <f>IFERROR(INDEX(SalesTJ[Zip],MATCH(A919,SalesTJ[ProductID],0)),"Not found")</f>
        <v>M4V</v>
      </c>
      <c r="J919" t="str">
        <f>IFERROR(INDEX(Manufacturer[Manufacturer Name],MATCH(E919,Manufacturer[ManufacturerID],0)),"Not found")</f>
        <v>VanArsdel</v>
      </c>
      <c r="K919">
        <f>IFERROR(INDEX(SalesTJ[Units],MATCH(A919,SalesTJ[ProductID],0)),"Not found")</f>
        <v>1</v>
      </c>
      <c r="L919">
        <f>IFERROR(INDEX(SalesTJ[Revenue],MATCH(A919,SalesTJ[ProductID],0)),"Not found")</f>
        <v>8189.37</v>
      </c>
    </row>
    <row r="920" spans="1:12">
      <c r="A920" s="6">
        <v>443</v>
      </c>
      <c r="B920" s="7">
        <v>42091</v>
      </c>
      <c r="C920" t="str">
        <f>IFERROR(INDEX(ProductTJ[Product Name],MATCH(A920,ProductTJ[ProductID],0)),"Not found")</f>
        <v>Maximus UM-48</v>
      </c>
      <c r="D920" t="str">
        <f>IFERROR(INDEX(ProductTJ[Category],MATCH(A920,ProductTJ[ProductID],0)),"Not found")</f>
        <v>Urban</v>
      </c>
      <c r="E920">
        <f>IFERROR(INDEX(ProductTJ[ManufacturerID],MATCH(A920,ProductTJ[ProductID],0)),"Not found")</f>
        <v>7</v>
      </c>
      <c r="F920" t="str">
        <f>IFERROR(INDEX(ProductTJ[Segment],MATCH(A920,ProductTJ[ProductID],0)),"Not found")</f>
        <v>Moderation</v>
      </c>
      <c r="G920" t="str">
        <f>IFERROR(INDEX(SalesTJ[Country],MATCH(A920,SalesTJ[ProductID],0)),"Not found")</f>
        <v>Canada</v>
      </c>
      <c r="H920" t="str">
        <f>IFERROR(INDEX(Location[State],MATCH(I920,Location[Zip],0)),"Not found")</f>
        <v>Alberta</v>
      </c>
      <c r="I920" t="str">
        <f>IFERROR(INDEX(SalesTJ[Zip],MATCH(A920,SalesTJ[ProductID],0)),"Not found")</f>
        <v>T6G</v>
      </c>
      <c r="J920" t="str">
        <f>IFERROR(INDEX(Manufacturer[Manufacturer Name],MATCH(E920,Manufacturer[ManufacturerID],0)),"Not found")</f>
        <v>VanArsdel</v>
      </c>
      <c r="K920">
        <f>IFERROR(INDEX(SalesTJ[Units],MATCH(A920,SalesTJ[ProductID],0)),"Not found")</f>
        <v>1</v>
      </c>
      <c r="L920">
        <f>IFERROR(INDEX(SalesTJ[Revenue],MATCH(A920,SalesTJ[ProductID],0)),"Not found")</f>
        <v>11084.85</v>
      </c>
    </row>
    <row r="921" spans="1:12">
      <c r="A921" s="8">
        <v>443</v>
      </c>
      <c r="B921" s="9">
        <v>42091</v>
      </c>
      <c r="C921" t="str">
        <f>IFERROR(INDEX(ProductTJ[Product Name],MATCH(A921,ProductTJ[ProductID],0)),"Not found")</f>
        <v>Maximus UM-48</v>
      </c>
      <c r="D921" t="str">
        <f>IFERROR(INDEX(ProductTJ[Category],MATCH(A921,ProductTJ[ProductID],0)),"Not found")</f>
        <v>Urban</v>
      </c>
      <c r="E921">
        <f>IFERROR(INDEX(ProductTJ[ManufacturerID],MATCH(A921,ProductTJ[ProductID],0)),"Not found")</f>
        <v>7</v>
      </c>
      <c r="F921" t="str">
        <f>IFERROR(INDEX(ProductTJ[Segment],MATCH(A921,ProductTJ[ProductID],0)),"Not found")</f>
        <v>Moderation</v>
      </c>
      <c r="G921" t="str">
        <f>IFERROR(INDEX(SalesTJ[Country],MATCH(A921,SalesTJ[ProductID],0)),"Not found")</f>
        <v>Canada</v>
      </c>
      <c r="H921" t="str">
        <f>IFERROR(INDEX(Location[State],MATCH(I921,Location[Zip],0)),"Not found")</f>
        <v>Alberta</v>
      </c>
      <c r="I921" t="str">
        <f>IFERROR(INDEX(SalesTJ[Zip],MATCH(A921,SalesTJ[ProductID],0)),"Not found")</f>
        <v>T6G</v>
      </c>
      <c r="J921" t="str">
        <f>IFERROR(INDEX(Manufacturer[Manufacturer Name],MATCH(E921,Manufacturer[ManufacturerID],0)),"Not found")</f>
        <v>VanArsdel</v>
      </c>
      <c r="K921">
        <f>IFERROR(INDEX(SalesTJ[Units],MATCH(A921,SalesTJ[ProductID],0)),"Not found")</f>
        <v>1</v>
      </c>
      <c r="L921">
        <f>IFERROR(INDEX(SalesTJ[Revenue],MATCH(A921,SalesTJ[ProductID],0)),"Not found")</f>
        <v>11084.85</v>
      </c>
    </row>
    <row r="922" spans="1:12">
      <c r="A922" s="6">
        <v>487</v>
      </c>
      <c r="B922" s="7">
        <v>42091</v>
      </c>
      <c r="C922" t="str">
        <f>IFERROR(INDEX(ProductTJ[Product Name],MATCH(A922,ProductTJ[ProductID],0)),"Not found")</f>
        <v>Maximus UM-92</v>
      </c>
      <c r="D922" t="str">
        <f>IFERROR(INDEX(ProductTJ[Category],MATCH(A922,ProductTJ[ProductID],0)),"Not found")</f>
        <v>Urban</v>
      </c>
      <c r="E922">
        <f>IFERROR(INDEX(ProductTJ[ManufacturerID],MATCH(A922,ProductTJ[ProductID],0)),"Not found")</f>
        <v>7</v>
      </c>
      <c r="F922" t="str">
        <f>IFERROR(INDEX(ProductTJ[Segment],MATCH(A922,ProductTJ[ProductID],0)),"Not found")</f>
        <v>Moderation</v>
      </c>
      <c r="G922" t="str">
        <f>IFERROR(INDEX(SalesTJ[Country],MATCH(A922,SalesTJ[ProductID],0)),"Not found")</f>
        <v>Canada</v>
      </c>
      <c r="H922" t="str">
        <f>IFERROR(INDEX(Location[State],MATCH(I922,Location[Zip],0)),"Not found")</f>
        <v>Ontario</v>
      </c>
      <c r="I922" t="str">
        <f>IFERROR(INDEX(SalesTJ[Zip],MATCH(A922,SalesTJ[ProductID],0)),"Not found")</f>
        <v>L4X</v>
      </c>
      <c r="J922" t="str">
        <f>IFERROR(INDEX(Manufacturer[Manufacturer Name],MATCH(E922,Manufacturer[ManufacturerID],0)),"Not found")</f>
        <v>VanArsdel</v>
      </c>
      <c r="K922">
        <f>IFERROR(INDEX(SalesTJ[Units],MATCH(A922,SalesTJ[ProductID],0)),"Not found")</f>
        <v>1</v>
      </c>
      <c r="L922">
        <f>IFERROR(INDEX(SalesTJ[Revenue],MATCH(A922,SalesTJ[ProductID],0)),"Not found")</f>
        <v>13229.37</v>
      </c>
    </row>
    <row r="923" spans="1:12">
      <c r="A923" s="8">
        <v>487</v>
      </c>
      <c r="B923" s="9">
        <v>42091</v>
      </c>
      <c r="C923" t="str">
        <f>IFERROR(INDEX(ProductTJ[Product Name],MATCH(A923,ProductTJ[ProductID],0)),"Not found")</f>
        <v>Maximus UM-92</v>
      </c>
      <c r="D923" t="str">
        <f>IFERROR(INDEX(ProductTJ[Category],MATCH(A923,ProductTJ[ProductID],0)),"Not found")</f>
        <v>Urban</v>
      </c>
      <c r="E923">
        <f>IFERROR(INDEX(ProductTJ[ManufacturerID],MATCH(A923,ProductTJ[ProductID],0)),"Not found")</f>
        <v>7</v>
      </c>
      <c r="F923" t="str">
        <f>IFERROR(INDEX(ProductTJ[Segment],MATCH(A923,ProductTJ[ProductID],0)),"Not found")</f>
        <v>Moderation</v>
      </c>
      <c r="G923" t="str">
        <f>IFERROR(INDEX(SalesTJ[Country],MATCH(A923,SalesTJ[ProductID],0)),"Not found")</f>
        <v>Canada</v>
      </c>
      <c r="H923" t="str">
        <f>IFERROR(INDEX(Location[State],MATCH(I923,Location[Zip],0)),"Not found")</f>
        <v>Ontario</v>
      </c>
      <c r="I923" t="str">
        <f>IFERROR(INDEX(SalesTJ[Zip],MATCH(A923,SalesTJ[ProductID],0)),"Not found")</f>
        <v>L4X</v>
      </c>
      <c r="J923" t="str">
        <f>IFERROR(INDEX(Manufacturer[Manufacturer Name],MATCH(E923,Manufacturer[ManufacturerID],0)),"Not found")</f>
        <v>VanArsdel</v>
      </c>
      <c r="K923">
        <f>IFERROR(INDEX(SalesTJ[Units],MATCH(A923,SalesTJ[ProductID],0)),"Not found")</f>
        <v>1</v>
      </c>
      <c r="L923">
        <f>IFERROR(INDEX(SalesTJ[Revenue],MATCH(A923,SalesTJ[ProductID],0)),"Not found")</f>
        <v>13229.37</v>
      </c>
    </row>
    <row r="924" spans="1:12">
      <c r="A924" s="6">
        <v>1115</v>
      </c>
      <c r="B924" s="7">
        <v>42092</v>
      </c>
      <c r="C924" t="str">
        <f>IFERROR(INDEX(ProductTJ[Product Name],MATCH(A924,ProductTJ[ProductID],0)),"Not found")</f>
        <v>Pirum RS-03</v>
      </c>
      <c r="D924" t="str">
        <f>IFERROR(INDEX(ProductTJ[Category],MATCH(A924,ProductTJ[ProductID],0)),"Not found")</f>
        <v>Rural</v>
      </c>
      <c r="E924">
        <f>IFERROR(INDEX(ProductTJ[ManufacturerID],MATCH(A924,ProductTJ[ProductID],0)),"Not found")</f>
        <v>10</v>
      </c>
      <c r="F924" t="str">
        <f>IFERROR(INDEX(ProductTJ[Segment],MATCH(A924,ProductTJ[ProductID],0)),"Not found")</f>
        <v>Select</v>
      </c>
      <c r="G924" t="str">
        <f>IFERROR(INDEX(SalesTJ[Country],MATCH(A924,SalesTJ[ProductID],0)),"Not found")</f>
        <v>Canada</v>
      </c>
      <c r="H924" t="str">
        <f>IFERROR(INDEX(Location[State],MATCH(I924,Location[Zip],0)),"Not found")</f>
        <v>British Columbia</v>
      </c>
      <c r="I924" t="str">
        <f>IFERROR(INDEX(SalesTJ[Zip],MATCH(A924,SalesTJ[ProductID],0)),"Not found")</f>
        <v>V5V</v>
      </c>
      <c r="J924" t="str">
        <f>IFERROR(INDEX(Manufacturer[Manufacturer Name],MATCH(E924,Manufacturer[ManufacturerID],0)),"Not found")</f>
        <v>Pirum</v>
      </c>
      <c r="K924">
        <f>IFERROR(INDEX(SalesTJ[Units],MATCH(A924,SalesTJ[ProductID],0)),"Not found")</f>
        <v>1</v>
      </c>
      <c r="L924">
        <f>IFERROR(INDEX(SalesTJ[Revenue],MATCH(A924,SalesTJ[ProductID],0)),"Not found")</f>
        <v>5070.87</v>
      </c>
    </row>
    <row r="925" spans="1:12">
      <c r="A925" s="8">
        <v>2054</v>
      </c>
      <c r="B925" s="9">
        <v>42092</v>
      </c>
      <c r="C925" t="str">
        <f>IFERROR(INDEX(ProductTJ[Product Name],MATCH(A925,ProductTJ[ProductID],0)),"Not found")</f>
        <v>Currus UE-14</v>
      </c>
      <c r="D925" t="str">
        <f>IFERROR(INDEX(ProductTJ[Category],MATCH(A925,ProductTJ[ProductID],0)),"Not found")</f>
        <v>Urban</v>
      </c>
      <c r="E925">
        <f>IFERROR(INDEX(ProductTJ[ManufacturerID],MATCH(A925,ProductTJ[ProductID],0)),"Not found")</f>
        <v>4</v>
      </c>
      <c r="F925" t="str">
        <f>IFERROR(INDEX(ProductTJ[Segment],MATCH(A925,ProductTJ[ProductID],0)),"Not found")</f>
        <v>Extreme</v>
      </c>
      <c r="G925" t="str">
        <f>IFERROR(INDEX(SalesTJ[Country],MATCH(A925,SalesTJ[ProductID],0)),"Not found")</f>
        <v>Canada</v>
      </c>
      <c r="H925" t="str">
        <f>IFERROR(INDEX(Location[State],MATCH(I925,Location[Zip],0)),"Not found")</f>
        <v>Ontario</v>
      </c>
      <c r="I925" t="str">
        <f>IFERROR(INDEX(SalesTJ[Zip],MATCH(A925,SalesTJ[ProductID],0)),"Not found")</f>
        <v>L5N</v>
      </c>
      <c r="J925" t="str">
        <f>IFERROR(INDEX(Manufacturer[Manufacturer Name],MATCH(E925,Manufacturer[ManufacturerID],0)),"Not found")</f>
        <v>Currus</v>
      </c>
      <c r="K925">
        <f>IFERROR(INDEX(SalesTJ[Units],MATCH(A925,SalesTJ[ProductID],0)),"Not found")</f>
        <v>1</v>
      </c>
      <c r="L925">
        <f>IFERROR(INDEX(SalesTJ[Revenue],MATCH(A925,SalesTJ[ProductID],0)),"Not found")</f>
        <v>7685.37</v>
      </c>
    </row>
    <row r="926" spans="1:12">
      <c r="A926" s="6">
        <v>1090</v>
      </c>
      <c r="B926" s="7">
        <v>42092</v>
      </c>
      <c r="C926" t="str">
        <f>IFERROR(INDEX(ProductTJ[Product Name],MATCH(A926,ProductTJ[ProductID],0)),"Not found")</f>
        <v>Pirum RP-36</v>
      </c>
      <c r="D926" t="str">
        <f>IFERROR(INDEX(ProductTJ[Category],MATCH(A926,ProductTJ[ProductID],0)),"Not found")</f>
        <v>Rural</v>
      </c>
      <c r="E926">
        <f>IFERROR(INDEX(ProductTJ[ManufacturerID],MATCH(A926,ProductTJ[ProductID],0)),"Not found")</f>
        <v>10</v>
      </c>
      <c r="F926" t="str">
        <f>IFERROR(INDEX(ProductTJ[Segment],MATCH(A926,ProductTJ[ProductID],0)),"Not found")</f>
        <v>Productivity</v>
      </c>
      <c r="G926" t="str">
        <f>IFERROR(INDEX(SalesTJ[Country],MATCH(A926,SalesTJ[ProductID],0)),"Not found")</f>
        <v>Canada</v>
      </c>
      <c r="H926" t="str">
        <f>IFERROR(INDEX(Location[State],MATCH(I926,Location[Zip],0)),"Not found")</f>
        <v>Ontario</v>
      </c>
      <c r="I926" t="str">
        <f>IFERROR(INDEX(SalesTJ[Zip],MATCH(A926,SalesTJ[ProductID],0)),"Not found")</f>
        <v>M5S</v>
      </c>
      <c r="J926" t="str">
        <f>IFERROR(INDEX(Manufacturer[Manufacturer Name],MATCH(E926,Manufacturer[ManufacturerID],0)),"Not found")</f>
        <v>Pirum</v>
      </c>
      <c r="K926">
        <f>IFERROR(INDEX(SalesTJ[Units],MATCH(A926,SalesTJ[ProductID],0)),"Not found")</f>
        <v>1</v>
      </c>
      <c r="L926">
        <f>IFERROR(INDEX(SalesTJ[Revenue],MATCH(A926,SalesTJ[ProductID],0)),"Not found")</f>
        <v>4598.37</v>
      </c>
    </row>
    <row r="927" spans="1:12">
      <c r="A927" s="8">
        <v>1183</v>
      </c>
      <c r="B927" s="9">
        <v>42093</v>
      </c>
      <c r="C927" t="str">
        <f>IFERROR(INDEX(ProductTJ[Product Name],MATCH(A927,ProductTJ[ProductID],0)),"Not found")</f>
        <v>Pirum UE-19</v>
      </c>
      <c r="D927" t="str">
        <f>IFERROR(INDEX(ProductTJ[Category],MATCH(A927,ProductTJ[ProductID],0)),"Not found")</f>
        <v>Urban</v>
      </c>
      <c r="E927">
        <f>IFERROR(INDEX(ProductTJ[ManufacturerID],MATCH(A927,ProductTJ[ProductID],0)),"Not found")</f>
        <v>10</v>
      </c>
      <c r="F927" t="str">
        <f>IFERROR(INDEX(ProductTJ[Segment],MATCH(A927,ProductTJ[ProductID],0)),"Not found")</f>
        <v>Extreme</v>
      </c>
      <c r="G927" t="str">
        <f>IFERROR(INDEX(SalesTJ[Country],MATCH(A927,SalesTJ[ProductID],0)),"Not found")</f>
        <v>Canada</v>
      </c>
      <c r="H927" t="str">
        <f>IFERROR(INDEX(Location[State],MATCH(I927,Location[Zip],0)),"Not found")</f>
        <v>Ontario</v>
      </c>
      <c r="I927" t="str">
        <f>IFERROR(INDEX(SalesTJ[Zip],MATCH(A927,SalesTJ[ProductID],0)),"Not found")</f>
        <v>M4E</v>
      </c>
      <c r="J927" t="str">
        <f>IFERROR(INDEX(Manufacturer[Manufacturer Name],MATCH(E927,Manufacturer[ManufacturerID],0)),"Not found")</f>
        <v>Pirum</v>
      </c>
      <c r="K927">
        <f>IFERROR(INDEX(SalesTJ[Units],MATCH(A927,SalesTJ[ProductID],0)),"Not found")</f>
        <v>1</v>
      </c>
      <c r="L927">
        <f>IFERROR(INDEX(SalesTJ[Revenue],MATCH(A927,SalesTJ[ProductID],0)),"Not found")</f>
        <v>7559.37</v>
      </c>
    </row>
    <row r="928" spans="1:12">
      <c r="A928" s="6">
        <v>2332</v>
      </c>
      <c r="B928" s="7">
        <v>42093</v>
      </c>
      <c r="C928" t="str">
        <f>IFERROR(INDEX(ProductTJ[Product Name],MATCH(A928,ProductTJ[ProductID],0)),"Not found")</f>
        <v>Aliqui UE-06</v>
      </c>
      <c r="D928" t="str">
        <f>IFERROR(INDEX(ProductTJ[Category],MATCH(A928,ProductTJ[ProductID],0)),"Not found")</f>
        <v>Urban</v>
      </c>
      <c r="E928">
        <f>IFERROR(INDEX(ProductTJ[ManufacturerID],MATCH(A928,ProductTJ[ProductID],0)),"Not found")</f>
        <v>2</v>
      </c>
      <c r="F928" t="str">
        <f>IFERROR(INDEX(ProductTJ[Segment],MATCH(A928,ProductTJ[ProductID],0)),"Not found")</f>
        <v>Extreme</v>
      </c>
      <c r="G928" t="str">
        <f>IFERROR(INDEX(SalesTJ[Country],MATCH(A928,SalesTJ[ProductID],0)),"Not found")</f>
        <v>Canada</v>
      </c>
      <c r="H928" t="str">
        <f>IFERROR(INDEX(Location[State],MATCH(I928,Location[Zip],0)),"Not found")</f>
        <v>Ontario</v>
      </c>
      <c r="I928" t="str">
        <f>IFERROR(INDEX(SalesTJ[Zip],MATCH(A928,SalesTJ[ProductID],0)),"Not found")</f>
        <v>M4E</v>
      </c>
      <c r="J928" t="str">
        <f>IFERROR(INDEX(Manufacturer[Manufacturer Name],MATCH(E928,Manufacturer[ManufacturerID],0)),"Not found")</f>
        <v>Aliqui</v>
      </c>
      <c r="K928">
        <f>IFERROR(INDEX(SalesTJ[Units],MATCH(A928,SalesTJ[ProductID],0)),"Not found")</f>
        <v>1</v>
      </c>
      <c r="L928">
        <f>IFERROR(INDEX(SalesTJ[Revenue],MATCH(A928,SalesTJ[ProductID],0)),"Not found")</f>
        <v>5921.37</v>
      </c>
    </row>
    <row r="929" spans="1:12">
      <c r="A929" s="8">
        <v>578</v>
      </c>
      <c r="B929" s="9">
        <v>42093</v>
      </c>
      <c r="C929" t="str">
        <f>IFERROR(INDEX(ProductTJ[Product Name],MATCH(A929,ProductTJ[ProductID],0)),"Not found")</f>
        <v>Maximus UC-43</v>
      </c>
      <c r="D929" t="str">
        <f>IFERROR(INDEX(ProductTJ[Category],MATCH(A929,ProductTJ[ProductID],0)),"Not found")</f>
        <v>Urban</v>
      </c>
      <c r="E929">
        <f>IFERROR(INDEX(ProductTJ[ManufacturerID],MATCH(A929,ProductTJ[ProductID],0)),"Not found")</f>
        <v>7</v>
      </c>
      <c r="F929" t="str">
        <f>IFERROR(INDEX(ProductTJ[Segment],MATCH(A929,ProductTJ[ProductID],0)),"Not found")</f>
        <v>Convenience</v>
      </c>
      <c r="G929" t="str">
        <f>IFERROR(INDEX(SalesTJ[Country],MATCH(A929,SalesTJ[ProductID],0)),"Not found")</f>
        <v>Canada</v>
      </c>
      <c r="H929" t="str">
        <f>IFERROR(INDEX(Location[State],MATCH(I929,Location[Zip],0)),"Not found")</f>
        <v>Ontario</v>
      </c>
      <c r="I929" t="str">
        <f>IFERROR(INDEX(SalesTJ[Zip],MATCH(A929,SalesTJ[ProductID],0)),"Not found")</f>
        <v>L5N</v>
      </c>
      <c r="J929" t="str">
        <f>IFERROR(INDEX(Manufacturer[Manufacturer Name],MATCH(E929,Manufacturer[ManufacturerID],0)),"Not found")</f>
        <v>VanArsdel</v>
      </c>
      <c r="K929">
        <f>IFERROR(INDEX(SalesTJ[Units],MATCH(A929,SalesTJ[ProductID],0)),"Not found")</f>
        <v>1</v>
      </c>
      <c r="L929">
        <f>IFERROR(INDEX(SalesTJ[Revenue],MATCH(A929,SalesTJ[ProductID],0)),"Not found")</f>
        <v>9449.37</v>
      </c>
    </row>
    <row r="930" spans="1:12">
      <c r="A930" s="6">
        <v>1086</v>
      </c>
      <c r="B930" s="7">
        <v>42093</v>
      </c>
      <c r="C930" t="str">
        <f>IFERROR(INDEX(ProductTJ[Product Name],MATCH(A930,ProductTJ[ProductID],0)),"Not found")</f>
        <v>Pirum RP-32</v>
      </c>
      <c r="D930" t="str">
        <f>IFERROR(INDEX(ProductTJ[Category],MATCH(A930,ProductTJ[ProductID],0)),"Not found")</f>
        <v>Rural</v>
      </c>
      <c r="E930">
        <f>IFERROR(INDEX(ProductTJ[ManufacturerID],MATCH(A930,ProductTJ[ProductID],0)),"Not found")</f>
        <v>10</v>
      </c>
      <c r="F930" t="str">
        <f>IFERROR(INDEX(ProductTJ[Segment],MATCH(A930,ProductTJ[ProductID],0)),"Not found")</f>
        <v>Productivity</v>
      </c>
      <c r="G930" t="str">
        <f>IFERROR(INDEX(SalesTJ[Country],MATCH(A930,SalesTJ[ProductID],0)),"Not found")</f>
        <v>Canada</v>
      </c>
      <c r="H930" t="str">
        <f>IFERROR(INDEX(Location[State],MATCH(I930,Location[Zip],0)),"Not found")</f>
        <v>Manitoba</v>
      </c>
      <c r="I930" t="str">
        <f>IFERROR(INDEX(SalesTJ[Zip],MATCH(A930,SalesTJ[ProductID],0)),"Not found")</f>
        <v>R3G</v>
      </c>
      <c r="J930" t="str">
        <f>IFERROR(INDEX(Manufacturer[Manufacturer Name],MATCH(E930,Manufacturer[ManufacturerID],0)),"Not found")</f>
        <v>Pirum</v>
      </c>
      <c r="K930">
        <f>IFERROR(INDEX(SalesTJ[Units],MATCH(A930,SalesTJ[ProductID],0)),"Not found")</f>
        <v>1</v>
      </c>
      <c r="L930">
        <f>IFERROR(INDEX(SalesTJ[Revenue],MATCH(A930,SalesTJ[ProductID],0)),"Not found")</f>
        <v>1164.87</v>
      </c>
    </row>
    <row r="931" spans="1:12">
      <c r="A931" s="8">
        <v>1126</v>
      </c>
      <c r="B931" s="9">
        <v>42093</v>
      </c>
      <c r="C931" t="str">
        <f>IFERROR(INDEX(ProductTJ[Product Name],MATCH(A931,ProductTJ[ProductID],0)),"Not found")</f>
        <v>Pirum UM-03</v>
      </c>
      <c r="D931" t="str">
        <f>IFERROR(INDEX(ProductTJ[Category],MATCH(A931,ProductTJ[ProductID],0)),"Not found")</f>
        <v>Urban</v>
      </c>
      <c r="E931">
        <f>IFERROR(INDEX(ProductTJ[ManufacturerID],MATCH(A931,ProductTJ[ProductID],0)),"Not found")</f>
        <v>10</v>
      </c>
      <c r="F931" t="str">
        <f>IFERROR(INDEX(ProductTJ[Segment],MATCH(A931,ProductTJ[ProductID],0)),"Not found")</f>
        <v>Moderation</v>
      </c>
      <c r="G931" t="str">
        <f>IFERROR(INDEX(SalesTJ[Country],MATCH(A931,SalesTJ[ProductID],0)),"Not found")</f>
        <v>Canada</v>
      </c>
      <c r="H931" t="str">
        <f>IFERROR(INDEX(Location[State],MATCH(I931,Location[Zip],0)),"Not found")</f>
        <v>Alberta</v>
      </c>
      <c r="I931" t="str">
        <f>IFERROR(INDEX(SalesTJ[Zip],MATCH(A931,SalesTJ[ProductID],0)),"Not found")</f>
        <v>T2J</v>
      </c>
      <c r="J931" t="str">
        <f>IFERROR(INDEX(Manufacturer[Manufacturer Name],MATCH(E931,Manufacturer[ManufacturerID],0)),"Not found")</f>
        <v>Pirum</v>
      </c>
      <c r="K931">
        <f>IFERROR(INDEX(SalesTJ[Units],MATCH(A931,SalesTJ[ProductID],0)),"Not found")</f>
        <v>1</v>
      </c>
      <c r="L931">
        <f>IFERROR(INDEX(SalesTJ[Revenue],MATCH(A931,SalesTJ[ProductID],0)),"Not found")</f>
        <v>8693.37</v>
      </c>
    </row>
    <row r="932" spans="1:12">
      <c r="A932" s="6">
        <v>1171</v>
      </c>
      <c r="B932" s="7">
        <v>42135</v>
      </c>
      <c r="C932" t="str">
        <f>IFERROR(INDEX(ProductTJ[Product Name],MATCH(A932,ProductTJ[ProductID],0)),"Not found")</f>
        <v>Pirum UE-07</v>
      </c>
      <c r="D932" t="str">
        <f>IFERROR(INDEX(ProductTJ[Category],MATCH(A932,ProductTJ[ProductID],0)),"Not found")</f>
        <v>Urban</v>
      </c>
      <c r="E932">
        <f>IFERROR(INDEX(ProductTJ[ManufacturerID],MATCH(A932,ProductTJ[ProductID],0)),"Not found")</f>
        <v>10</v>
      </c>
      <c r="F932" t="str">
        <f>IFERROR(INDEX(ProductTJ[Segment],MATCH(A932,ProductTJ[ProductID],0)),"Not found")</f>
        <v>Extreme</v>
      </c>
      <c r="G932" t="str">
        <f>IFERROR(INDEX(SalesTJ[Country],MATCH(A932,SalesTJ[ProductID],0)),"Not found")</f>
        <v>Canada</v>
      </c>
      <c r="H932" t="str">
        <f>IFERROR(INDEX(Location[State],MATCH(I932,Location[Zip],0)),"Not found")</f>
        <v>Ontario</v>
      </c>
      <c r="I932" t="str">
        <f>IFERROR(INDEX(SalesTJ[Zip],MATCH(A932,SalesTJ[ProductID],0)),"Not found")</f>
        <v>M4Y</v>
      </c>
      <c r="J932" t="str">
        <f>IFERROR(INDEX(Manufacturer[Manufacturer Name],MATCH(E932,Manufacturer[ManufacturerID],0)),"Not found")</f>
        <v>Pirum</v>
      </c>
      <c r="K932">
        <f>IFERROR(INDEX(SalesTJ[Units],MATCH(A932,SalesTJ[ProductID],0)),"Not found")</f>
        <v>1</v>
      </c>
      <c r="L932">
        <f>IFERROR(INDEX(SalesTJ[Revenue],MATCH(A932,SalesTJ[ProductID],0)),"Not found")</f>
        <v>4283.37</v>
      </c>
    </row>
    <row r="933" spans="1:12">
      <c r="A933" s="8">
        <v>1995</v>
      </c>
      <c r="B933" s="9">
        <v>42135</v>
      </c>
      <c r="C933" t="str">
        <f>IFERROR(INDEX(ProductTJ[Product Name],MATCH(A933,ProductTJ[ProductID],0)),"Not found")</f>
        <v>Currus UM-02</v>
      </c>
      <c r="D933" t="str">
        <f>IFERROR(INDEX(ProductTJ[Category],MATCH(A933,ProductTJ[ProductID],0)),"Not found")</f>
        <v>Urban</v>
      </c>
      <c r="E933">
        <f>IFERROR(INDEX(ProductTJ[ManufacturerID],MATCH(A933,ProductTJ[ProductID],0)),"Not found")</f>
        <v>4</v>
      </c>
      <c r="F933" t="str">
        <f>IFERROR(INDEX(ProductTJ[Segment],MATCH(A933,ProductTJ[ProductID],0)),"Not found")</f>
        <v>Moderation</v>
      </c>
      <c r="G933" t="str">
        <f>IFERROR(INDEX(SalesTJ[Country],MATCH(A933,SalesTJ[ProductID],0)),"Not found")</f>
        <v>Canada</v>
      </c>
      <c r="H933" t="str">
        <f>IFERROR(INDEX(Location[State],MATCH(I933,Location[Zip],0)),"Not found")</f>
        <v>Ontario</v>
      </c>
      <c r="I933" t="str">
        <f>IFERROR(INDEX(SalesTJ[Zip],MATCH(A933,SalesTJ[ProductID],0)),"Not found")</f>
        <v>M5P</v>
      </c>
      <c r="J933" t="str">
        <f>IFERROR(INDEX(Manufacturer[Manufacturer Name],MATCH(E933,Manufacturer[ManufacturerID],0)),"Not found")</f>
        <v>Currus</v>
      </c>
      <c r="K933">
        <f>IFERROR(INDEX(SalesTJ[Units],MATCH(A933,SalesTJ[ProductID],0)),"Not found")</f>
        <v>1</v>
      </c>
      <c r="L933">
        <f>IFERROR(INDEX(SalesTJ[Revenue],MATCH(A933,SalesTJ[ProductID],0)),"Not found")</f>
        <v>5354.37</v>
      </c>
    </row>
    <row r="934" spans="1:12">
      <c r="A934" s="6">
        <v>1171</v>
      </c>
      <c r="B934" s="7">
        <v>42142</v>
      </c>
      <c r="C934" t="str">
        <f>IFERROR(INDEX(ProductTJ[Product Name],MATCH(A934,ProductTJ[ProductID],0)),"Not found")</f>
        <v>Pirum UE-07</v>
      </c>
      <c r="D934" t="str">
        <f>IFERROR(INDEX(ProductTJ[Category],MATCH(A934,ProductTJ[ProductID],0)),"Not found")</f>
        <v>Urban</v>
      </c>
      <c r="E934">
        <f>IFERROR(INDEX(ProductTJ[ManufacturerID],MATCH(A934,ProductTJ[ProductID],0)),"Not found")</f>
        <v>10</v>
      </c>
      <c r="F934" t="str">
        <f>IFERROR(INDEX(ProductTJ[Segment],MATCH(A934,ProductTJ[ProductID],0)),"Not found")</f>
        <v>Extreme</v>
      </c>
      <c r="G934" t="str">
        <f>IFERROR(INDEX(SalesTJ[Country],MATCH(A934,SalesTJ[ProductID],0)),"Not found")</f>
        <v>Canada</v>
      </c>
      <c r="H934" t="str">
        <f>IFERROR(INDEX(Location[State],MATCH(I934,Location[Zip],0)),"Not found")</f>
        <v>Ontario</v>
      </c>
      <c r="I934" t="str">
        <f>IFERROR(INDEX(SalesTJ[Zip],MATCH(A934,SalesTJ[ProductID],0)),"Not found")</f>
        <v>M4Y</v>
      </c>
      <c r="J934" t="str">
        <f>IFERROR(INDEX(Manufacturer[Manufacturer Name],MATCH(E934,Manufacturer[ManufacturerID],0)),"Not found")</f>
        <v>Pirum</v>
      </c>
      <c r="K934">
        <f>IFERROR(INDEX(SalesTJ[Units],MATCH(A934,SalesTJ[ProductID],0)),"Not found")</f>
        <v>1</v>
      </c>
      <c r="L934">
        <f>IFERROR(INDEX(SalesTJ[Revenue],MATCH(A934,SalesTJ[ProductID],0)),"Not found")</f>
        <v>4283.37</v>
      </c>
    </row>
    <row r="935" spans="1:12">
      <c r="A935" s="8">
        <v>556</v>
      </c>
      <c r="B935" s="9">
        <v>42110</v>
      </c>
      <c r="C935" t="str">
        <f>IFERROR(INDEX(ProductTJ[Product Name],MATCH(A935,ProductTJ[ProductID],0)),"Not found")</f>
        <v>Maximus UC-21</v>
      </c>
      <c r="D935" t="str">
        <f>IFERROR(INDEX(ProductTJ[Category],MATCH(A935,ProductTJ[ProductID],0)),"Not found")</f>
        <v>Urban</v>
      </c>
      <c r="E935">
        <f>IFERROR(INDEX(ProductTJ[ManufacturerID],MATCH(A935,ProductTJ[ProductID],0)),"Not found")</f>
        <v>7</v>
      </c>
      <c r="F935" t="str">
        <f>IFERROR(INDEX(ProductTJ[Segment],MATCH(A935,ProductTJ[ProductID],0)),"Not found")</f>
        <v>Convenience</v>
      </c>
      <c r="G935" t="str">
        <f>IFERROR(INDEX(SalesTJ[Country],MATCH(A935,SalesTJ[ProductID],0)),"Not found")</f>
        <v>Canada</v>
      </c>
      <c r="H935" t="str">
        <f>IFERROR(INDEX(Location[State],MATCH(I935,Location[Zip],0)),"Not found")</f>
        <v>Ontario</v>
      </c>
      <c r="I935" t="str">
        <f>IFERROR(INDEX(SalesTJ[Zip],MATCH(A935,SalesTJ[ProductID],0)),"Not found")</f>
        <v>M6H</v>
      </c>
      <c r="J935" t="str">
        <f>IFERROR(INDEX(Manufacturer[Manufacturer Name],MATCH(E935,Manufacturer[ManufacturerID],0)),"Not found")</f>
        <v>VanArsdel</v>
      </c>
      <c r="K935">
        <f>IFERROR(INDEX(SalesTJ[Units],MATCH(A935,SalesTJ[ProductID],0)),"Not found")</f>
        <v>1</v>
      </c>
      <c r="L935">
        <f>IFERROR(INDEX(SalesTJ[Revenue],MATCH(A935,SalesTJ[ProductID],0)),"Not found")</f>
        <v>10268.37</v>
      </c>
    </row>
    <row r="936" spans="1:12">
      <c r="A936" s="6">
        <v>578</v>
      </c>
      <c r="B936" s="7">
        <v>42110</v>
      </c>
      <c r="C936" t="str">
        <f>IFERROR(INDEX(ProductTJ[Product Name],MATCH(A936,ProductTJ[ProductID],0)),"Not found")</f>
        <v>Maximus UC-43</v>
      </c>
      <c r="D936" t="str">
        <f>IFERROR(INDEX(ProductTJ[Category],MATCH(A936,ProductTJ[ProductID],0)),"Not found")</f>
        <v>Urban</v>
      </c>
      <c r="E936">
        <f>IFERROR(INDEX(ProductTJ[ManufacturerID],MATCH(A936,ProductTJ[ProductID],0)),"Not found")</f>
        <v>7</v>
      </c>
      <c r="F936" t="str">
        <f>IFERROR(INDEX(ProductTJ[Segment],MATCH(A936,ProductTJ[ProductID],0)),"Not found")</f>
        <v>Convenience</v>
      </c>
      <c r="G936" t="str">
        <f>IFERROR(INDEX(SalesTJ[Country],MATCH(A936,SalesTJ[ProductID],0)),"Not found")</f>
        <v>Canada</v>
      </c>
      <c r="H936" t="str">
        <f>IFERROR(INDEX(Location[State],MATCH(I936,Location[Zip],0)),"Not found")</f>
        <v>Ontario</v>
      </c>
      <c r="I936" t="str">
        <f>IFERROR(INDEX(SalesTJ[Zip],MATCH(A936,SalesTJ[ProductID],0)),"Not found")</f>
        <v>L5N</v>
      </c>
      <c r="J936" t="str">
        <f>IFERROR(INDEX(Manufacturer[Manufacturer Name],MATCH(E936,Manufacturer[ManufacturerID],0)),"Not found")</f>
        <v>VanArsdel</v>
      </c>
      <c r="K936">
        <f>IFERROR(INDEX(SalesTJ[Units],MATCH(A936,SalesTJ[ProductID],0)),"Not found")</f>
        <v>1</v>
      </c>
      <c r="L936">
        <f>IFERROR(INDEX(SalesTJ[Revenue],MATCH(A936,SalesTJ[ProductID],0)),"Not found")</f>
        <v>9449.37</v>
      </c>
    </row>
    <row r="937" spans="1:12">
      <c r="A937" s="8">
        <v>1212</v>
      </c>
      <c r="B937" s="9">
        <v>42110</v>
      </c>
      <c r="C937" t="str">
        <f>IFERROR(INDEX(ProductTJ[Product Name],MATCH(A937,ProductTJ[ProductID],0)),"Not found")</f>
        <v>Pirum UC-14</v>
      </c>
      <c r="D937" t="str">
        <f>IFERROR(INDEX(ProductTJ[Category],MATCH(A937,ProductTJ[ProductID],0)),"Not found")</f>
        <v>Urban</v>
      </c>
      <c r="E937">
        <f>IFERROR(INDEX(ProductTJ[ManufacturerID],MATCH(A937,ProductTJ[ProductID],0)),"Not found")</f>
        <v>10</v>
      </c>
      <c r="F937" t="str">
        <f>IFERROR(INDEX(ProductTJ[Segment],MATCH(A937,ProductTJ[ProductID],0)),"Not found")</f>
        <v>Convenience</v>
      </c>
      <c r="G937" t="str">
        <f>IFERROR(INDEX(SalesTJ[Country],MATCH(A937,SalesTJ[ProductID],0)),"Not found")</f>
        <v>Canada</v>
      </c>
      <c r="H937" t="str">
        <f>IFERROR(INDEX(Location[State],MATCH(I937,Location[Zip],0)),"Not found")</f>
        <v>Ontario</v>
      </c>
      <c r="I937" t="str">
        <f>IFERROR(INDEX(SalesTJ[Zip],MATCH(A937,SalesTJ[ProductID],0)),"Not found")</f>
        <v>L5N</v>
      </c>
      <c r="J937" t="str">
        <f>IFERROR(INDEX(Manufacturer[Manufacturer Name],MATCH(E937,Manufacturer[ManufacturerID],0)),"Not found")</f>
        <v>Pirum</v>
      </c>
      <c r="K937">
        <f>IFERROR(INDEX(SalesTJ[Units],MATCH(A937,SalesTJ[ProductID],0)),"Not found")</f>
        <v>1</v>
      </c>
      <c r="L937">
        <f>IFERROR(INDEX(SalesTJ[Revenue],MATCH(A937,SalesTJ[ProductID],0)),"Not found")</f>
        <v>4850.37</v>
      </c>
    </row>
    <row r="938" spans="1:12">
      <c r="A938" s="6">
        <v>907</v>
      </c>
      <c r="B938" s="7">
        <v>42093</v>
      </c>
      <c r="C938" t="str">
        <f>IFERROR(INDEX(ProductTJ[Product Name],MATCH(A938,ProductTJ[ProductID],0)),"Not found")</f>
        <v>Natura UE-16</v>
      </c>
      <c r="D938" t="str">
        <f>IFERROR(INDEX(ProductTJ[Category],MATCH(A938,ProductTJ[ProductID],0)),"Not found")</f>
        <v>Urban</v>
      </c>
      <c r="E938">
        <f>IFERROR(INDEX(ProductTJ[ManufacturerID],MATCH(A938,ProductTJ[ProductID],0)),"Not found")</f>
        <v>8</v>
      </c>
      <c r="F938" t="str">
        <f>IFERROR(INDEX(ProductTJ[Segment],MATCH(A938,ProductTJ[ProductID],0)),"Not found")</f>
        <v>Extreme</v>
      </c>
      <c r="G938" t="str">
        <f>IFERROR(INDEX(SalesTJ[Country],MATCH(A938,SalesTJ[ProductID],0)),"Not found")</f>
        <v>Canada</v>
      </c>
      <c r="H938" t="str">
        <f>IFERROR(INDEX(Location[State],MATCH(I938,Location[Zip],0)),"Not found")</f>
        <v>Ontario</v>
      </c>
      <c r="I938" t="str">
        <f>IFERROR(INDEX(SalesTJ[Zip],MATCH(A938,SalesTJ[ProductID],0)),"Not found")</f>
        <v>M7Y</v>
      </c>
      <c r="J938" t="str">
        <f>IFERROR(INDEX(Manufacturer[Manufacturer Name],MATCH(E938,Manufacturer[ManufacturerID],0)),"Not found")</f>
        <v>Natura</v>
      </c>
      <c r="K938">
        <f>IFERROR(INDEX(SalesTJ[Units],MATCH(A938,SalesTJ[ProductID],0)),"Not found")</f>
        <v>1</v>
      </c>
      <c r="L938">
        <f>IFERROR(INDEX(SalesTJ[Revenue],MATCH(A938,SalesTJ[ProductID],0)),"Not found")</f>
        <v>7307.37</v>
      </c>
    </row>
    <row r="939" spans="1:12">
      <c r="A939" s="8">
        <v>2275</v>
      </c>
      <c r="B939" s="9">
        <v>42093</v>
      </c>
      <c r="C939" t="str">
        <f>IFERROR(INDEX(ProductTJ[Product Name],MATCH(A939,ProductTJ[ProductID],0)),"Not found")</f>
        <v>Aliqui RS-08</v>
      </c>
      <c r="D939" t="str">
        <f>IFERROR(INDEX(ProductTJ[Category],MATCH(A939,ProductTJ[ProductID],0)),"Not found")</f>
        <v>Rural</v>
      </c>
      <c r="E939">
        <f>IFERROR(INDEX(ProductTJ[ManufacturerID],MATCH(A939,ProductTJ[ProductID],0)),"Not found")</f>
        <v>2</v>
      </c>
      <c r="F939" t="str">
        <f>IFERROR(INDEX(ProductTJ[Segment],MATCH(A939,ProductTJ[ProductID],0)),"Not found")</f>
        <v>Select</v>
      </c>
      <c r="G939" t="str">
        <f>IFERROR(INDEX(SalesTJ[Country],MATCH(A939,SalesTJ[ProductID],0)),"Not found")</f>
        <v>Canada</v>
      </c>
      <c r="H939" t="str">
        <f>IFERROR(INDEX(Location[State],MATCH(I939,Location[Zip],0)),"Not found")</f>
        <v>Ontario</v>
      </c>
      <c r="I939" t="str">
        <f>IFERROR(INDEX(SalesTJ[Zip],MATCH(A939,SalesTJ[ProductID],0)),"Not found")</f>
        <v>M6S</v>
      </c>
      <c r="J939" t="str">
        <f>IFERROR(INDEX(Manufacturer[Manufacturer Name],MATCH(E939,Manufacturer[ManufacturerID],0)),"Not found")</f>
        <v>Aliqui</v>
      </c>
      <c r="K939">
        <f>IFERROR(INDEX(SalesTJ[Units],MATCH(A939,SalesTJ[ProductID],0)),"Not found")</f>
        <v>1</v>
      </c>
      <c r="L939">
        <f>IFERROR(INDEX(SalesTJ[Revenue],MATCH(A939,SalesTJ[ProductID],0)),"Not found")</f>
        <v>4724.37</v>
      </c>
    </row>
    <row r="940" spans="1:12">
      <c r="A940" s="6">
        <v>506</v>
      </c>
      <c r="B940" s="7">
        <v>42093</v>
      </c>
      <c r="C940" t="str">
        <f>IFERROR(INDEX(ProductTJ[Product Name],MATCH(A940,ProductTJ[ProductID],0)),"Not found")</f>
        <v>Maximus UM-11</v>
      </c>
      <c r="D940" t="str">
        <f>IFERROR(INDEX(ProductTJ[Category],MATCH(A940,ProductTJ[ProductID],0)),"Not found")</f>
        <v>Urban</v>
      </c>
      <c r="E940">
        <f>IFERROR(INDEX(ProductTJ[ManufacturerID],MATCH(A940,ProductTJ[ProductID],0)),"Not found")</f>
        <v>7</v>
      </c>
      <c r="F940" t="str">
        <f>IFERROR(INDEX(ProductTJ[Segment],MATCH(A940,ProductTJ[ProductID],0)),"Not found")</f>
        <v>Moderation</v>
      </c>
      <c r="G940" t="str">
        <f>IFERROR(INDEX(SalesTJ[Country],MATCH(A940,SalesTJ[ProductID],0)),"Not found")</f>
        <v>Canada</v>
      </c>
      <c r="H940" t="str">
        <f>IFERROR(INDEX(Location[State],MATCH(I940,Location[Zip],0)),"Not found")</f>
        <v>Ontario</v>
      </c>
      <c r="I940" t="str">
        <f>IFERROR(INDEX(SalesTJ[Zip],MATCH(A940,SalesTJ[ProductID],0)),"Not found")</f>
        <v>L5P</v>
      </c>
      <c r="J940" t="str">
        <f>IFERROR(INDEX(Manufacturer[Manufacturer Name],MATCH(E940,Manufacturer[ManufacturerID],0)),"Not found")</f>
        <v>VanArsdel</v>
      </c>
      <c r="K940">
        <f>IFERROR(INDEX(SalesTJ[Units],MATCH(A940,SalesTJ[ProductID],0)),"Not found")</f>
        <v>1</v>
      </c>
      <c r="L940">
        <f>IFERROR(INDEX(SalesTJ[Revenue],MATCH(A940,SalesTJ[ProductID],0)),"Not found")</f>
        <v>15560.37</v>
      </c>
    </row>
    <row r="941" spans="1:12">
      <c r="A941" s="8">
        <v>676</v>
      </c>
      <c r="B941" s="9">
        <v>42045</v>
      </c>
      <c r="C941" t="str">
        <f>IFERROR(INDEX(ProductTJ[Product Name],MATCH(A941,ProductTJ[ProductID],0)),"Not found")</f>
        <v>Maximus UC-41</v>
      </c>
      <c r="D941" t="str">
        <f>IFERROR(INDEX(ProductTJ[Category],MATCH(A941,ProductTJ[ProductID],0)),"Not found")</f>
        <v>Urban</v>
      </c>
      <c r="E941">
        <f>IFERROR(INDEX(ProductTJ[ManufacturerID],MATCH(A941,ProductTJ[ProductID],0)),"Not found")</f>
        <v>7</v>
      </c>
      <c r="F941" t="str">
        <f>IFERROR(INDEX(ProductTJ[Segment],MATCH(A941,ProductTJ[ProductID],0)),"Not found")</f>
        <v>Convenience</v>
      </c>
      <c r="G941" t="str">
        <f>IFERROR(INDEX(SalesTJ[Country],MATCH(A941,SalesTJ[ProductID],0)),"Not found")</f>
        <v>Canada</v>
      </c>
      <c r="H941" t="str">
        <f>IFERROR(INDEX(Location[State],MATCH(I941,Location[Zip],0)),"Not found")</f>
        <v>Ontario</v>
      </c>
      <c r="I941" t="str">
        <f>IFERROR(INDEX(SalesTJ[Zip],MATCH(A941,SalesTJ[ProductID],0)),"Not found")</f>
        <v>L5N</v>
      </c>
      <c r="J941" t="str">
        <f>IFERROR(INDEX(Manufacturer[Manufacturer Name],MATCH(E941,Manufacturer[ManufacturerID],0)),"Not found")</f>
        <v>VanArsdel</v>
      </c>
      <c r="K941">
        <f>IFERROR(INDEX(SalesTJ[Units],MATCH(A941,SalesTJ[ProductID],0)),"Not found")</f>
        <v>1</v>
      </c>
      <c r="L941">
        <f>IFERROR(INDEX(SalesTJ[Revenue],MATCH(A941,SalesTJ[ProductID],0)),"Not found")</f>
        <v>9134.37</v>
      </c>
    </row>
    <row r="942" spans="1:12">
      <c r="A942" s="6">
        <v>1175</v>
      </c>
      <c r="B942" s="7">
        <v>42046</v>
      </c>
      <c r="C942" t="str">
        <f>IFERROR(INDEX(ProductTJ[Product Name],MATCH(A942,ProductTJ[ProductID],0)),"Not found")</f>
        <v>Pirum UE-11</v>
      </c>
      <c r="D942" t="str">
        <f>IFERROR(INDEX(ProductTJ[Category],MATCH(A942,ProductTJ[ProductID],0)),"Not found")</f>
        <v>Urban</v>
      </c>
      <c r="E942">
        <f>IFERROR(INDEX(ProductTJ[ManufacturerID],MATCH(A942,ProductTJ[ProductID],0)),"Not found")</f>
        <v>10</v>
      </c>
      <c r="F942" t="str">
        <f>IFERROR(INDEX(ProductTJ[Segment],MATCH(A942,ProductTJ[ProductID],0)),"Not found")</f>
        <v>Extreme</v>
      </c>
      <c r="G942" t="str">
        <f>IFERROR(INDEX(SalesTJ[Country],MATCH(A942,SalesTJ[ProductID],0)),"Not found")</f>
        <v>Canada</v>
      </c>
      <c r="H942" t="str">
        <f>IFERROR(INDEX(Location[State],MATCH(I942,Location[Zip],0)),"Not found")</f>
        <v>Ontario</v>
      </c>
      <c r="I942" t="str">
        <f>IFERROR(INDEX(SalesTJ[Zip],MATCH(A942,SalesTJ[ProductID],0)),"Not found")</f>
        <v>K1Y</v>
      </c>
      <c r="J942" t="str">
        <f>IFERROR(INDEX(Manufacturer[Manufacturer Name],MATCH(E942,Manufacturer[ManufacturerID],0)),"Not found")</f>
        <v>Pirum</v>
      </c>
      <c r="K942">
        <f>IFERROR(INDEX(SalesTJ[Units],MATCH(A942,SalesTJ[ProductID],0)),"Not found")</f>
        <v>1</v>
      </c>
      <c r="L942">
        <f>IFERROR(INDEX(SalesTJ[Revenue],MATCH(A942,SalesTJ[ProductID],0)),"Not found")</f>
        <v>7622.37</v>
      </c>
    </row>
    <row r="943" spans="1:12">
      <c r="A943" s="8">
        <v>534</v>
      </c>
      <c r="B943" s="9">
        <v>42046</v>
      </c>
      <c r="C943" t="str">
        <f>IFERROR(INDEX(ProductTJ[Product Name],MATCH(A943,ProductTJ[ProductID],0)),"Not found")</f>
        <v>Maximus UE-22</v>
      </c>
      <c r="D943" t="str">
        <f>IFERROR(INDEX(ProductTJ[Category],MATCH(A943,ProductTJ[ProductID],0)),"Not found")</f>
        <v>Urban</v>
      </c>
      <c r="E943">
        <f>IFERROR(INDEX(ProductTJ[ManufacturerID],MATCH(A943,ProductTJ[ProductID],0)),"Not found")</f>
        <v>7</v>
      </c>
      <c r="F943" t="str">
        <f>IFERROR(INDEX(ProductTJ[Segment],MATCH(A943,ProductTJ[ProductID],0)),"Not found")</f>
        <v>Extreme</v>
      </c>
      <c r="G943" t="str">
        <f>IFERROR(INDEX(SalesTJ[Country],MATCH(A943,SalesTJ[ProductID],0)),"Not found")</f>
        <v>Canada</v>
      </c>
      <c r="H943" t="str">
        <f>IFERROR(INDEX(Location[State],MATCH(I943,Location[Zip],0)),"Not found")</f>
        <v>Alberta</v>
      </c>
      <c r="I943" t="str">
        <f>IFERROR(INDEX(SalesTJ[Zip],MATCH(A943,SalesTJ[ProductID],0)),"Not found")</f>
        <v>T6E</v>
      </c>
      <c r="J943" t="str">
        <f>IFERROR(INDEX(Manufacturer[Manufacturer Name],MATCH(E943,Manufacturer[ManufacturerID],0)),"Not found")</f>
        <v>VanArsdel</v>
      </c>
      <c r="K943">
        <f>IFERROR(INDEX(SalesTJ[Units],MATCH(A943,SalesTJ[ProductID],0)),"Not found")</f>
        <v>1</v>
      </c>
      <c r="L943">
        <f>IFERROR(INDEX(SalesTJ[Revenue],MATCH(A943,SalesTJ[ProductID],0)),"Not found")</f>
        <v>6296.85</v>
      </c>
    </row>
    <row r="944" spans="1:12">
      <c r="A944" s="6">
        <v>2218</v>
      </c>
      <c r="B944" s="7">
        <v>42046</v>
      </c>
      <c r="C944" t="str">
        <f>IFERROR(INDEX(ProductTJ[Product Name],MATCH(A944,ProductTJ[ProductID],0)),"Not found")</f>
        <v>Aliqui RP-15</v>
      </c>
      <c r="D944" t="str">
        <f>IFERROR(INDEX(ProductTJ[Category],MATCH(A944,ProductTJ[ProductID],0)),"Not found")</f>
        <v>Rural</v>
      </c>
      <c r="E944">
        <f>IFERROR(INDEX(ProductTJ[ManufacturerID],MATCH(A944,ProductTJ[ProductID],0)),"Not found")</f>
        <v>2</v>
      </c>
      <c r="F944" t="str">
        <f>IFERROR(INDEX(ProductTJ[Segment],MATCH(A944,ProductTJ[ProductID],0)),"Not found")</f>
        <v>Productivity</v>
      </c>
      <c r="G944" t="str">
        <f>IFERROR(INDEX(SalesTJ[Country],MATCH(A944,SalesTJ[ProductID],0)),"Not found")</f>
        <v>Canada</v>
      </c>
      <c r="H944" t="str">
        <f>IFERROR(INDEX(Location[State],MATCH(I944,Location[Zip],0)),"Not found")</f>
        <v>British Columbia</v>
      </c>
      <c r="I944" t="str">
        <f>IFERROR(INDEX(SalesTJ[Zip],MATCH(A944,SalesTJ[ProductID],0)),"Not found")</f>
        <v>V6M</v>
      </c>
      <c r="J944" t="str">
        <f>IFERROR(INDEX(Manufacturer[Manufacturer Name],MATCH(E944,Manufacturer[ManufacturerID],0)),"Not found")</f>
        <v>Aliqui</v>
      </c>
      <c r="K944">
        <f>IFERROR(INDEX(SalesTJ[Units],MATCH(A944,SalesTJ[ProductID],0)),"Not found")</f>
        <v>1</v>
      </c>
      <c r="L944">
        <f>IFERROR(INDEX(SalesTJ[Revenue],MATCH(A944,SalesTJ[ProductID],0)),"Not found")</f>
        <v>1763.37</v>
      </c>
    </row>
    <row r="945" spans="1:12">
      <c r="A945" s="8">
        <v>2219</v>
      </c>
      <c r="B945" s="9">
        <v>42046</v>
      </c>
      <c r="C945" t="str">
        <f>IFERROR(INDEX(ProductTJ[Product Name],MATCH(A945,ProductTJ[ProductID],0)),"Not found")</f>
        <v>Aliqui RP-16</v>
      </c>
      <c r="D945" t="str">
        <f>IFERROR(INDEX(ProductTJ[Category],MATCH(A945,ProductTJ[ProductID],0)),"Not found")</f>
        <v>Rural</v>
      </c>
      <c r="E945">
        <f>IFERROR(INDEX(ProductTJ[ManufacturerID],MATCH(A945,ProductTJ[ProductID],0)),"Not found")</f>
        <v>2</v>
      </c>
      <c r="F945" t="str">
        <f>IFERROR(INDEX(ProductTJ[Segment],MATCH(A945,ProductTJ[ProductID],0)),"Not found")</f>
        <v>Productivity</v>
      </c>
      <c r="G945" t="str">
        <f>IFERROR(INDEX(SalesTJ[Country],MATCH(A945,SalesTJ[ProductID],0)),"Not found")</f>
        <v>Canada</v>
      </c>
      <c r="H945" t="str">
        <f>IFERROR(INDEX(Location[State],MATCH(I945,Location[Zip],0)),"Not found")</f>
        <v>Ontario</v>
      </c>
      <c r="I945" t="str">
        <f>IFERROR(INDEX(SalesTJ[Zip],MATCH(A945,SalesTJ[ProductID],0)),"Not found")</f>
        <v>M6S</v>
      </c>
      <c r="J945" t="str">
        <f>IFERROR(INDEX(Manufacturer[Manufacturer Name],MATCH(E945,Manufacturer[ManufacturerID],0)),"Not found")</f>
        <v>Aliqui</v>
      </c>
      <c r="K945">
        <f>IFERROR(INDEX(SalesTJ[Units],MATCH(A945,SalesTJ[ProductID],0)),"Not found")</f>
        <v>1</v>
      </c>
      <c r="L945">
        <f>IFERROR(INDEX(SalesTJ[Revenue],MATCH(A945,SalesTJ[ProductID],0)),"Not found")</f>
        <v>1889.37</v>
      </c>
    </row>
    <row r="946" spans="1:12">
      <c r="A946" s="6">
        <v>440</v>
      </c>
      <c r="B946" s="7">
        <v>42046</v>
      </c>
      <c r="C946" t="str">
        <f>IFERROR(INDEX(ProductTJ[Product Name],MATCH(A946,ProductTJ[ProductID],0)),"Not found")</f>
        <v>Maximus UM-45</v>
      </c>
      <c r="D946" t="str">
        <f>IFERROR(INDEX(ProductTJ[Category],MATCH(A946,ProductTJ[ProductID],0)),"Not found")</f>
        <v>Urban</v>
      </c>
      <c r="E946">
        <f>IFERROR(INDEX(ProductTJ[ManufacturerID],MATCH(A946,ProductTJ[ProductID],0)),"Not found")</f>
        <v>7</v>
      </c>
      <c r="F946" t="str">
        <f>IFERROR(INDEX(ProductTJ[Segment],MATCH(A946,ProductTJ[ProductID],0)),"Not found")</f>
        <v>Moderation</v>
      </c>
      <c r="G946" t="str">
        <f>IFERROR(INDEX(SalesTJ[Country],MATCH(A946,SalesTJ[ProductID],0)),"Not found")</f>
        <v>Canada</v>
      </c>
      <c r="H946" t="str">
        <f>IFERROR(INDEX(Location[State],MATCH(I946,Location[Zip],0)),"Not found")</f>
        <v>Ontario</v>
      </c>
      <c r="I946" t="str">
        <f>IFERROR(INDEX(SalesTJ[Zip],MATCH(A946,SalesTJ[ProductID],0)),"Not found")</f>
        <v>L5G</v>
      </c>
      <c r="J946" t="str">
        <f>IFERROR(INDEX(Manufacturer[Manufacturer Name],MATCH(E946,Manufacturer[ManufacturerID],0)),"Not found")</f>
        <v>VanArsdel</v>
      </c>
      <c r="K946">
        <f>IFERROR(INDEX(SalesTJ[Units],MATCH(A946,SalesTJ[ProductID],0)),"Not found")</f>
        <v>1</v>
      </c>
      <c r="L946">
        <f>IFERROR(INDEX(SalesTJ[Revenue],MATCH(A946,SalesTJ[ProductID],0)),"Not found")</f>
        <v>19529.37</v>
      </c>
    </row>
    <row r="947" spans="1:12">
      <c r="A947" s="8">
        <v>2084</v>
      </c>
      <c r="B947" s="9">
        <v>42135</v>
      </c>
      <c r="C947" t="str">
        <f>IFERROR(INDEX(ProductTJ[Product Name],MATCH(A947,ProductTJ[ProductID],0)),"Not found")</f>
        <v>Currus UC-19</v>
      </c>
      <c r="D947" t="str">
        <f>IFERROR(INDEX(ProductTJ[Category],MATCH(A947,ProductTJ[ProductID],0)),"Not found")</f>
        <v>Urban</v>
      </c>
      <c r="E947">
        <f>IFERROR(INDEX(ProductTJ[ManufacturerID],MATCH(A947,ProductTJ[ProductID],0)),"Not found")</f>
        <v>4</v>
      </c>
      <c r="F947" t="str">
        <f>IFERROR(INDEX(ProductTJ[Segment],MATCH(A947,ProductTJ[ProductID],0)),"Not found")</f>
        <v>Convenience</v>
      </c>
      <c r="G947" t="str">
        <f>IFERROR(INDEX(SalesTJ[Country],MATCH(A947,SalesTJ[ProductID],0)),"Not found")</f>
        <v>Canada</v>
      </c>
      <c r="H947" t="str">
        <f>IFERROR(INDEX(Location[State],MATCH(I947,Location[Zip],0)),"Not found")</f>
        <v>Ontario</v>
      </c>
      <c r="I947" t="str">
        <f>IFERROR(INDEX(SalesTJ[Zip],MATCH(A947,SalesTJ[ProductID],0)),"Not found")</f>
        <v>L5N</v>
      </c>
      <c r="J947" t="str">
        <f>IFERROR(INDEX(Manufacturer[Manufacturer Name],MATCH(E947,Manufacturer[ManufacturerID],0)),"Not found")</f>
        <v>Currus</v>
      </c>
      <c r="K947">
        <f>IFERROR(INDEX(SalesTJ[Units],MATCH(A947,SalesTJ[ProductID],0)),"Not found")</f>
        <v>1</v>
      </c>
      <c r="L947">
        <f>IFERROR(INDEX(SalesTJ[Revenue],MATCH(A947,SalesTJ[ProductID],0)),"Not found")</f>
        <v>8252.37</v>
      </c>
    </row>
    <row r="948" spans="1:12">
      <c r="A948" s="6">
        <v>1182</v>
      </c>
      <c r="B948" s="7">
        <v>42135</v>
      </c>
      <c r="C948" t="str">
        <f>IFERROR(INDEX(ProductTJ[Product Name],MATCH(A948,ProductTJ[ProductID],0)),"Not found")</f>
        <v>Pirum UE-18</v>
      </c>
      <c r="D948" t="str">
        <f>IFERROR(INDEX(ProductTJ[Category],MATCH(A948,ProductTJ[ProductID],0)),"Not found")</f>
        <v>Urban</v>
      </c>
      <c r="E948">
        <f>IFERROR(INDEX(ProductTJ[ManufacturerID],MATCH(A948,ProductTJ[ProductID],0)),"Not found")</f>
        <v>10</v>
      </c>
      <c r="F948" t="str">
        <f>IFERROR(INDEX(ProductTJ[Segment],MATCH(A948,ProductTJ[ProductID],0)),"Not found")</f>
        <v>Extreme</v>
      </c>
      <c r="G948" t="str">
        <f>IFERROR(INDEX(SalesTJ[Country],MATCH(A948,SalesTJ[ProductID],0)),"Not found")</f>
        <v>Canada</v>
      </c>
      <c r="H948" t="str">
        <f>IFERROR(INDEX(Location[State],MATCH(I948,Location[Zip],0)),"Not found")</f>
        <v>Alberta</v>
      </c>
      <c r="I948" t="str">
        <f>IFERROR(INDEX(SalesTJ[Zip],MATCH(A948,SalesTJ[ProductID],0)),"Not found")</f>
        <v>T6G</v>
      </c>
      <c r="J948" t="str">
        <f>IFERROR(INDEX(Manufacturer[Manufacturer Name],MATCH(E948,Manufacturer[ManufacturerID],0)),"Not found")</f>
        <v>Pirum</v>
      </c>
      <c r="K948">
        <f>IFERROR(INDEX(SalesTJ[Units],MATCH(A948,SalesTJ[ProductID],0)),"Not found")</f>
        <v>1</v>
      </c>
      <c r="L948">
        <f>IFERROR(INDEX(SalesTJ[Revenue],MATCH(A948,SalesTJ[ProductID],0)),"Not found")</f>
        <v>2708.37</v>
      </c>
    </row>
    <row r="949" spans="1:12">
      <c r="A949" s="8">
        <v>2355</v>
      </c>
      <c r="B949" s="9">
        <v>42135</v>
      </c>
      <c r="C949" t="str">
        <f>IFERROR(INDEX(ProductTJ[Product Name],MATCH(A949,ProductTJ[ProductID],0)),"Not found")</f>
        <v>Aliqui UC-03</v>
      </c>
      <c r="D949" t="str">
        <f>IFERROR(INDEX(ProductTJ[Category],MATCH(A949,ProductTJ[ProductID],0)),"Not found")</f>
        <v>Urban</v>
      </c>
      <c r="E949">
        <f>IFERROR(INDEX(ProductTJ[ManufacturerID],MATCH(A949,ProductTJ[ProductID],0)),"Not found")</f>
        <v>2</v>
      </c>
      <c r="F949" t="str">
        <f>IFERROR(INDEX(ProductTJ[Segment],MATCH(A949,ProductTJ[ProductID],0)),"Not found")</f>
        <v>Convenience</v>
      </c>
      <c r="G949" t="str">
        <f>IFERROR(INDEX(SalesTJ[Country],MATCH(A949,SalesTJ[ProductID],0)),"Not found")</f>
        <v>Canada</v>
      </c>
      <c r="H949" t="str">
        <f>IFERROR(INDEX(Location[State],MATCH(I949,Location[Zip],0)),"Not found")</f>
        <v>Ontario</v>
      </c>
      <c r="I949" t="str">
        <f>IFERROR(INDEX(SalesTJ[Zip],MATCH(A949,SalesTJ[ProductID],0)),"Not found")</f>
        <v>M4R</v>
      </c>
      <c r="J949" t="str">
        <f>IFERROR(INDEX(Manufacturer[Manufacturer Name],MATCH(E949,Manufacturer[ManufacturerID],0)),"Not found")</f>
        <v>Aliqui</v>
      </c>
      <c r="K949">
        <f>IFERROR(INDEX(SalesTJ[Units],MATCH(A949,SalesTJ[ProductID],0)),"Not found")</f>
        <v>1</v>
      </c>
      <c r="L949">
        <f>IFERROR(INDEX(SalesTJ[Revenue],MATCH(A949,SalesTJ[ProductID],0)),"Not found")</f>
        <v>7937.37</v>
      </c>
    </row>
    <row r="950" spans="1:12">
      <c r="A950" s="6">
        <v>478</v>
      </c>
      <c r="B950" s="7">
        <v>42135</v>
      </c>
      <c r="C950" t="str">
        <f>IFERROR(INDEX(ProductTJ[Product Name],MATCH(A950,ProductTJ[ProductID],0)),"Not found")</f>
        <v>Maximus UM-83</v>
      </c>
      <c r="D950" t="str">
        <f>IFERROR(INDEX(ProductTJ[Category],MATCH(A950,ProductTJ[ProductID],0)),"Not found")</f>
        <v>Urban</v>
      </c>
      <c r="E950">
        <f>IFERROR(INDEX(ProductTJ[ManufacturerID],MATCH(A950,ProductTJ[ProductID],0)),"Not found")</f>
        <v>7</v>
      </c>
      <c r="F950" t="str">
        <f>IFERROR(INDEX(ProductTJ[Segment],MATCH(A950,ProductTJ[ProductID],0)),"Not found")</f>
        <v>Moderation</v>
      </c>
      <c r="G950" t="str">
        <f>IFERROR(INDEX(SalesTJ[Country],MATCH(A950,SalesTJ[ProductID],0)),"Not found")</f>
        <v>Canada</v>
      </c>
      <c r="H950" t="str">
        <f>IFERROR(INDEX(Location[State],MATCH(I950,Location[Zip],0)),"Not found")</f>
        <v>Ontario</v>
      </c>
      <c r="I950" t="str">
        <f>IFERROR(INDEX(SalesTJ[Zip],MATCH(A950,SalesTJ[ProductID],0)),"Not found")</f>
        <v>M4E</v>
      </c>
      <c r="J950" t="str">
        <f>IFERROR(INDEX(Manufacturer[Manufacturer Name],MATCH(E950,Manufacturer[ManufacturerID],0)),"Not found")</f>
        <v>VanArsdel</v>
      </c>
      <c r="K950">
        <f>IFERROR(INDEX(SalesTJ[Units],MATCH(A950,SalesTJ[ProductID],0)),"Not found")</f>
        <v>1</v>
      </c>
      <c r="L950">
        <f>IFERROR(INDEX(SalesTJ[Revenue],MATCH(A950,SalesTJ[ProductID],0)),"Not found")</f>
        <v>17009.37</v>
      </c>
    </row>
    <row r="951" spans="1:12">
      <c r="A951" s="8">
        <v>2224</v>
      </c>
      <c r="B951" s="9">
        <v>42135</v>
      </c>
      <c r="C951" t="str">
        <f>IFERROR(INDEX(ProductTJ[Product Name],MATCH(A951,ProductTJ[ProductID],0)),"Not found")</f>
        <v>Aliqui RP-21</v>
      </c>
      <c r="D951" t="str">
        <f>IFERROR(INDEX(ProductTJ[Category],MATCH(A951,ProductTJ[ProductID],0)),"Not found")</f>
        <v>Rural</v>
      </c>
      <c r="E951">
        <f>IFERROR(INDEX(ProductTJ[ManufacturerID],MATCH(A951,ProductTJ[ProductID],0)),"Not found")</f>
        <v>2</v>
      </c>
      <c r="F951" t="str">
        <f>IFERROR(INDEX(ProductTJ[Segment],MATCH(A951,ProductTJ[ProductID],0)),"Not found")</f>
        <v>Productivity</v>
      </c>
      <c r="G951" t="str">
        <f>IFERROR(INDEX(SalesTJ[Country],MATCH(A951,SalesTJ[ProductID],0)),"Not found")</f>
        <v>Canada</v>
      </c>
      <c r="H951" t="str">
        <f>IFERROR(INDEX(Location[State],MATCH(I951,Location[Zip],0)),"Not found")</f>
        <v>Ontario</v>
      </c>
      <c r="I951" t="str">
        <f>IFERROR(INDEX(SalesTJ[Zip],MATCH(A951,SalesTJ[ProductID],0)),"Not found")</f>
        <v>L5N</v>
      </c>
      <c r="J951" t="str">
        <f>IFERROR(INDEX(Manufacturer[Manufacturer Name],MATCH(E951,Manufacturer[ManufacturerID],0)),"Not found")</f>
        <v>Aliqui</v>
      </c>
      <c r="K951">
        <f>IFERROR(INDEX(SalesTJ[Units],MATCH(A951,SalesTJ[ProductID],0)),"Not found")</f>
        <v>1</v>
      </c>
      <c r="L951">
        <f>IFERROR(INDEX(SalesTJ[Revenue],MATCH(A951,SalesTJ[ProductID],0)),"Not found")</f>
        <v>723.87</v>
      </c>
    </row>
    <row r="952" spans="1:12">
      <c r="A952" s="6">
        <v>1182</v>
      </c>
      <c r="B952" s="7">
        <v>42136</v>
      </c>
      <c r="C952" t="str">
        <f>IFERROR(INDEX(ProductTJ[Product Name],MATCH(A952,ProductTJ[ProductID],0)),"Not found")</f>
        <v>Pirum UE-18</v>
      </c>
      <c r="D952" t="str">
        <f>IFERROR(INDEX(ProductTJ[Category],MATCH(A952,ProductTJ[ProductID],0)),"Not found")</f>
        <v>Urban</v>
      </c>
      <c r="E952">
        <f>IFERROR(INDEX(ProductTJ[ManufacturerID],MATCH(A952,ProductTJ[ProductID],0)),"Not found")</f>
        <v>10</v>
      </c>
      <c r="F952" t="str">
        <f>IFERROR(INDEX(ProductTJ[Segment],MATCH(A952,ProductTJ[ProductID],0)),"Not found")</f>
        <v>Extreme</v>
      </c>
      <c r="G952" t="str">
        <f>IFERROR(INDEX(SalesTJ[Country],MATCH(A952,SalesTJ[ProductID],0)),"Not found")</f>
        <v>Canada</v>
      </c>
      <c r="H952" t="str">
        <f>IFERROR(INDEX(Location[State],MATCH(I952,Location[Zip],0)),"Not found")</f>
        <v>Alberta</v>
      </c>
      <c r="I952" t="str">
        <f>IFERROR(INDEX(SalesTJ[Zip],MATCH(A952,SalesTJ[ProductID],0)),"Not found")</f>
        <v>T6G</v>
      </c>
      <c r="J952" t="str">
        <f>IFERROR(INDEX(Manufacturer[Manufacturer Name],MATCH(E952,Manufacturer[ManufacturerID],0)),"Not found")</f>
        <v>Pirum</v>
      </c>
      <c r="K952">
        <f>IFERROR(INDEX(SalesTJ[Units],MATCH(A952,SalesTJ[ProductID],0)),"Not found")</f>
        <v>1</v>
      </c>
      <c r="L952">
        <f>IFERROR(INDEX(SalesTJ[Revenue],MATCH(A952,SalesTJ[ProductID],0)),"Not found")</f>
        <v>2708.37</v>
      </c>
    </row>
    <row r="953" spans="1:12">
      <c r="A953" s="8">
        <v>1145</v>
      </c>
      <c r="B953" s="9">
        <v>42136</v>
      </c>
      <c r="C953" t="str">
        <f>IFERROR(INDEX(ProductTJ[Product Name],MATCH(A953,ProductTJ[ProductID],0)),"Not found")</f>
        <v>Pirum UR-02</v>
      </c>
      <c r="D953" t="str">
        <f>IFERROR(INDEX(ProductTJ[Category],MATCH(A953,ProductTJ[ProductID],0)),"Not found")</f>
        <v>Urban</v>
      </c>
      <c r="E953">
        <f>IFERROR(INDEX(ProductTJ[ManufacturerID],MATCH(A953,ProductTJ[ProductID],0)),"Not found")</f>
        <v>10</v>
      </c>
      <c r="F953" t="str">
        <f>IFERROR(INDEX(ProductTJ[Segment],MATCH(A953,ProductTJ[ProductID],0)),"Not found")</f>
        <v>Regular</v>
      </c>
      <c r="G953" t="str">
        <f>IFERROR(INDEX(SalesTJ[Country],MATCH(A953,SalesTJ[ProductID],0)),"Not found")</f>
        <v>Canada</v>
      </c>
      <c r="H953" t="str">
        <f>IFERROR(INDEX(Location[State],MATCH(I953,Location[Zip],0)),"Not found")</f>
        <v>Ontario</v>
      </c>
      <c r="I953" t="str">
        <f>IFERROR(INDEX(SalesTJ[Zip],MATCH(A953,SalesTJ[ProductID],0)),"Not found")</f>
        <v>M6H</v>
      </c>
      <c r="J953" t="str">
        <f>IFERROR(INDEX(Manufacturer[Manufacturer Name],MATCH(E953,Manufacturer[ManufacturerID],0)),"Not found")</f>
        <v>Pirum</v>
      </c>
      <c r="K953">
        <f>IFERROR(INDEX(SalesTJ[Units],MATCH(A953,SalesTJ[ProductID],0)),"Not found")</f>
        <v>1</v>
      </c>
      <c r="L953">
        <f>IFERROR(INDEX(SalesTJ[Revenue],MATCH(A953,SalesTJ[ProductID],0)),"Not found")</f>
        <v>4031.37</v>
      </c>
    </row>
    <row r="954" spans="1:12">
      <c r="A954" s="6">
        <v>183</v>
      </c>
      <c r="B954" s="7">
        <v>42136</v>
      </c>
      <c r="C954" t="str">
        <f>IFERROR(INDEX(ProductTJ[Product Name],MATCH(A954,ProductTJ[ProductID],0)),"Not found")</f>
        <v>Abbas UE-11</v>
      </c>
      <c r="D954" t="str">
        <f>IFERROR(INDEX(ProductTJ[Category],MATCH(A954,ProductTJ[ProductID],0)),"Not found")</f>
        <v>Urban</v>
      </c>
      <c r="E954">
        <f>IFERROR(INDEX(ProductTJ[ManufacturerID],MATCH(A954,ProductTJ[ProductID],0)),"Not found")</f>
        <v>1</v>
      </c>
      <c r="F954" t="str">
        <f>IFERROR(INDEX(ProductTJ[Segment],MATCH(A954,ProductTJ[ProductID],0)),"Not found")</f>
        <v>Extreme</v>
      </c>
      <c r="G954" t="str">
        <f>IFERROR(INDEX(SalesTJ[Country],MATCH(A954,SalesTJ[ProductID],0)),"Not found")</f>
        <v>Canada</v>
      </c>
      <c r="H954" t="str">
        <f>IFERROR(INDEX(Location[State],MATCH(I954,Location[Zip],0)),"Not found")</f>
        <v>Manitoba</v>
      </c>
      <c r="I954" t="str">
        <f>IFERROR(INDEX(SalesTJ[Zip],MATCH(A954,SalesTJ[ProductID],0)),"Not found")</f>
        <v>R3G</v>
      </c>
      <c r="J954" t="str">
        <f>IFERROR(INDEX(Manufacturer[Manufacturer Name],MATCH(E954,Manufacturer[ManufacturerID],0)),"Not found")</f>
        <v>Abbas</v>
      </c>
      <c r="K954">
        <f>IFERROR(INDEX(SalesTJ[Units],MATCH(A954,SalesTJ[ProductID],0)),"Not found")</f>
        <v>1</v>
      </c>
      <c r="L954">
        <f>IFERROR(INDEX(SalesTJ[Revenue],MATCH(A954,SalesTJ[ProductID],0)),"Not found")</f>
        <v>8694</v>
      </c>
    </row>
    <row r="955" spans="1:12">
      <c r="A955" s="8">
        <v>945</v>
      </c>
      <c r="B955" s="9">
        <v>42136</v>
      </c>
      <c r="C955" t="str">
        <f>IFERROR(INDEX(ProductTJ[Product Name],MATCH(A955,ProductTJ[ProductID],0)),"Not found")</f>
        <v>Natura UC-08</v>
      </c>
      <c r="D955" t="str">
        <f>IFERROR(INDEX(ProductTJ[Category],MATCH(A955,ProductTJ[ProductID],0)),"Not found")</f>
        <v>Urban</v>
      </c>
      <c r="E955">
        <f>IFERROR(INDEX(ProductTJ[ManufacturerID],MATCH(A955,ProductTJ[ProductID],0)),"Not found")</f>
        <v>8</v>
      </c>
      <c r="F955" t="str">
        <f>IFERROR(INDEX(ProductTJ[Segment],MATCH(A955,ProductTJ[ProductID],0)),"Not found")</f>
        <v>Convenience</v>
      </c>
      <c r="G955" t="str">
        <f>IFERROR(INDEX(SalesTJ[Country],MATCH(A955,SalesTJ[ProductID],0)),"Not found")</f>
        <v>Canada</v>
      </c>
      <c r="H955" t="str">
        <f>IFERROR(INDEX(Location[State],MATCH(I955,Location[Zip],0)),"Not found")</f>
        <v>Manitoba</v>
      </c>
      <c r="I955" t="str">
        <f>IFERROR(INDEX(SalesTJ[Zip],MATCH(A955,SalesTJ[ProductID],0)),"Not found")</f>
        <v>R3B</v>
      </c>
      <c r="J955" t="str">
        <f>IFERROR(INDEX(Manufacturer[Manufacturer Name],MATCH(E955,Manufacturer[ManufacturerID],0)),"Not found")</f>
        <v>Natura</v>
      </c>
      <c r="K955">
        <f>IFERROR(INDEX(SalesTJ[Units],MATCH(A955,SalesTJ[ProductID],0)),"Not found")</f>
        <v>1</v>
      </c>
      <c r="L955">
        <f>IFERROR(INDEX(SalesTJ[Revenue],MATCH(A955,SalesTJ[ProductID],0)),"Not found")</f>
        <v>8189.37</v>
      </c>
    </row>
    <row r="956" spans="1:12">
      <c r="A956" s="6">
        <v>1001</v>
      </c>
      <c r="B956" s="7">
        <v>42136</v>
      </c>
      <c r="C956" t="str">
        <f>IFERROR(INDEX(ProductTJ[Product Name],MATCH(A956,ProductTJ[ProductID],0)),"Not found")</f>
        <v>Natura YY-02</v>
      </c>
      <c r="D956" t="str">
        <f>IFERROR(INDEX(ProductTJ[Category],MATCH(A956,ProductTJ[ProductID],0)),"Not found")</f>
        <v>Youth</v>
      </c>
      <c r="E956">
        <f>IFERROR(INDEX(ProductTJ[ManufacturerID],MATCH(A956,ProductTJ[ProductID],0)),"Not found")</f>
        <v>8</v>
      </c>
      <c r="F956" t="str">
        <f>IFERROR(INDEX(ProductTJ[Segment],MATCH(A956,ProductTJ[ProductID],0)),"Not found")</f>
        <v>Youth</v>
      </c>
      <c r="G956" t="str">
        <f>IFERROR(INDEX(SalesTJ[Country],MATCH(A956,SalesTJ[ProductID],0)),"Not found")</f>
        <v>Canada</v>
      </c>
      <c r="H956" t="str">
        <f>IFERROR(INDEX(Location[State],MATCH(I956,Location[Zip],0)),"Not found")</f>
        <v>British Columbia</v>
      </c>
      <c r="I956" t="str">
        <f>IFERROR(INDEX(SalesTJ[Zip],MATCH(A956,SalesTJ[ProductID],0)),"Not found")</f>
        <v>V6R</v>
      </c>
      <c r="J956" t="str">
        <f>IFERROR(INDEX(Manufacturer[Manufacturer Name],MATCH(E956,Manufacturer[ManufacturerID],0)),"Not found")</f>
        <v>Natura</v>
      </c>
      <c r="K956">
        <f>IFERROR(INDEX(SalesTJ[Units],MATCH(A956,SalesTJ[ProductID],0)),"Not found")</f>
        <v>1</v>
      </c>
      <c r="L956">
        <f>IFERROR(INDEX(SalesTJ[Revenue],MATCH(A956,SalesTJ[ProductID],0)),"Not found")</f>
        <v>5165.37</v>
      </c>
    </row>
    <row r="957" spans="1:12">
      <c r="A957" s="8">
        <v>1000</v>
      </c>
      <c r="B957" s="9">
        <v>42137</v>
      </c>
      <c r="C957" t="str">
        <f>IFERROR(INDEX(ProductTJ[Product Name],MATCH(A957,ProductTJ[ProductID],0)),"Not found")</f>
        <v>Natura YY-01</v>
      </c>
      <c r="D957" t="str">
        <f>IFERROR(INDEX(ProductTJ[Category],MATCH(A957,ProductTJ[ProductID],0)),"Not found")</f>
        <v>Youth</v>
      </c>
      <c r="E957">
        <f>IFERROR(INDEX(ProductTJ[ManufacturerID],MATCH(A957,ProductTJ[ProductID],0)),"Not found")</f>
        <v>8</v>
      </c>
      <c r="F957" t="str">
        <f>IFERROR(INDEX(ProductTJ[Segment],MATCH(A957,ProductTJ[ProductID],0)),"Not found")</f>
        <v>Youth</v>
      </c>
      <c r="G957" t="str">
        <f>IFERROR(INDEX(SalesTJ[Country],MATCH(A957,SalesTJ[ProductID],0)),"Not found")</f>
        <v>Canada</v>
      </c>
      <c r="H957" t="str">
        <f>IFERROR(INDEX(Location[State],MATCH(I957,Location[Zip],0)),"Not found")</f>
        <v>British Columbia</v>
      </c>
      <c r="I957" t="str">
        <f>IFERROR(INDEX(SalesTJ[Zip],MATCH(A957,SalesTJ[ProductID],0)),"Not found")</f>
        <v>V6A</v>
      </c>
      <c r="J957" t="str">
        <f>IFERROR(INDEX(Manufacturer[Manufacturer Name],MATCH(E957,Manufacturer[ManufacturerID],0)),"Not found")</f>
        <v>Natura</v>
      </c>
      <c r="K957">
        <f>IFERROR(INDEX(SalesTJ[Units],MATCH(A957,SalesTJ[ProductID],0)),"Not found")</f>
        <v>1</v>
      </c>
      <c r="L957">
        <f>IFERROR(INDEX(SalesTJ[Revenue],MATCH(A957,SalesTJ[ProductID],0)),"Not found")</f>
        <v>1290.87</v>
      </c>
    </row>
    <row r="958" spans="1:12">
      <c r="A958" s="6">
        <v>1705</v>
      </c>
      <c r="B958" s="7">
        <v>42137</v>
      </c>
      <c r="C958" t="str">
        <f>IFERROR(INDEX(ProductTJ[Product Name],MATCH(A958,ProductTJ[ProductID],0)),"Not found")</f>
        <v>Salvus YY-16</v>
      </c>
      <c r="D958" t="str">
        <f>IFERROR(INDEX(ProductTJ[Category],MATCH(A958,ProductTJ[ProductID],0)),"Not found")</f>
        <v>Youth</v>
      </c>
      <c r="E958">
        <f>IFERROR(INDEX(ProductTJ[ManufacturerID],MATCH(A958,ProductTJ[ProductID],0)),"Not found")</f>
        <v>13</v>
      </c>
      <c r="F958" t="str">
        <f>IFERROR(INDEX(ProductTJ[Segment],MATCH(A958,ProductTJ[ProductID],0)),"Not found")</f>
        <v>Youth</v>
      </c>
      <c r="G958" t="str">
        <f>IFERROR(INDEX(SalesTJ[Country],MATCH(A958,SalesTJ[ProductID],0)),"Not found")</f>
        <v>Canada</v>
      </c>
      <c r="H958" t="str">
        <f>IFERROR(INDEX(Location[State],MATCH(I958,Location[Zip],0)),"Not found")</f>
        <v>British Columbia</v>
      </c>
      <c r="I958" t="str">
        <f>IFERROR(INDEX(SalesTJ[Zip],MATCH(A958,SalesTJ[ProductID],0)),"Not found")</f>
        <v>V5N</v>
      </c>
      <c r="J958" t="str">
        <f>IFERROR(INDEX(Manufacturer[Manufacturer Name],MATCH(E958,Manufacturer[ManufacturerID],0)),"Not found")</f>
        <v>Salvus</v>
      </c>
      <c r="K958">
        <f>IFERROR(INDEX(SalesTJ[Units],MATCH(A958,SalesTJ[ProductID],0)),"Not found")</f>
        <v>1</v>
      </c>
      <c r="L958">
        <f>IFERROR(INDEX(SalesTJ[Revenue],MATCH(A958,SalesTJ[ProductID],0)),"Not found")</f>
        <v>1763.37</v>
      </c>
    </row>
    <row r="959" spans="1:12">
      <c r="A959" s="8">
        <v>2090</v>
      </c>
      <c r="B959" s="9">
        <v>42137</v>
      </c>
      <c r="C959" t="str">
        <f>IFERROR(INDEX(ProductTJ[Product Name],MATCH(A959,ProductTJ[ProductID],0)),"Not found")</f>
        <v>Currus UC-25</v>
      </c>
      <c r="D959" t="str">
        <f>IFERROR(INDEX(ProductTJ[Category],MATCH(A959,ProductTJ[ProductID],0)),"Not found")</f>
        <v>Urban</v>
      </c>
      <c r="E959">
        <f>IFERROR(INDEX(ProductTJ[ManufacturerID],MATCH(A959,ProductTJ[ProductID],0)),"Not found")</f>
        <v>4</v>
      </c>
      <c r="F959" t="str">
        <f>IFERROR(INDEX(ProductTJ[Segment],MATCH(A959,ProductTJ[ProductID],0)),"Not found")</f>
        <v>Convenience</v>
      </c>
      <c r="G959" t="str">
        <f>IFERROR(INDEX(SalesTJ[Country],MATCH(A959,SalesTJ[ProductID],0)),"Not found")</f>
        <v>Canada</v>
      </c>
      <c r="H959" t="str">
        <f>IFERROR(INDEX(Location[State],MATCH(I959,Location[Zip],0)),"Not found")</f>
        <v>Ontario</v>
      </c>
      <c r="I959" t="str">
        <f>IFERROR(INDEX(SalesTJ[Zip],MATCH(A959,SalesTJ[ProductID],0)),"Not found")</f>
        <v>L5G</v>
      </c>
      <c r="J959" t="str">
        <f>IFERROR(INDEX(Manufacturer[Manufacturer Name],MATCH(E959,Manufacturer[ManufacturerID],0)),"Not found")</f>
        <v>Currus</v>
      </c>
      <c r="K959">
        <f>IFERROR(INDEX(SalesTJ[Units],MATCH(A959,SalesTJ[ProductID],0)),"Not found")</f>
        <v>1</v>
      </c>
      <c r="L959">
        <f>IFERROR(INDEX(SalesTJ[Revenue],MATCH(A959,SalesTJ[ProductID],0)),"Not found")</f>
        <v>4598.37</v>
      </c>
    </row>
    <row r="960" spans="1:12">
      <c r="A960" s="6">
        <v>2354</v>
      </c>
      <c r="B960" s="7">
        <v>42137</v>
      </c>
      <c r="C960" t="str">
        <f>IFERROR(INDEX(ProductTJ[Product Name],MATCH(A960,ProductTJ[ProductID],0)),"Not found")</f>
        <v>Aliqui UC-02</v>
      </c>
      <c r="D960" t="str">
        <f>IFERROR(INDEX(ProductTJ[Category],MATCH(A960,ProductTJ[ProductID],0)),"Not found")</f>
        <v>Urban</v>
      </c>
      <c r="E960">
        <f>IFERROR(INDEX(ProductTJ[ManufacturerID],MATCH(A960,ProductTJ[ProductID],0)),"Not found")</f>
        <v>2</v>
      </c>
      <c r="F960" t="str">
        <f>IFERROR(INDEX(ProductTJ[Segment],MATCH(A960,ProductTJ[ProductID],0)),"Not found")</f>
        <v>Convenience</v>
      </c>
      <c r="G960" t="str">
        <f>IFERROR(INDEX(SalesTJ[Country],MATCH(A960,SalesTJ[ProductID],0)),"Not found")</f>
        <v>Canada</v>
      </c>
      <c r="H960" t="str">
        <f>IFERROR(INDEX(Location[State],MATCH(I960,Location[Zip],0)),"Not found")</f>
        <v>Ontario</v>
      </c>
      <c r="I960" t="str">
        <f>IFERROR(INDEX(SalesTJ[Zip],MATCH(A960,SalesTJ[ProductID],0)),"Not found")</f>
        <v>M4S</v>
      </c>
      <c r="J960" t="str">
        <f>IFERROR(INDEX(Manufacturer[Manufacturer Name],MATCH(E960,Manufacturer[ManufacturerID],0)),"Not found")</f>
        <v>Aliqui</v>
      </c>
      <c r="K960">
        <f>IFERROR(INDEX(SalesTJ[Units],MATCH(A960,SalesTJ[ProductID],0)),"Not found")</f>
        <v>1</v>
      </c>
      <c r="L960">
        <f>IFERROR(INDEX(SalesTJ[Revenue],MATCH(A960,SalesTJ[ProductID],0)),"Not found")</f>
        <v>4661.37</v>
      </c>
    </row>
    <row r="961" spans="1:12">
      <c r="A961" s="8">
        <v>690</v>
      </c>
      <c r="B961" s="9">
        <v>42138</v>
      </c>
      <c r="C961" t="str">
        <f>IFERROR(INDEX(ProductTJ[Product Name],MATCH(A961,ProductTJ[ProductID],0)),"Not found")</f>
        <v>Maximus UC-55</v>
      </c>
      <c r="D961" t="str">
        <f>IFERROR(INDEX(ProductTJ[Category],MATCH(A961,ProductTJ[ProductID],0)),"Not found")</f>
        <v>Urban</v>
      </c>
      <c r="E961">
        <f>IFERROR(INDEX(ProductTJ[ManufacturerID],MATCH(A961,ProductTJ[ProductID],0)),"Not found")</f>
        <v>7</v>
      </c>
      <c r="F961" t="str">
        <f>IFERROR(INDEX(ProductTJ[Segment],MATCH(A961,ProductTJ[ProductID],0)),"Not found")</f>
        <v>Convenience</v>
      </c>
      <c r="G961" t="str">
        <f>IFERROR(INDEX(SalesTJ[Country],MATCH(A961,SalesTJ[ProductID],0)),"Not found")</f>
        <v>Canada</v>
      </c>
      <c r="H961" t="str">
        <f>IFERROR(INDEX(Location[State],MATCH(I961,Location[Zip],0)),"Not found")</f>
        <v>Ontario</v>
      </c>
      <c r="I961" t="str">
        <f>IFERROR(INDEX(SalesTJ[Zip],MATCH(A961,SalesTJ[ProductID],0)),"Not found")</f>
        <v>M4E</v>
      </c>
      <c r="J961" t="str">
        <f>IFERROR(INDEX(Manufacturer[Manufacturer Name],MATCH(E961,Manufacturer[ManufacturerID],0)),"Not found")</f>
        <v>VanArsdel</v>
      </c>
      <c r="K961">
        <f>IFERROR(INDEX(SalesTJ[Units],MATCH(A961,SalesTJ[ProductID],0)),"Not found")</f>
        <v>1</v>
      </c>
      <c r="L961">
        <f>IFERROR(INDEX(SalesTJ[Revenue],MATCH(A961,SalesTJ[ProductID],0)),"Not found")</f>
        <v>4409.37</v>
      </c>
    </row>
    <row r="962" spans="1:12">
      <c r="A962" s="6">
        <v>1180</v>
      </c>
      <c r="B962" s="7">
        <v>42138</v>
      </c>
      <c r="C962" t="str">
        <f>IFERROR(INDEX(ProductTJ[Product Name],MATCH(A962,ProductTJ[ProductID],0)),"Not found")</f>
        <v>Pirum UE-16</v>
      </c>
      <c r="D962" t="str">
        <f>IFERROR(INDEX(ProductTJ[Category],MATCH(A962,ProductTJ[ProductID],0)),"Not found")</f>
        <v>Urban</v>
      </c>
      <c r="E962">
        <f>IFERROR(INDEX(ProductTJ[ManufacturerID],MATCH(A962,ProductTJ[ProductID],0)),"Not found")</f>
        <v>10</v>
      </c>
      <c r="F962" t="str">
        <f>IFERROR(INDEX(ProductTJ[Segment],MATCH(A962,ProductTJ[ProductID],0)),"Not found")</f>
        <v>Extreme</v>
      </c>
      <c r="G962" t="str">
        <f>IFERROR(INDEX(SalesTJ[Country],MATCH(A962,SalesTJ[ProductID],0)),"Not found")</f>
        <v>Canada</v>
      </c>
      <c r="H962" t="str">
        <f>IFERROR(INDEX(Location[State],MATCH(I962,Location[Zip],0)),"Not found")</f>
        <v>Ontario</v>
      </c>
      <c r="I962" t="str">
        <f>IFERROR(INDEX(SalesTJ[Zip],MATCH(A962,SalesTJ[ProductID],0)),"Not found")</f>
        <v>L5G</v>
      </c>
      <c r="J962" t="str">
        <f>IFERROR(INDEX(Manufacturer[Manufacturer Name],MATCH(E962,Manufacturer[ManufacturerID],0)),"Not found")</f>
        <v>Pirum</v>
      </c>
      <c r="K962">
        <f>IFERROR(INDEX(SalesTJ[Units],MATCH(A962,SalesTJ[ProductID],0)),"Not found")</f>
        <v>1</v>
      </c>
      <c r="L962">
        <f>IFERROR(INDEX(SalesTJ[Revenue],MATCH(A962,SalesTJ[ProductID],0)),"Not found")</f>
        <v>6173.37</v>
      </c>
    </row>
    <row r="963" spans="1:12">
      <c r="A963" s="8">
        <v>457</v>
      </c>
      <c r="B963" s="9">
        <v>42138</v>
      </c>
      <c r="C963" t="str">
        <f>IFERROR(INDEX(ProductTJ[Product Name],MATCH(A963,ProductTJ[ProductID],0)),"Not found")</f>
        <v>Maximus UM-62</v>
      </c>
      <c r="D963" t="str">
        <f>IFERROR(INDEX(ProductTJ[Category],MATCH(A963,ProductTJ[ProductID],0)),"Not found")</f>
        <v>Urban</v>
      </c>
      <c r="E963">
        <f>IFERROR(INDEX(ProductTJ[ManufacturerID],MATCH(A963,ProductTJ[ProductID],0)),"Not found")</f>
        <v>7</v>
      </c>
      <c r="F963" t="str">
        <f>IFERROR(INDEX(ProductTJ[Segment],MATCH(A963,ProductTJ[ProductID],0)),"Not found")</f>
        <v>Moderation</v>
      </c>
      <c r="G963" t="str">
        <f>IFERROR(INDEX(SalesTJ[Country],MATCH(A963,SalesTJ[ProductID],0)),"Not found")</f>
        <v>Canada</v>
      </c>
      <c r="H963" t="str">
        <f>IFERROR(INDEX(Location[State],MATCH(I963,Location[Zip],0)),"Not found")</f>
        <v>Ontario</v>
      </c>
      <c r="I963" t="str">
        <f>IFERROR(INDEX(SalesTJ[Zip],MATCH(A963,SalesTJ[ProductID],0)),"Not found")</f>
        <v>M5X</v>
      </c>
      <c r="J963" t="str">
        <f>IFERROR(INDEX(Manufacturer[Manufacturer Name],MATCH(E963,Manufacturer[ManufacturerID],0)),"Not found")</f>
        <v>VanArsdel</v>
      </c>
      <c r="K963">
        <f>IFERROR(INDEX(SalesTJ[Units],MATCH(A963,SalesTJ[ProductID],0)),"Not found")</f>
        <v>1</v>
      </c>
      <c r="L963">
        <f>IFERROR(INDEX(SalesTJ[Revenue],MATCH(A963,SalesTJ[ProductID],0)),"Not found")</f>
        <v>11969.37</v>
      </c>
    </row>
    <row r="964" spans="1:12">
      <c r="A964" s="6">
        <v>1212</v>
      </c>
      <c r="B964" s="7">
        <v>42138</v>
      </c>
      <c r="C964" t="str">
        <f>IFERROR(INDEX(ProductTJ[Product Name],MATCH(A964,ProductTJ[ProductID],0)),"Not found")</f>
        <v>Pirum UC-14</v>
      </c>
      <c r="D964" t="str">
        <f>IFERROR(INDEX(ProductTJ[Category],MATCH(A964,ProductTJ[ProductID],0)),"Not found")</f>
        <v>Urban</v>
      </c>
      <c r="E964">
        <f>IFERROR(INDEX(ProductTJ[ManufacturerID],MATCH(A964,ProductTJ[ProductID],0)),"Not found")</f>
        <v>10</v>
      </c>
      <c r="F964" t="str">
        <f>IFERROR(INDEX(ProductTJ[Segment],MATCH(A964,ProductTJ[ProductID],0)),"Not found")</f>
        <v>Convenience</v>
      </c>
      <c r="G964" t="str">
        <f>IFERROR(INDEX(SalesTJ[Country],MATCH(A964,SalesTJ[ProductID],0)),"Not found")</f>
        <v>Canada</v>
      </c>
      <c r="H964" t="str">
        <f>IFERROR(INDEX(Location[State],MATCH(I964,Location[Zip],0)),"Not found")</f>
        <v>Ontario</v>
      </c>
      <c r="I964" t="str">
        <f>IFERROR(INDEX(SalesTJ[Zip],MATCH(A964,SalesTJ[ProductID],0)),"Not found")</f>
        <v>L5N</v>
      </c>
      <c r="J964" t="str">
        <f>IFERROR(INDEX(Manufacturer[Manufacturer Name],MATCH(E964,Manufacturer[ManufacturerID],0)),"Not found")</f>
        <v>Pirum</v>
      </c>
      <c r="K964">
        <f>IFERROR(INDEX(SalesTJ[Units],MATCH(A964,SalesTJ[ProductID],0)),"Not found")</f>
        <v>1</v>
      </c>
      <c r="L964">
        <f>IFERROR(INDEX(SalesTJ[Revenue],MATCH(A964,SalesTJ[ProductID],0)),"Not found")</f>
        <v>4850.37</v>
      </c>
    </row>
    <row r="965" spans="1:12">
      <c r="A965" s="8">
        <v>1180</v>
      </c>
      <c r="B965" s="9">
        <v>42144</v>
      </c>
      <c r="C965" t="str">
        <f>IFERROR(INDEX(ProductTJ[Product Name],MATCH(A965,ProductTJ[ProductID],0)),"Not found")</f>
        <v>Pirum UE-16</v>
      </c>
      <c r="D965" t="str">
        <f>IFERROR(INDEX(ProductTJ[Category],MATCH(A965,ProductTJ[ProductID],0)),"Not found")</f>
        <v>Urban</v>
      </c>
      <c r="E965">
        <f>IFERROR(INDEX(ProductTJ[ManufacturerID],MATCH(A965,ProductTJ[ProductID],0)),"Not found")</f>
        <v>10</v>
      </c>
      <c r="F965" t="str">
        <f>IFERROR(INDEX(ProductTJ[Segment],MATCH(A965,ProductTJ[ProductID],0)),"Not found")</f>
        <v>Extreme</v>
      </c>
      <c r="G965" t="str">
        <f>IFERROR(INDEX(SalesTJ[Country],MATCH(A965,SalesTJ[ProductID],0)),"Not found")</f>
        <v>Canada</v>
      </c>
      <c r="H965" t="str">
        <f>IFERROR(INDEX(Location[State],MATCH(I965,Location[Zip],0)),"Not found")</f>
        <v>Ontario</v>
      </c>
      <c r="I965" t="str">
        <f>IFERROR(INDEX(SalesTJ[Zip],MATCH(A965,SalesTJ[ProductID],0)),"Not found")</f>
        <v>L5G</v>
      </c>
      <c r="J965" t="str">
        <f>IFERROR(INDEX(Manufacturer[Manufacturer Name],MATCH(E965,Manufacturer[ManufacturerID],0)),"Not found")</f>
        <v>Pirum</v>
      </c>
      <c r="K965">
        <f>IFERROR(INDEX(SalesTJ[Units],MATCH(A965,SalesTJ[ProductID],0)),"Not found")</f>
        <v>1</v>
      </c>
      <c r="L965">
        <f>IFERROR(INDEX(SalesTJ[Revenue],MATCH(A965,SalesTJ[ProductID],0)),"Not found")</f>
        <v>6173.37</v>
      </c>
    </row>
    <row r="966" spans="1:12">
      <c r="A966" s="6">
        <v>1697</v>
      </c>
      <c r="B966" s="7">
        <v>42145</v>
      </c>
      <c r="C966" t="str">
        <f>IFERROR(INDEX(ProductTJ[Product Name],MATCH(A966,ProductTJ[ProductID],0)),"Not found")</f>
        <v>Salvus YY-08</v>
      </c>
      <c r="D966" t="str">
        <f>IFERROR(INDEX(ProductTJ[Category],MATCH(A966,ProductTJ[ProductID],0)),"Not found")</f>
        <v>Youth</v>
      </c>
      <c r="E966">
        <f>IFERROR(INDEX(ProductTJ[ManufacturerID],MATCH(A966,ProductTJ[ProductID],0)),"Not found")</f>
        <v>13</v>
      </c>
      <c r="F966" t="str">
        <f>IFERROR(INDEX(ProductTJ[Segment],MATCH(A966,ProductTJ[ProductID],0)),"Not found")</f>
        <v>Youth</v>
      </c>
      <c r="G966" t="str">
        <f>IFERROR(INDEX(SalesTJ[Country],MATCH(A966,SalesTJ[ProductID],0)),"Not found")</f>
        <v>Canada</v>
      </c>
      <c r="H966" t="str">
        <f>IFERROR(INDEX(Location[State],MATCH(I966,Location[Zip],0)),"Not found")</f>
        <v>Alberta</v>
      </c>
      <c r="I966" t="str">
        <f>IFERROR(INDEX(SalesTJ[Zip],MATCH(A966,SalesTJ[ProductID],0)),"Not found")</f>
        <v>T5H</v>
      </c>
      <c r="J966" t="str">
        <f>IFERROR(INDEX(Manufacturer[Manufacturer Name],MATCH(E966,Manufacturer[ManufacturerID],0)),"Not found")</f>
        <v>Salvus</v>
      </c>
      <c r="K966">
        <f>IFERROR(INDEX(SalesTJ[Units],MATCH(A966,SalesTJ[ProductID],0)),"Not found")</f>
        <v>1</v>
      </c>
      <c r="L966">
        <f>IFERROR(INDEX(SalesTJ[Revenue],MATCH(A966,SalesTJ[ProductID],0)),"Not found")</f>
        <v>2834.37</v>
      </c>
    </row>
    <row r="967" spans="1:12">
      <c r="A967" s="8">
        <v>1706</v>
      </c>
      <c r="B967" s="9">
        <v>42145</v>
      </c>
      <c r="C967" t="str">
        <f>IFERROR(INDEX(ProductTJ[Product Name],MATCH(A967,ProductTJ[ProductID],0)),"Not found")</f>
        <v>Salvus YY-17</v>
      </c>
      <c r="D967" t="str">
        <f>IFERROR(INDEX(ProductTJ[Category],MATCH(A967,ProductTJ[ProductID],0)),"Not found")</f>
        <v>Youth</v>
      </c>
      <c r="E967">
        <f>IFERROR(INDEX(ProductTJ[ManufacturerID],MATCH(A967,ProductTJ[ProductID],0)),"Not found")</f>
        <v>13</v>
      </c>
      <c r="F967" t="str">
        <f>IFERROR(INDEX(ProductTJ[Segment],MATCH(A967,ProductTJ[ProductID],0)),"Not found")</f>
        <v>Youth</v>
      </c>
      <c r="G967" t="str">
        <f>IFERROR(INDEX(SalesTJ[Country],MATCH(A967,SalesTJ[ProductID],0)),"Not found")</f>
        <v>Canada</v>
      </c>
      <c r="H967" t="str">
        <f>IFERROR(INDEX(Location[State],MATCH(I967,Location[Zip],0)),"Not found")</f>
        <v>Alberta</v>
      </c>
      <c r="I967" t="str">
        <f>IFERROR(INDEX(SalesTJ[Zip],MATCH(A967,SalesTJ[ProductID],0)),"Not found")</f>
        <v>T5H</v>
      </c>
      <c r="J967" t="str">
        <f>IFERROR(INDEX(Manufacturer[Manufacturer Name],MATCH(E967,Manufacturer[ManufacturerID],0)),"Not found")</f>
        <v>Salvus</v>
      </c>
      <c r="K967">
        <f>IFERROR(INDEX(SalesTJ[Units],MATCH(A967,SalesTJ[ProductID],0)),"Not found")</f>
        <v>1</v>
      </c>
      <c r="L967">
        <f>IFERROR(INDEX(SalesTJ[Revenue],MATCH(A967,SalesTJ[ProductID],0)),"Not found")</f>
        <v>2834.37</v>
      </c>
    </row>
    <row r="968" spans="1:12">
      <c r="A968" s="6">
        <v>1875</v>
      </c>
      <c r="B968" s="7">
        <v>42145</v>
      </c>
      <c r="C968" t="str">
        <f>IFERROR(INDEX(ProductTJ[Product Name],MATCH(A968,ProductTJ[ProductID],0)),"Not found")</f>
        <v>Leo UM-13</v>
      </c>
      <c r="D968" t="str">
        <f>IFERROR(INDEX(ProductTJ[Category],MATCH(A968,ProductTJ[ProductID],0)),"Not found")</f>
        <v>Urban</v>
      </c>
      <c r="E968">
        <f>IFERROR(INDEX(ProductTJ[ManufacturerID],MATCH(A968,ProductTJ[ProductID],0)),"Not found")</f>
        <v>6</v>
      </c>
      <c r="F968" t="str">
        <f>IFERROR(INDEX(ProductTJ[Segment],MATCH(A968,ProductTJ[ProductID],0)),"Not found")</f>
        <v>Moderation</v>
      </c>
      <c r="G968" t="str">
        <f>IFERROR(INDEX(SalesTJ[Country],MATCH(A968,SalesTJ[ProductID],0)),"Not found")</f>
        <v>Canada</v>
      </c>
      <c r="H968" t="str">
        <f>IFERROR(INDEX(Location[State],MATCH(I968,Location[Zip],0)),"Not found")</f>
        <v>Alberta</v>
      </c>
      <c r="I968" t="str">
        <f>IFERROR(INDEX(SalesTJ[Zip],MATCH(A968,SalesTJ[ProductID],0)),"Not found")</f>
        <v>T6S</v>
      </c>
      <c r="J968" t="str">
        <f>IFERROR(INDEX(Manufacturer[Manufacturer Name],MATCH(E968,Manufacturer[ManufacturerID],0)),"Not found")</f>
        <v>Leo</v>
      </c>
      <c r="K968">
        <f>IFERROR(INDEX(SalesTJ[Units],MATCH(A968,SalesTJ[ProductID],0)),"Not found")</f>
        <v>1</v>
      </c>
      <c r="L968">
        <f>IFERROR(INDEX(SalesTJ[Revenue],MATCH(A968,SalesTJ[ProductID],0)),"Not found")</f>
        <v>12914.37</v>
      </c>
    </row>
    <row r="969" spans="1:12">
      <c r="A969" s="8">
        <v>659</v>
      </c>
      <c r="B969" s="9">
        <v>42145</v>
      </c>
      <c r="C969" t="str">
        <f>IFERROR(INDEX(ProductTJ[Product Name],MATCH(A969,ProductTJ[ProductID],0)),"Not found")</f>
        <v>Maximus UC-24</v>
      </c>
      <c r="D969" t="str">
        <f>IFERROR(INDEX(ProductTJ[Category],MATCH(A969,ProductTJ[ProductID],0)),"Not found")</f>
        <v>Urban</v>
      </c>
      <c r="E969">
        <f>IFERROR(INDEX(ProductTJ[ManufacturerID],MATCH(A969,ProductTJ[ProductID],0)),"Not found")</f>
        <v>7</v>
      </c>
      <c r="F969" t="str">
        <f>IFERROR(INDEX(ProductTJ[Segment],MATCH(A969,ProductTJ[ProductID],0)),"Not found")</f>
        <v>Convenience</v>
      </c>
      <c r="G969" t="str">
        <f>IFERROR(INDEX(SalesTJ[Country],MATCH(A969,SalesTJ[ProductID],0)),"Not found")</f>
        <v>Canada</v>
      </c>
      <c r="H969" t="str">
        <f>IFERROR(INDEX(Location[State],MATCH(I969,Location[Zip],0)),"Not found")</f>
        <v>Alberta</v>
      </c>
      <c r="I969" t="str">
        <f>IFERROR(INDEX(SalesTJ[Zip],MATCH(A969,SalesTJ[ProductID],0)),"Not found")</f>
        <v>T5K</v>
      </c>
      <c r="J969" t="str">
        <f>IFERROR(INDEX(Manufacturer[Manufacturer Name],MATCH(E969,Manufacturer[ManufacturerID],0)),"Not found")</f>
        <v>VanArsdel</v>
      </c>
      <c r="K969">
        <f>IFERROR(INDEX(SalesTJ[Units],MATCH(A969,SalesTJ[ProductID],0)),"Not found")</f>
        <v>1</v>
      </c>
      <c r="L969">
        <f>IFERROR(INDEX(SalesTJ[Revenue],MATCH(A969,SalesTJ[ProductID],0)),"Not found")</f>
        <v>17639.37</v>
      </c>
    </row>
    <row r="970" spans="1:12">
      <c r="A970" s="6">
        <v>905</v>
      </c>
      <c r="B970" s="7">
        <v>42145</v>
      </c>
      <c r="C970" t="str">
        <f>IFERROR(INDEX(ProductTJ[Product Name],MATCH(A970,ProductTJ[ProductID],0)),"Not found")</f>
        <v>Natura UE-14</v>
      </c>
      <c r="D970" t="str">
        <f>IFERROR(INDEX(ProductTJ[Category],MATCH(A970,ProductTJ[ProductID],0)),"Not found")</f>
        <v>Urban</v>
      </c>
      <c r="E970">
        <f>IFERROR(INDEX(ProductTJ[ManufacturerID],MATCH(A970,ProductTJ[ProductID],0)),"Not found")</f>
        <v>8</v>
      </c>
      <c r="F970" t="str">
        <f>IFERROR(INDEX(ProductTJ[Segment],MATCH(A970,ProductTJ[ProductID],0)),"Not found")</f>
        <v>Extreme</v>
      </c>
      <c r="G970" t="str">
        <f>IFERROR(INDEX(SalesTJ[Country],MATCH(A970,SalesTJ[ProductID],0)),"Not found")</f>
        <v>Canada</v>
      </c>
      <c r="H970" t="str">
        <f>IFERROR(INDEX(Location[State],MATCH(I970,Location[Zip],0)),"Not found")</f>
        <v>British Columbia</v>
      </c>
      <c r="I970" t="str">
        <f>IFERROR(INDEX(SalesTJ[Zip],MATCH(A970,SalesTJ[ProductID],0)),"Not found")</f>
        <v>V6T</v>
      </c>
      <c r="J970" t="str">
        <f>IFERROR(INDEX(Manufacturer[Manufacturer Name],MATCH(E970,Manufacturer[ManufacturerID],0)),"Not found")</f>
        <v>Natura</v>
      </c>
      <c r="K970">
        <f>IFERROR(INDEX(SalesTJ[Units],MATCH(A970,SalesTJ[ProductID],0)),"Not found")</f>
        <v>1</v>
      </c>
      <c r="L970">
        <f>IFERROR(INDEX(SalesTJ[Revenue],MATCH(A970,SalesTJ[ProductID],0)),"Not found")</f>
        <v>7244.37</v>
      </c>
    </row>
    <row r="971" spans="1:12">
      <c r="A971" s="8">
        <v>1182</v>
      </c>
      <c r="B971" s="9">
        <v>42145</v>
      </c>
      <c r="C971" t="str">
        <f>IFERROR(INDEX(ProductTJ[Product Name],MATCH(A971,ProductTJ[ProductID],0)),"Not found")</f>
        <v>Pirum UE-18</v>
      </c>
      <c r="D971" t="str">
        <f>IFERROR(INDEX(ProductTJ[Category],MATCH(A971,ProductTJ[ProductID],0)),"Not found")</f>
        <v>Urban</v>
      </c>
      <c r="E971">
        <f>IFERROR(INDEX(ProductTJ[ManufacturerID],MATCH(A971,ProductTJ[ProductID],0)),"Not found")</f>
        <v>10</v>
      </c>
      <c r="F971" t="str">
        <f>IFERROR(INDEX(ProductTJ[Segment],MATCH(A971,ProductTJ[ProductID],0)),"Not found")</f>
        <v>Extreme</v>
      </c>
      <c r="G971" t="str">
        <f>IFERROR(INDEX(SalesTJ[Country],MATCH(A971,SalesTJ[ProductID],0)),"Not found")</f>
        <v>Canada</v>
      </c>
      <c r="H971" t="str">
        <f>IFERROR(INDEX(Location[State],MATCH(I971,Location[Zip],0)),"Not found")</f>
        <v>Alberta</v>
      </c>
      <c r="I971" t="str">
        <f>IFERROR(INDEX(SalesTJ[Zip],MATCH(A971,SalesTJ[ProductID],0)),"Not found")</f>
        <v>T6G</v>
      </c>
      <c r="J971" t="str">
        <f>IFERROR(INDEX(Manufacturer[Manufacturer Name],MATCH(E971,Manufacturer[ManufacturerID],0)),"Not found")</f>
        <v>Pirum</v>
      </c>
      <c r="K971">
        <f>IFERROR(INDEX(SalesTJ[Units],MATCH(A971,SalesTJ[ProductID],0)),"Not found")</f>
        <v>1</v>
      </c>
      <c r="L971">
        <f>IFERROR(INDEX(SalesTJ[Revenue],MATCH(A971,SalesTJ[ProductID],0)),"Not found")</f>
        <v>2708.37</v>
      </c>
    </row>
    <row r="972" spans="1:12">
      <c r="A972" s="6">
        <v>487</v>
      </c>
      <c r="B972" s="7">
        <v>42145</v>
      </c>
      <c r="C972" t="str">
        <f>IFERROR(INDEX(ProductTJ[Product Name],MATCH(A972,ProductTJ[ProductID],0)),"Not found")</f>
        <v>Maximus UM-92</v>
      </c>
      <c r="D972" t="str">
        <f>IFERROR(INDEX(ProductTJ[Category],MATCH(A972,ProductTJ[ProductID],0)),"Not found")</f>
        <v>Urban</v>
      </c>
      <c r="E972">
        <f>IFERROR(INDEX(ProductTJ[ManufacturerID],MATCH(A972,ProductTJ[ProductID],0)),"Not found")</f>
        <v>7</v>
      </c>
      <c r="F972" t="str">
        <f>IFERROR(INDEX(ProductTJ[Segment],MATCH(A972,ProductTJ[ProductID],0)),"Not found")</f>
        <v>Moderation</v>
      </c>
      <c r="G972" t="str">
        <f>IFERROR(INDEX(SalesTJ[Country],MATCH(A972,SalesTJ[ProductID],0)),"Not found")</f>
        <v>Canada</v>
      </c>
      <c r="H972" t="str">
        <f>IFERROR(INDEX(Location[State],MATCH(I972,Location[Zip],0)),"Not found")</f>
        <v>Ontario</v>
      </c>
      <c r="I972" t="str">
        <f>IFERROR(INDEX(SalesTJ[Zip],MATCH(A972,SalesTJ[ProductID],0)),"Not found")</f>
        <v>L4X</v>
      </c>
      <c r="J972" t="str">
        <f>IFERROR(INDEX(Manufacturer[Manufacturer Name],MATCH(E972,Manufacturer[ManufacturerID],0)),"Not found")</f>
        <v>VanArsdel</v>
      </c>
      <c r="K972">
        <f>IFERROR(INDEX(SalesTJ[Units],MATCH(A972,SalesTJ[ProductID],0)),"Not found")</f>
        <v>1</v>
      </c>
      <c r="L972">
        <f>IFERROR(INDEX(SalesTJ[Revenue],MATCH(A972,SalesTJ[ProductID],0)),"Not found")</f>
        <v>13229.37</v>
      </c>
    </row>
    <row r="973" spans="1:12">
      <c r="A973" s="8">
        <v>1180</v>
      </c>
      <c r="B973" s="9">
        <v>42145</v>
      </c>
      <c r="C973" t="str">
        <f>IFERROR(INDEX(ProductTJ[Product Name],MATCH(A973,ProductTJ[ProductID],0)),"Not found")</f>
        <v>Pirum UE-16</v>
      </c>
      <c r="D973" t="str">
        <f>IFERROR(INDEX(ProductTJ[Category],MATCH(A973,ProductTJ[ProductID],0)),"Not found")</f>
        <v>Urban</v>
      </c>
      <c r="E973">
        <f>IFERROR(INDEX(ProductTJ[ManufacturerID],MATCH(A973,ProductTJ[ProductID],0)),"Not found")</f>
        <v>10</v>
      </c>
      <c r="F973" t="str">
        <f>IFERROR(INDEX(ProductTJ[Segment],MATCH(A973,ProductTJ[ProductID],0)),"Not found")</f>
        <v>Extreme</v>
      </c>
      <c r="G973" t="str">
        <f>IFERROR(INDEX(SalesTJ[Country],MATCH(A973,SalesTJ[ProductID],0)),"Not found")</f>
        <v>Canada</v>
      </c>
      <c r="H973" t="str">
        <f>IFERROR(INDEX(Location[State],MATCH(I973,Location[Zip],0)),"Not found")</f>
        <v>Ontario</v>
      </c>
      <c r="I973" t="str">
        <f>IFERROR(INDEX(SalesTJ[Zip],MATCH(A973,SalesTJ[ProductID],0)),"Not found")</f>
        <v>L5G</v>
      </c>
      <c r="J973" t="str">
        <f>IFERROR(INDEX(Manufacturer[Manufacturer Name],MATCH(E973,Manufacturer[ManufacturerID],0)),"Not found")</f>
        <v>Pirum</v>
      </c>
      <c r="K973">
        <f>IFERROR(INDEX(SalesTJ[Units],MATCH(A973,SalesTJ[ProductID],0)),"Not found")</f>
        <v>1</v>
      </c>
      <c r="L973">
        <f>IFERROR(INDEX(SalesTJ[Revenue],MATCH(A973,SalesTJ[ProductID],0)),"Not found")</f>
        <v>6173.37</v>
      </c>
    </row>
    <row r="974" spans="1:12">
      <c r="A974" s="6">
        <v>1212</v>
      </c>
      <c r="B974" s="7">
        <v>42145</v>
      </c>
      <c r="C974" t="str">
        <f>IFERROR(INDEX(ProductTJ[Product Name],MATCH(A974,ProductTJ[ProductID],0)),"Not found")</f>
        <v>Pirum UC-14</v>
      </c>
      <c r="D974" t="str">
        <f>IFERROR(INDEX(ProductTJ[Category],MATCH(A974,ProductTJ[ProductID],0)),"Not found")</f>
        <v>Urban</v>
      </c>
      <c r="E974">
        <f>IFERROR(INDEX(ProductTJ[ManufacturerID],MATCH(A974,ProductTJ[ProductID],0)),"Not found")</f>
        <v>10</v>
      </c>
      <c r="F974" t="str">
        <f>IFERROR(INDEX(ProductTJ[Segment],MATCH(A974,ProductTJ[ProductID],0)),"Not found")</f>
        <v>Convenience</v>
      </c>
      <c r="G974" t="str">
        <f>IFERROR(INDEX(SalesTJ[Country],MATCH(A974,SalesTJ[ProductID],0)),"Not found")</f>
        <v>Canada</v>
      </c>
      <c r="H974" t="str">
        <f>IFERROR(INDEX(Location[State],MATCH(I974,Location[Zip],0)),"Not found")</f>
        <v>Ontario</v>
      </c>
      <c r="I974" t="str">
        <f>IFERROR(INDEX(SalesTJ[Zip],MATCH(A974,SalesTJ[ProductID],0)),"Not found")</f>
        <v>L5N</v>
      </c>
      <c r="J974" t="str">
        <f>IFERROR(INDEX(Manufacturer[Manufacturer Name],MATCH(E974,Manufacturer[ManufacturerID],0)),"Not found")</f>
        <v>Pirum</v>
      </c>
      <c r="K974">
        <f>IFERROR(INDEX(SalesTJ[Units],MATCH(A974,SalesTJ[ProductID],0)),"Not found")</f>
        <v>1</v>
      </c>
      <c r="L974">
        <f>IFERROR(INDEX(SalesTJ[Revenue],MATCH(A974,SalesTJ[ProductID],0)),"Not found")</f>
        <v>4850.37</v>
      </c>
    </row>
    <row r="975" spans="1:12">
      <c r="A975" s="8">
        <v>1722</v>
      </c>
      <c r="B975" s="9">
        <v>42145</v>
      </c>
      <c r="C975" t="str">
        <f>IFERROR(INDEX(ProductTJ[Product Name],MATCH(A975,ProductTJ[ProductID],0)),"Not found")</f>
        <v>Salvus YY-33</v>
      </c>
      <c r="D975" t="str">
        <f>IFERROR(INDEX(ProductTJ[Category],MATCH(A975,ProductTJ[ProductID],0)),"Not found")</f>
        <v>Youth</v>
      </c>
      <c r="E975">
        <f>IFERROR(INDEX(ProductTJ[ManufacturerID],MATCH(A975,ProductTJ[ProductID],0)),"Not found")</f>
        <v>13</v>
      </c>
      <c r="F975" t="str">
        <f>IFERROR(INDEX(ProductTJ[Segment],MATCH(A975,ProductTJ[ProductID],0)),"Not found")</f>
        <v>Youth</v>
      </c>
      <c r="G975" t="str">
        <f>IFERROR(INDEX(SalesTJ[Country],MATCH(A975,SalesTJ[ProductID],0)),"Not found")</f>
        <v>Canada</v>
      </c>
      <c r="H975" t="str">
        <f>IFERROR(INDEX(Location[State],MATCH(I975,Location[Zip],0)),"Not found")</f>
        <v>Quebec</v>
      </c>
      <c r="I975" t="str">
        <f>IFERROR(INDEX(SalesTJ[Zip],MATCH(A975,SalesTJ[ProductID],0)),"Not found")</f>
        <v>H1B</v>
      </c>
      <c r="J975" t="str">
        <f>IFERROR(INDEX(Manufacturer[Manufacturer Name],MATCH(E975,Manufacturer[ManufacturerID],0)),"Not found")</f>
        <v>Salvus</v>
      </c>
      <c r="K975">
        <f>IFERROR(INDEX(SalesTJ[Units],MATCH(A975,SalesTJ[ProductID],0)),"Not found")</f>
        <v>2</v>
      </c>
      <c r="L975">
        <f>IFERROR(INDEX(SalesTJ[Revenue],MATCH(A975,SalesTJ[ProductID],0)),"Not found")</f>
        <v>2077.74</v>
      </c>
    </row>
    <row r="976" spans="1:12">
      <c r="A976" s="6">
        <v>1129</v>
      </c>
      <c r="B976" s="7">
        <v>42145</v>
      </c>
      <c r="C976" t="str">
        <f>IFERROR(INDEX(ProductTJ[Product Name],MATCH(A976,ProductTJ[ProductID],0)),"Not found")</f>
        <v>Pirum UM-06</v>
      </c>
      <c r="D976" t="str">
        <f>IFERROR(INDEX(ProductTJ[Category],MATCH(A976,ProductTJ[ProductID],0)),"Not found")</f>
        <v>Urban</v>
      </c>
      <c r="E976">
        <f>IFERROR(INDEX(ProductTJ[ManufacturerID],MATCH(A976,ProductTJ[ProductID],0)),"Not found")</f>
        <v>10</v>
      </c>
      <c r="F976" t="str">
        <f>IFERROR(INDEX(ProductTJ[Segment],MATCH(A976,ProductTJ[ProductID],0)),"Not found")</f>
        <v>Moderation</v>
      </c>
      <c r="G976" t="str">
        <f>IFERROR(INDEX(SalesTJ[Country],MATCH(A976,SalesTJ[ProductID],0)),"Not found")</f>
        <v>Canada</v>
      </c>
      <c r="H976" t="str">
        <f>IFERROR(INDEX(Location[State],MATCH(I976,Location[Zip],0)),"Not found")</f>
        <v>Ontario</v>
      </c>
      <c r="I976" t="str">
        <f>IFERROR(INDEX(SalesTJ[Zip],MATCH(A976,SalesTJ[ProductID],0)),"Not found")</f>
        <v>L5P</v>
      </c>
      <c r="J976" t="str">
        <f>IFERROR(INDEX(Manufacturer[Manufacturer Name],MATCH(E976,Manufacturer[ManufacturerID],0)),"Not found")</f>
        <v>Pirum</v>
      </c>
      <c r="K976">
        <f>IFERROR(INDEX(SalesTJ[Units],MATCH(A976,SalesTJ[ProductID],0)),"Not found")</f>
        <v>1</v>
      </c>
      <c r="L976">
        <f>IFERROR(INDEX(SalesTJ[Revenue],MATCH(A976,SalesTJ[ProductID],0)),"Not found")</f>
        <v>5543.37</v>
      </c>
    </row>
    <row r="977" spans="1:12">
      <c r="A977" s="8">
        <v>819</v>
      </c>
      <c r="B977" s="9">
        <v>42146</v>
      </c>
      <c r="C977" t="str">
        <f>IFERROR(INDEX(ProductTJ[Product Name],MATCH(A977,ProductTJ[ProductID],0)),"Not found")</f>
        <v>Natura UM-03</v>
      </c>
      <c r="D977" t="str">
        <f>IFERROR(INDEX(ProductTJ[Category],MATCH(A977,ProductTJ[ProductID],0)),"Not found")</f>
        <v>Urban</v>
      </c>
      <c r="E977">
        <f>IFERROR(INDEX(ProductTJ[ManufacturerID],MATCH(A977,ProductTJ[ProductID],0)),"Not found")</f>
        <v>8</v>
      </c>
      <c r="F977" t="str">
        <f>IFERROR(INDEX(ProductTJ[Segment],MATCH(A977,ProductTJ[ProductID],0)),"Not found")</f>
        <v>Moderation</v>
      </c>
      <c r="G977" t="str">
        <f>IFERROR(INDEX(SalesTJ[Country],MATCH(A977,SalesTJ[ProductID],0)),"Not found")</f>
        <v>Canada</v>
      </c>
      <c r="H977" t="str">
        <f>IFERROR(INDEX(Location[State],MATCH(I977,Location[Zip],0)),"Not found")</f>
        <v>Alberta</v>
      </c>
      <c r="I977" t="str">
        <f>IFERROR(INDEX(SalesTJ[Zip],MATCH(A977,SalesTJ[ProductID],0)),"Not found")</f>
        <v>T5W</v>
      </c>
      <c r="J977" t="str">
        <f>IFERROR(INDEX(Manufacturer[Manufacturer Name],MATCH(E977,Manufacturer[ManufacturerID],0)),"Not found")</f>
        <v>Natura</v>
      </c>
      <c r="K977">
        <f>IFERROR(INDEX(SalesTJ[Units],MATCH(A977,SalesTJ[ProductID],0)),"Not found")</f>
        <v>1</v>
      </c>
      <c r="L977">
        <f>IFERROR(INDEX(SalesTJ[Revenue],MATCH(A977,SalesTJ[ProductID],0)),"Not found")</f>
        <v>15528.87</v>
      </c>
    </row>
    <row r="978" spans="1:12">
      <c r="A978" s="6">
        <v>506</v>
      </c>
      <c r="B978" s="7">
        <v>42148</v>
      </c>
      <c r="C978" t="str">
        <f>IFERROR(INDEX(ProductTJ[Product Name],MATCH(A978,ProductTJ[ProductID],0)),"Not found")</f>
        <v>Maximus UM-11</v>
      </c>
      <c r="D978" t="str">
        <f>IFERROR(INDEX(ProductTJ[Category],MATCH(A978,ProductTJ[ProductID],0)),"Not found")</f>
        <v>Urban</v>
      </c>
      <c r="E978">
        <f>IFERROR(INDEX(ProductTJ[ManufacturerID],MATCH(A978,ProductTJ[ProductID],0)),"Not found")</f>
        <v>7</v>
      </c>
      <c r="F978" t="str">
        <f>IFERROR(INDEX(ProductTJ[Segment],MATCH(A978,ProductTJ[ProductID],0)),"Not found")</f>
        <v>Moderation</v>
      </c>
      <c r="G978" t="str">
        <f>IFERROR(INDEX(SalesTJ[Country],MATCH(A978,SalesTJ[ProductID],0)),"Not found")</f>
        <v>Canada</v>
      </c>
      <c r="H978" t="str">
        <f>IFERROR(INDEX(Location[State],MATCH(I978,Location[Zip],0)),"Not found")</f>
        <v>Ontario</v>
      </c>
      <c r="I978" t="str">
        <f>IFERROR(INDEX(SalesTJ[Zip],MATCH(A978,SalesTJ[ProductID],0)),"Not found")</f>
        <v>L5P</v>
      </c>
      <c r="J978" t="str">
        <f>IFERROR(INDEX(Manufacturer[Manufacturer Name],MATCH(E978,Manufacturer[ManufacturerID],0)),"Not found")</f>
        <v>VanArsdel</v>
      </c>
      <c r="K978">
        <f>IFERROR(INDEX(SalesTJ[Units],MATCH(A978,SalesTJ[ProductID],0)),"Not found")</f>
        <v>1</v>
      </c>
      <c r="L978">
        <f>IFERROR(INDEX(SalesTJ[Revenue],MATCH(A978,SalesTJ[ProductID],0)),"Not found")</f>
        <v>15560.37</v>
      </c>
    </row>
    <row r="979" spans="1:12">
      <c r="A979" s="8">
        <v>1137</v>
      </c>
      <c r="B979" s="9">
        <v>42166</v>
      </c>
      <c r="C979" t="str">
        <f>IFERROR(INDEX(ProductTJ[Product Name],MATCH(A979,ProductTJ[ProductID],0)),"Not found")</f>
        <v>Pirum UM-14</v>
      </c>
      <c r="D979" t="str">
        <f>IFERROR(INDEX(ProductTJ[Category],MATCH(A979,ProductTJ[ProductID],0)),"Not found")</f>
        <v>Urban</v>
      </c>
      <c r="E979">
        <f>IFERROR(INDEX(ProductTJ[ManufacturerID],MATCH(A979,ProductTJ[ProductID],0)),"Not found")</f>
        <v>10</v>
      </c>
      <c r="F979" t="str">
        <f>IFERROR(INDEX(ProductTJ[Segment],MATCH(A979,ProductTJ[ProductID],0)),"Not found")</f>
        <v>Moderation</v>
      </c>
      <c r="G979" t="str">
        <f>IFERROR(INDEX(SalesTJ[Country],MATCH(A979,SalesTJ[ProductID],0)),"Not found")</f>
        <v>Canada</v>
      </c>
      <c r="H979" t="str">
        <f>IFERROR(INDEX(Location[State],MATCH(I979,Location[Zip],0)),"Not found")</f>
        <v>Ontario</v>
      </c>
      <c r="I979" t="str">
        <f>IFERROR(INDEX(SalesTJ[Zip],MATCH(A979,SalesTJ[ProductID],0)),"Not found")</f>
        <v>M6S</v>
      </c>
      <c r="J979" t="str">
        <f>IFERROR(INDEX(Manufacturer[Manufacturer Name],MATCH(E979,Manufacturer[ManufacturerID],0)),"Not found")</f>
        <v>Pirum</v>
      </c>
      <c r="K979">
        <f>IFERROR(INDEX(SalesTJ[Units],MATCH(A979,SalesTJ[ProductID],0)),"Not found")</f>
        <v>1</v>
      </c>
      <c r="L979">
        <f>IFERROR(INDEX(SalesTJ[Revenue],MATCH(A979,SalesTJ[ProductID],0)),"Not found")</f>
        <v>8945.37</v>
      </c>
    </row>
    <row r="980" spans="1:12">
      <c r="A980" s="6">
        <v>2379</v>
      </c>
      <c r="B980" s="7">
        <v>42167</v>
      </c>
      <c r="C980" t="str">
        <f>IFERROR(INDEX(ProductTJ[Product Name],MATCH(A980,ProductTJ[ProductID],0)),"Not found")</f>
        <v>Aliqui UC-27</v>
      </c>
      <c r="D980" t="str">
        <f>IFERROR(INDEX(ProductTJ[Category],MATCH(A980,ProductTJ[ProductID],0)),"Not found")</f>
        <v>Urban</v>
      </c>
      <c r="E980">
        <f>IFERROR(INDEX(ProductTJ[ManufacturerID],MATCH(A980,ProductTJ[ProductID],0)),"Not found")</f>
        <v>2</v>
      </c>
      <c r="F980" t="str">
        <f>IFERROR(INDEX(ProductTJ[Segment],MATCH(A980,ProductTJ[ProductID],0)),"Not found")</f>
        <v>Convenience</v>
      </c>
      <c r="G980" t="str">
        <f>IFERROR(INDEX(SalesTJ[Country],MATCH(A980,SalesTJ[ProductID],0)),"Not found")</f>
        <v>Canada</v>
      </c>
      <c r="H980" t="str">
        <f>IFERROR(INDEX(Location[State],MATCH(I980,Location[Zip],0)),"Not found")</f>
        <v>Quebec</v>
      </c>
      <c r="I980" t="str">
        <f>IFERROR(INDEX(SalesTJ[Zip],MATCH(A980,SalesTJ[ProductID],0)),"Not found")</f>
        <v>H1G</v>
      </c>
      <c r="J980" t="str">
        <f>IFERROR(INDEX(Manufacturer[Manufacturer Name],MATCH(E980,Manufacturer[ManufacturerID],0)),"Not found")</f>
        <v>Aliqui</v>
      </c>
      <c r="K980">
        <f>IFERROR(INDEX(SalesTJ[Units],MATCH(A980,SalesTJ[ProductID],0)),"Not found")</f>
        <v>1</v>
      </c>
      <c r="L980">
        <f>IFERROR(INDEX(SalesTJ[Revenue],MATCH(A980,SalesTJ[ProductID],0)),"Not found")</f>
        <v>2330.37</v>
      </c>
    </row>
    <row r="981" spans="1:12">
      <c r="A981" s="8">
        <v>2368</v>
      </c>
      <c r="B981" s="9">
        <v>42167</v>
      </c>
      <c r="C981" t="str">
        <f>IFERROR(INDEX(ProductTJ[Product Name],MATCH(A981,ProductTJ[ProductID],0)),"Not found")</f>
        <v>Aliqui UC-16</v>
      </c>
      <c r="D981" t="str">
        <f>IFERROR(INDEX(ProductTJ[Category],MATCH(A981,ProductTJ[ProductID],0)),"Not found")</f>
        <v>Urban</v>
      </c>
      <c r="E981">
        <f>IFERROR(INDEX(ProductTJ[ManufacturerID],MATCH(A981,ProductTJ[ProductID],0)),"Not found")</f>
        <v>2</v>
      </c>
      <c r="F981" t="str">
        <f>IFERROR(INDEX(ProductTJ[Segment],MATCH(A981,ProductTJ[ProductID],0)),"Not found")</f>
        <v>Convenience</v>
      </c>
      <c r="G981" t="str">
        <f>IFERROR(INDEX(SalesTJ[Country],MATCH(A981,SalesTJ[ProductID],0)),"Not found")</f>
        <v>Canada</v>
      </c>
      <c r="H981" t="str">
        <f>IFERROR(INDEX(Location[State],MATCH(I981,Location[Zip],0)),"Not found")</f>
        <v>Alberta</v>
      </c>
      <c r="I981" t="str">
        <f>IFERROR(INDEX(SalesTJ[Zip],MATCH(A981,SalesTJ[ProductID],0)),"Not found")</f>
        <v>T6R</v>
      </c>
      <c r="J981" t="str">
        <f>IFERROR(INDEX(Manufacturer[Manufacturer Name],MATCH(E981,Manufacturer[ManufacturerID],0)),"Not found")</f>
        <v>Aliqui</v>
      </c>
      <c r="K981">
        <f>IFERROR(INDEX(SalesTJ[Units],MATCH(A981,SalesTJ[ProductID],0)),"Not found")</f>
        <v>1</v>
      </c>
      <c r="L981">
        <f>IFERROR(INDEX(SalesTJ[Revenue],MATCH(A981,SalesTJ[ProductID],0)),"Not found")</f>
        <v>8687.7</v>
      </c>
    </row>
    <row r="982" spans="1:12">
      <c r="A982" s="6">
        <v>487</v>
      </c>
      <c r="B982" s="7">
        <v>42167</v>
      </c>
      <c r="C982" t="str">
        <f>IFERROR(INDEX(ProductTJ[Product Name],MATCH(A982,ProductTJ[ProductID],0)),"Not found")</f>
        <v>Maximus UM-92</v>
      </c>
      <c r="D982" t="str">
        <f>IFERROR(INDEX(ProductTJ[Category],MATCH(A982,ProductTJ[ProductID],0)),"Not found")</f>
        <v>Urban</v>
      </c>
      <c r="E982">
        <f>IFERROR(INDEX(ProductTJ[ManufacturerID],MATCH(A982,ProductTJ[ProductID],0)),"Not found")</f>
        <v>7</v>
      </c>
      <c r="F982" t="str">
        <f>IFERROR(INDEX(ProductTJ[Segment],MATCH(A982,ProductTJ[ProductID],0)),"Not found")</f>
        <v>Moderation</v>
      </c>
      <c r="G982" t="str">
        <f>IFERROR(INDEX(SalesTJ[Country],MATCH(A982,SalesTJ[ProductID],0)),"Not found")</f>
        <v>Canada</v>
      </c>
      <c r="H982" t="str">
        <f>IFERROR(INDEX(Location[State],MATCH(I982,Location[Zip],0)),"Not found")</f>
        <v>Ontario</v>
      </c>
      <c r="I982" t="str">
        <f>IFERROR(INDEX(SalesTJ[Zip],MATCH(A982,SalesTJ[ProductID],0)),"Not found")</f>
        <v>L4X</v>
      </c>
      <c r="J982" t="str">
        <f>IFERROR(INDEX(Manufacturer[Manufacturer Name],MATCH(E982,Manufacturer[ManufacturerID],0)),"Not found")</f>
        <v>VanArsdel</v>
      </c>
      <c r="K982">
        <f>IFERROR(INDEX(SalesTJ[Units],MATCH(A982,SalesTJ[ProductID],0)),"Not found")</f>
        <v>1</v>
      </c>
      <c r="L982">
        <f>IFERROR(INDEX(SalesTJ[Revenue],MATCH(A982,SalesTJ[ProductID],0)),"Not found")</f>
        <v>13229.37</v>
      </c>
    </row>
    <row r="983" spans="1:12">
      <c r="A983" s="8">
        <v>995</v>
      </c>
      <c r="B983" s="9">
        <v>42172</v>
      </c>
      <c r="C983" t="str">
        <f>IFERROR(INDEX(ProductTJ[Product Name],MATCH(A983,ProductTJ[ProductID],0)),"Not found")</f>
        <v>Natura UC-58</v>
      </c>
      <c r="D983" t="str">
        <f>IFERROR(INDEX(ProductTJ[Category],MATCH(A983,ProductTJ[ProductID],0)),"Not found")</f>
        <v>Urban</v>
      </c>
      <c r="E983">
        <f>IFERROR(INDEX(ProductTJ[ManufacturerID],MATCH(A983,ProductTJ[ProductID],0)),"Not found")</f>
        <v>8</v>
      </c>
      <c r="F983" t="str">
        <f>IFERROR(INDEX(ProductTJ[Segment],MATCH(A983,ProductTJ[ProductID],0)),"Not found")</f>
        <v>Convenience</v>
      </c>
      <c r="G983" t="str">
        <f>IFERROR(INDEX(SalesTJ[Country],MATCH(A983,SalesTJ[ProductID],0)),"Not found")</f>
        <v>Canada</v>
      </c>
      <c r="H983" t="str">
        <f>IFERROR(INDEX(Location[State],MATCH(I983,Location[Zip],0)),"Not found")</f>
        <v>Ontario</v>
      </c>
      <c r="I983" t="str">
        <f>IFERROR(INDEX(SalesTJ[Zip],MATCH(A983,SalesTJ[ProductID],0)),"Not found")</f>
        <v>M4V</v>
      </c>
      <c r="J983" t="str">
        <f>IFERROR(INDEX(Manufacturer[Manufacturer Name],MATCH(E983,Manufacturer[ManufacturerID],0)),"Not found")</f>
        <v>Natura</v>
      </c>
      <c r="K983">
        <f>IFERROR(INDEX(SalesTJ[Units],MATCH(A983,SalesTJ[ProductID],0)),"Not found")</f>
        <v>1</v>
      </c>
      <c r="L983">
        <f>IFERROR(INDEX(SalesTJ[Revenue],MATCH(A983,SalesTJ[ProductID],0)),"Not found")</f>
        <v>7181.37</v>
      </c>
    </row>
    <row r="984" spans="1:12">
      <c r="A984" s="6">
        <v>2350</v>
      </c>
      <c r="B984" s="7">
        <v>42172</v>
      </c>
      <c r="C984" t="str">
        <f>IFERROR(INDEX(ProductTJ[Product Name],MATCH(A984,ProductTJ[ProductID],0)),"Not found")</f>
        <v>Aliqui UE-24</v>
      </c>
      <c r="D984" t="str">
        <f>IFERROR(INDEX(ProductTJ[Category],MATCH(A984,ProductTJ[ProductID],0)),"Not found")</f>
        <v>Urban</v>
      </c>
      <c r="E984">
        <f>IFERROR(INDEX(ProductTJ[ManufacturerID],MATCH(A984,ProductTJ[ProductID],0)),"Not found")</f>
        <v>2</v>
      </c>
      <c r="F984" t="str">
        <f>IFERROR(INDEX(ProductTJ[Segment],MATCH(A984,ProductTJ[ProductID],0)),"Not found")</f>
        <v>Extreme</v>
      </c>
      <c r="G984" t="str">
        <f>IFERROR(INDEX(SalesTJ[Country],MATCH(A984,SalesTJ[ProductID],0)),"Not found")</f>
        <v>Canada</v>
      </c>
      <c r="H984" t="str">
        <f>IFERROR(INDEX(Location[State],MATCH(I984,Location[Zip],0)),"Not found")</f>
        <v>Ontario</v>
      </c>
      <c r="I984" t="str">
        <f>IFERROR(INDEX(SalesTJ[Zip],MATCH(A984,SalesTJ[ProductID],0)),"Not found")</f>
        <v>L5G</v>
      </c>
      <c r="J984" t="str">
        <f>IFERROR(INDEX(Manufacturer[Manufacturer Name],MATCH(E984,Manufacturer[ManufacturerID],0)),"Not found")</f>
        <v>Aliqui</v>
      </c>
      <c r="K984">
        <f>IFERROR(INDEX(SalesTJ[Units],MATCH(A984,SalesTJ[ProductID],0)),"Not found")</f>
        <v>1</v>
      </c>
      <c r="L984">
        <f>IFERROR(INDEX(SalesTJ[Revenue],MATCH(A984,SalesTJ[ProductID],0)),"Not found")</f>
        <v>4466.7</v>
      </c>
    </row>
    <row r="985" spans="1:12">
      <c r="A985" s="8">
        <v>1134</v>
      </c>
      <c r="B985" s="9">
        <v>42172</v>
      </c>
      <c r="C985" t="str">
        <f>IFERROR(INDEX(ProductTJ[Product Name],MATCH(A985,ProductTJ[ProductID],0)),"Not found")</f>
        <v>Pirum UM-11</v>
      </c>
      <c r="D985" t="str">
        <f>IFERROR(INDEX(ProductTJ[Category],MATCH(A985,ProductTJ[ProductID],0)),"Not found")</f>
        <v>Urban</v>
      </c>
      <c r="E985">
        <f>IFERROR(INDEX(ProductTJ[ManufacturerID],MATCH(A985,ProductTJ[ProductID],0)),"Not found")</f>
        <v>10</v>
      </c>
      <c r="F985" t="str">
        <f>IFERROR(INDEX(ProductTJ[Segment],MATCH(A985,ProductTJ[ProductID],0)),"Not found")</f>
        <v>Moderation</v>
      </c>
      <c r="G985" t="str">
        <f>IFERROR(INDEX(SalesTJ[Country],MATCH(A985,SalesTJ[ProductID],0)),"Not found")</f>
        <v>Canada</v>
      </c>
      <c r="H985" t="str">
        <f>IFERROR(INDEX(Location[State],MATCH(I985,Location[Zip],0)),"Not found")</f>
        <v>Ontario</v>
      </c>
      <c r="I985" t="str">
        <f>IFERROR(INDEX(SalesTJ[Zip],MATCH(A985,SalesTJ[ProductID],0)),"Not found")</f>
        <v>L5T</v>
      </c>
      <c r="J985" t="str">
        <f>IFERROR(INDEX(Manufacturer[Manufacturer Name],MATCH(E985,Manufacturer[ManufacturerID],0)),"Not found")</f>
        <v>Pirum</v>
      </c>
      <c r="K985">
        <f>IFERROR(INDEX(SalesTJ[Units],MATCH(A985,SalesTJ[ProductID],0)),"Not found")</f>
        <v>1</v>
      </c>
      <c r="L985">
        <f>IFERROR(INDEX(SalesTJ[Revenue],MATCH(A985,SalesTJ[ProductID],0)),"Not found")</f>
        <v>10583.37</v>
      </c>
    </row>
    <row r="986" spans="1:12">
      <c r="A986" s="6">
        <v>1714</v>
      </c>
      <c r="B986" s="7">
        <v>42172</v>
      </c>
      <c r="C986" t="str">
        <f>IFERROR(INDEX(ProductTJ[Product Name],MATCH(A986,ProductTJ[ProductID],0)),"Not found")</f>
        <v>Salvus YY-25</v>
      </c>
      <c r="D986" t="str">
        <f>IFERROR(INDEX(ProductTJ[Category],MATCH(A986,ProductTJ[ProductID],0)),"Not found")</f>
        <v>Youth</v>
      </c>
      <c r="E986">
        <f>IFERROR(INDEX(ProductTJ[ManufacturerID],MATCH(A986,ProductTJ[ProductID],0)),"Not found")</f>
        <v>13</v>
      </c>
      <c r="F986" t="str">
        <f>IFERROR(INDEX(ProductTJ[Segment],MATCH(A986,ProductTJ[ProductID],0)),"Not found")</f>
        <v>Youth</v>
      </c>
      <c r="G986" t="str">
        <f>IFERROR(INDEX(SalesTJ[Country],MATCH(A986,SalesTJ[ProductID],0)),"Not found")</f>
        <v>Canada</v>
      </c>
      <c r="H986" t="str">
        <f>IFERROR(INDEX(Location[State],MATCH(I986,Location[Zip],0)),"Not found")</f>
        <v>Manitoba</v>
      </c>
      <c r="I986" t="str">
        <f>IFERROR(INDEX(SalesTJ[Zip],MATCH(A986,SalesTJ[ProductID],0)),"Not found")</f>
        <v>R3H</v>
      </c>
      <c r="J986" t="str">
        <f>IFERROR(INDEX(Manufacturer[Manufacturer Name],MATCH(E986,Manufacturer[ManufacturerID],0)),"Not found")</f>
        <v>Salvus</v>
      </c>
      <c r="K986">
        <f>IFERROR(INDEX(SalesTJ[Units],MATCH(A986,SalesTJ[ProductID],0)),"Not found")</f>
        <v>1</v>
      </c>
      <c r="L986">
        <f>IFERROR(INDEX(SalesTJ[Revenue],MATCH(A986,SalesTJ[ProductID],0)),"Not found")</f>
        <v>1259.37</v>
      </c>
    </row>
    <row r="987" spans="1:12">
      <c r="A987" s="8">
        <v>578</v>
      </c>
      <c r="B987" s="9">
        <v>42172</v>
      </c>
      <c r="C987" t="str">
        <f>IFERROR(INDEX(ProductTJ[Product Name],MATCH(A987,ProductTJ[ProductID],0)),"Not found")</f>
        <v>Maximus UC-43</v>
      </c>
      <c r="D987" t="str">
        <f>IFERROR(INDEX(ProductTJ[Category],MATCH(A987,ProductTJ[ProductID],0)),"Not found")</f>
        <v>Urban</v>
      </c>
      <c r="E987">
        <f>IFERROR(INDEX(ProductTJ[ManufacturerID],MATCH(A987,ProductTJ[ProductID],0)),"Not found")</f>
        <v>7</v>
      </c>
      <c r="F987" t="str">
        <f>IFERROR(INDEX(ProductTJ[Segment],MATCH(A987,ProductTJ[ProductID],0)),"Not found")</f>
        <v>Convenience</v>
      </c>
      <c r="G987" t="str">
        <f>IFERROR(INDEX(SalesTJ[Country],MATCH(A987,SalesTJ[ProductID],0)),"Not found")</f>
        <v>Canada</v>
      </c>
      <c r="H987" t="str">
        <f>IFERROR(INDEX(Location[State],MATCH(I987,Location[Zip],0)),"Not found")</f>
        <v>Ontario</v>
      </c>
      <c r="I987" t="str">
        <f>IFERROR(INDEX(SalesTJ[Zip],MATCH(A987,SalesTJ[ProductID],0)),"Not found")</f>
        <v>L5N</v>
      </c>
      <c r="J987" t="str">
        <f>IFERROR(INDEX(Manufacturer[Manufacturer Name],MATCH(E987,Manufacturer[ManufacturerID],0)),"Not found")</f>
        <v>VanArsdel</v>
      </c>
      <c r="K987">
        <f>IFERROR(INDEX(SalesTJ[Units],MATCH(A987,SalesTJ[ProductID],0)),"Not found")</f>
        <v>1</v>
      </c>
      <c r="L987">
        <f>IFERROR(INDEX(SalesTJ[Revenue],MATCH(A987,SalesTJ[ProductID],0)),"Not found")</f>
        <v>9449.37</v>
      </c>
    </row>
    <row r="988" spans="1:12">
      <c r="A988" s="6">
        <v>115</v>
      </c>
      <c r="B988" s="7">
        <v>42151</v>
      </c>
      <c r="C988" t="str">
        <f>IFERROR(INDEX(ProductTJ[Product Name],MATCH(A988,ProductTJ[ProductID],0)),"Not found")</f>
        <v>Abbas UM-42</v>
      </c>
      <c r="D988" t="str">
        <f>IFERROR(INDEX(ProductTJ[Category],MATCH(A988,ProductTJ[ProductID],0)),"Not found")</f>
        <v>Urban</v>
      </c>
      <c r="E988">
        <f>IFERROR(INDEX(ProductTJ[ManufacturerID],MATCH(A988,ProductTJ[ProductID],0)),"Not found")</f>
        <v>1</v>
      </c>
      <c r="F988" t="str">
        <f>IFERROR(INDEX(ProductTJ[Segment],MATCH(A988,ProductTJ[ProductID],0)),"Not found")</f>
        <v>Moderation</v>
      </c>
      <c r="G988" t="str">
        <f>IFERROR(INDEX(SalesTJ[Country],MATCH(A988,SalesTJ[ProductID],0)),"Not found")</f>
        <v>Canada</v>
      </c>
      <c r="H988" t="str">
        <f>IFERROR(INDEX(Location[State],MATCH(I988,Location[Zip],0)),"Not found")</f>
        <v>British Columbia</v>
      </c>
      <c r="I988" t="str">
        <f>IFERROR(INDEX(SalesTJ[Zip],MATCH(A988,SalesTJ[ProductID],0)),"Not found")</f>
        <v>V7W</v>
      </c>
      <c r="J988" t="str">
        <f>IFERROR(INDEX(Manufacturer[Manufacturer Name],MATCH(E988,Manufacturer[ManufacturerID],0)),"Not found")</f>
        <v>Abbas</v>
      </c>
      <c r="K988">
        <f>IFERROR(INDEX(SalesTJ[Units],MATCH(A988,SalesTJ[ProductID],0)),"Not found")</f>
        <v>1</v>
      </c>
      <c r="L988">
        <f>IFERROR(INDEX(SalesTJ[Revenue],MATCH(A988,SalesTJ[ProductID],0)),"Not found")</f>
        <v>10584</v>
      </c>
    </row>
    <row r="989" spans="1:12">
      <c r="A989" s="8">
        <v>1145</v>
      </c>
      <c r="B989" s="9">
        <v>42142</v>
      </c>
      <c r="C989" t="str">
        <f>IFERROR(INDEX(ProductTJ[Product Name],MATCH(A989,ProductTJ[ProductID],0)),"Not found")</f>
        <v>Pirum UR-02</v>
      </c>
      <c r="D989" t="str">
        <f>IFERROR(INDEX(ProductTJ[Category],MATCH(A989,ProductTJ[ProductID],0)),"Not found")</f>
        <v>Urban</v>
      </c>
      <c r="E989">
        <f>IFERROR(INDEX(ProductTJ[ManufacturerID],MATCH(A989,ProductTJ[ProductID],0)),"Not found")</f>
        <v>10</v>
      </c>
      <c r="F989" t="str">
        <f>IFERROR(INDEX(ProductTJ[Segment],MATCH(A989,ProductTJ[ProductID],0)),"Not found")</f>
        <v>Regular</v>
      </c>
      <c r="G989" t="str">
        <f>IFERROR(INDEX(SalesTJ[Country],MATCH(A989,SalesTJ[ProductID],0)),"Not found")</f>
        <v>Canada</v>
      </c>
      <c r="H989" t="str">
        <f>IFERROR(INDEX(Location[State],MATCH(I989,Location[Zip],0)),"Not found")</f>
        <v>Ontario</v>
      </c>
      <c r="I989" t="str">
        <f>IFERROR(INDEX(SalesTJ[Zip],MATCH(A989,SalesTJ[ProductID],0)),"Not found")</f>
        <v>M6H</v>
      </c>
      <c r="J989" t="str">
        <f>IFERROR(INDEX(Manufacturer[Manufacturer Name],MATCH(E989,Manufacturer[ManufacturerID],0)),"Not found")</f>
        <v>Pirum</v>
      </c>
      <c r="K989">
        <f>IFERROR(INDEX(SalesTJ[Units],MATCH(A989,SalesTJ[ProductID],0)),"Not found")</f>
        <v>1</v>
      </c>
      <c r="L989">
        <f>IFERROR(INDEX(SalesTJ[Revenue],MATCH(A989,SalesTJ[ProductID],0)),"Not found")</f>
        <v>4031.37</v>
      </c>
    </row>
    <row r="990" spans="1:12">
      <c r="A990" s="6">
        <v>585</v>
      </c>
      <c r="B990" s="7">
        <v>42142</v>
      </c>
      <c r="C990" t="str">
        <f>IFERROR(INDEX(ProductTJ[Product Name],MATCH(A990,ProductTJ[ProductID],0)),"Not found")</f>
        <v>Maximus UC-50</v>
      </c>
      <c r="D990" t="str">
        <f>IFERROR(INDEX(ProductTJ[Category],MATCH(A990,ProductTJ[ProductID],0)),"Not found")</f>
        <v>Urban</v>
      </c>
      <c r="E990">
        <f>IFERROR(INDEX(ProductTJ[ManufacturerID],MATCH(A990,ProductTJ[ProductID],0)),"Not found")</f>
        <v>7</v>
      </c>
      <c r="F990" t="str">
        <f>IFERROR(INDEX(ProductTJ[Segment],MATCH(A990,ProductTJ[ProductID],0)),"Not found")</f>
        <v>Convenience</v>
      </c>
      <c r="G990" t="str">
        <f>IFERROR(INDEX(SalesTJ[Country],MATCH(A990,SalesTJ[ProductID],0)),"Not found")</f>
        <v>Canada</v>
      </c>
      <c r="H990" t="str">
        <f>IFERROR(INDEX(Location[State],MATCH(I990,Location[Zip],0)),"Not found")</f>
        <v>Ontario</v>
      </c>
      <c r="I990" t="str">
        <f>IFERROR(INDEX(SalesTJ[Zip],MATCH(A990,SalesTJ[ProductID],0)),"Not found")</f>
        <v>M6H</v>
      </c>
      <c r="J990" t="str">
        <f>IFERROR(INDEX(Manufacturer[Manufacturer Name],MATCH(E990,Manufacturer[ManufacturerID],0)),"Not found")</f>
        <v>VanArsdel</v>
      </c>
      <c r="K990">
        <f>IFERROR(INDEX(SalesTJ[Units],MATCH(A990,SalesTJ[ProductID],0)),"Not found")</f>
        <v>1</v>
      </c>
      <c r="L990">
        <f>IFERROR(INDEX(SalesTJ[Revenue],MATCH(A990,SalesTJ[ProductID],0)),"Not found")</f>
        <v>5039.37</v>
      </c>
    </row>
    <row r="991" spans="1:12">
      <c r="A991" s="8">
        <v>927</v>
      </c>
      <c r="B991" s="9">
        <v>42142</v>
      </c>
      <c r="C991" t="str">
        <f>IFERROR(INDEX(ProductTJ[Product Name],MATCH(A991,ProductTJ[ProductID],0)),"Not found")</f>
        <v>Natura UE-36</v>
      </c>
      <c r="D991" t="str">
        <f>IFERROR(INDEX(ProductTJ[Category],MATCH(A991,ProductTJ[ProductID],0)),"Not found")</f>
        <v>Urban</v>
      </c>
      <c r="E991">
        <f>IFERROR(INDEX(ProductTJ[ManufacturerID],MATCH(A991,ProductTJ[ProductID],0)),"Not found")</f>
        <v>8</v>
      </c>
      <c r="F991" t="str">
        <f>IFERROR(INDEX(ProductTJ[Segment],MATCH(A991,ProductTJ[ProductID],0)),"Not found")</f>
        <v>Extreme</v>
      </c>
      <c r="G991" t="str">
        <f>IFERROR(INDEX(SalesTJ[Country],MATCH(A991,SalesTJ[ProductID],0)),"Not found")</f>
        <v>Canada</v>
      </c>
      <c r="H991" t="str">
        <f>IFERROR(INDEX(Location[State],MATCH(I991,Location[Zip],0)),"Not found")</f>
        <v>Ontario</v>
      </c>
      <c r="I991" t="str">
        <f>IFERROR(INDEX(SalesTJ[Zip],MATCH(A991,SalesTJ[ProductID],0)),"Not found")</f>
        <v>M6G</v>
      </c>
      <c r="J991" t="str">
        <f>IFERROR(INDEX(Manufacturer[Manufacturer Name],MATCH(E991,Manufacturer[ManufacturerID],0)),"Not found")</f>
        <v>Natura</v>
      </c>
      <c r="K991">
        <f>IFERROR(INDEX(SalesTJ[Units],MATCH(A991,SalesTJ[ProductID],0)),"Not found")</f>
        <v>1</v>
      </c>
      <c r="L991">
        <f>IFERROR(INDEX(SalesTJ[Revenue],MATCH(A991,SalesTJ[ProductID],0)),"Not found")</f>
        <v>6173.37</v>
      </c>
    </row>
    <row r="992" spans="1:12">
      <c r="A992" s="6">
        <v>585</v>
      </c>
      <c r="B992" s="7">
        <v>42143</v>
      </c>
      <c r="C992" t="str">
        <f>IFERROR(INDEX(ProductTJ[Product Name],MATCH(A992,ProductTJ[ProductID],0)),"Not found")</f>
        <v>Maximus UC-50</v>
      </c>
      <c r="D992" t="str">
        <f>IFERROR(INDEX(ProductTJ[Category],MATCH(A992,ProductTJ[ProductID],0)),"Not found")</f>
        <v>Urban</v>
      </c>
      <c r="E992">
        <f>IFERROR(INDEX(ProductTJ[ManufacturerID],MATCH(A992,ProductTJ[ProductID],0)),"Not found")</f>
        <v>7</v>
      </c>
      <c r="F992" t="str">
        <f>IFERROR(INDEX(ProductTJ[Segment],MATCH(A992,ProductTJ[ProductID],0)),"Not found")</f>
        <v>Convenience</v>
      </c>
      <c r="G992" t="str">
        <f>IFERROR(INDEX(SalesTJ[Country],MATCH(A992,SalesTJ[ProductID],0)),"Not found")</f>
        <v>Canada</v>
      </c>
      <c r="H992" t="str">
        <f>IFERROR(INDEX(Location[State],MATCH(I992,Location[Zip],0)),"Not found")</f>
        <v>Ontario</v>
      </c>
      <c r="I992" t="str">
        <f>IFERROR(INDEX(SalesTJ[Zip],MATCH(A992,SalesTJ[ProductID],0)),"Not found")</f>
        <v>M6H</v>
      </c>
      <c r="J992" t="str">
        <f>IFERROR(INDEX(Manufacturer[Manufacturer Name],MATCH(E992,Manufacturer[ManufacturerID],0)),"Not found")</f>
        <v>VanArsdel</v>
      </c>
      <c r="K992">
        <f>IFERROR(INDEX(SalesTJ[Units],MATCH(A992,SalesTJ[ProductID],0)),"Not found")</f>
        <v>1</v>
      </c>
      <c r="L992">
        <f>IFERROR(INDEX(SalesTJ[Revenue],MATCH(A992,SalesTJ[ProductID],0)),"Not found")</f>
        <v>5039.37</v>
      </c>
    </row>
    <row r="993" spans="1:12">
      <c r="A993" s="8">
        <v>2388</v>
      </c>
      <c r="B993" s="9">
        <v>42170</v>
      </c>
      <c r="C993" t="str">
        <f>IFERROR(INDEX(ProductTJ[Product Name],MATCH(A993,ProductTJ[ProductID],0)),"Not found")</f>
        <v>Aliqui UC-36</v>
      </c>
      <c r="D993" t="str">
        <f>IFERROR(INDEX(ProductTJ[Category],MATCH(A993,ProductTJ[ProductID],0)),"Not found")</f>
        <v>Urban</v>
      </c>
      <c r="E993">
        <f>IFERROR(INDEX(ProductTJ[ManufacturerID],MATCH(A993,ProductTJ[ProductID],0)),"Not found")</f>
        <v>2</v>
      </c>
      <c r="F993" t="str">
        <f>IFERROR(INDEX(ProductTJ[Segment],MATCH(A993,ProductTJ[ProductID],0)),"Not found")</f>
        <v>Convenience</v>
      </c>
      <c r="G993" t="str">
        <f>IFERROR(INDEX(SalesTJ[Country],MATCH(A993,SalesTJ[ProductID],0)),"Not found")</f>
        <v>Canada</v>
      </c>
      <c r="H993" t="str">
        <f>IFERROR(INDEX(Location[State],MATCH(I993,Location[Zip],0)),"Not found")</f>
        <v>Ontario</v>
      </c>
      <c r="I993" t="str">
        <f>IFERROR(INDEX(SalesTJ[Zip],MATCH(A993,SalesTJ[ProductID],0)),"Not found")</f>
        <v>M4Y</v>
      </c>
      <c r="J993" t="str">
        <f>IFERROR(INDEX(Manufacturer[Manufacturer Name],MATCH(E993,Manufacturer[ManufacturerID],0)),"Not found")</f>
        <v>Aliqui</v>
      </c>
      <c r="K993">
        <f>IFERROR(INDEX(SalesTJ[Units],MATCH(A993,SalesTJ[ProductID],0)),"Not found")</f>
        <v>1</v>
      </c>
      <c r="L993">
        <f>IFERROR(INDEX(SalesTJ[Revenue],MATCH(A993,SalesTJ[ProductID],0)),"Not found")</f>
        <v>4157.37</v>
      </c>
    </row>
    <row r="994" spans="1:12">
      <c r="A994" s="6">
        <v>496</v>
      </c>
      <c r="B994" s="7">
        <v>42114</v>
      </c>
      <c r="C994" t="str">
        <f>IFERROR(INDEX(ProductTJ[Product Name],MATCH(A994,ProductTJ[ProductID],0)),"Not found")</f>
        <v>Maximus UM-01</v>
      </c>
      <c r="D994" t="str">
        <f>IFERROR(INDEX(ProductTJ[Category],MATCH(A994,ProductTJ[ProductID],0)),"Not found")</f>
        <v>Urban</v>
      </c>
      <c r="E994">
        <f>IFERROR(INDEX(ProductTJ[ManufacturerID],MATCH(A994,ProductTJ[ProductID],0)),"Not found")</f>
        <v>7</v>
      </c>
      <c r="F994" t="str">
        <f>IFERROR(INDEX(ProductTJ[Segment],MATCH(A994,ProductTJ[ProductID],0)),"Not found")</f>
        <v>Moderation</v>
      </c>
      <c r="G994" t="str">
        <f>IFERROR(INDEX(SalesTJ[Country],MATCH(A994,SalesTJ[ProductID],0)),"Not found")</f>
        <v>Canada</v>
      </c>
      <c r="H994" t="str">
        <f>IFERROR(INDEX(Location[State],MATCH(I994,Location[Zip],0)),"Not found")</f>
        <v>Ontario</v>
      </c>
      <c r="I994" t="str">
        <f>IFERROR(INDEX(SalesTJ[Zip],MATCH(A994,SalesTJ[ProductID],0)),"Not found")</f>
        <v>L5V</v>
      </c>
      <c r="J994" t="str">
        <f>IFERROR(INDEX(Manufacturer[Manufacturer Name],MATCH(E994,Manufacturer[ManufacturerID],0)),"Not found")</f>
        <v>VanArsdel</v>
      </c>
      <c r="K994">
        <f>IFERROR(INDEX(SalesTJ[Units],MATCH(A994,SalesTJ[ProductID],0)),"Not found")</f>
        <v>1</v>
      </c>
      <c r="L994">
        <f>IFERROR(INDEX(SalesTJ[Revenue],MATCH(A994,SalesTJ[ProductID],0)),"Not found")</f>
        <v>11147.85</v>
      </c>
    </row>
    <row r="995" spans="1:12">
      <c r="A995" s="8">
        <v>777</v>
      </c>
      <c r="B995" s="9">
        <v>42114</v>
      </c>
      <c r="C995" t="str">
        <f>IFERROR(INDEX(ProductTJ[Product Name],MATCH(A995,ProductTJ[ProductID],0)),"Not found")</f>
        <v>Natura RP-65</v>
      </c>
      <c r="D995" t="str">
        <f>IFERROR(INDEX(ProductTJ[Category],MATCH(A995,ProductTJ[ProductID],0)),"Not found")</f>
        <v>Rural</v>
      </c>
      <c r="E995">
        <f>IFERROR(INDEX(ProductTJ[ManufacturerID],MATCH(A995,ProductTJ[ProductID],0)),"Not found")</f>
        <v>8</v>
      </c>
      <c r="F995" t="str">
        <f>IFERROR(INDEX(ProductTJ[Segment],MATCH(A995,ProductTJ[ProductID],0)),"Not found")</f>
        <v>Productivity</v>
      </c>
      <c r="G995" t="str">
        <f>IFERROR(INDEX(SalesTJ[Country],MATCH(A995,SalesTJ[ProductID],0)),"Not found")</f>
        <v>Canada</v>
      </c>
      <c r="H995" t="str">
        <f>IFERROR(INDEX(Location[State],MATCH(I995,Location[Zip],0)),"Not found")</f>
        <v>Alberta</v>
      </c>
      <c r="I995" t="str">
        <f>IFERROR(INDEX(SalesTJ[Zip],MATCH(A995,SalesTJ[ProductID],0)),"Not found")</f>
        <v>T2P</v>
      </c>
      <c r="J995" t="str">
        <f>IFERROR(INDEX(Manufacturer[Manufacturer Name],MATCH(E995,Manufacturer[ManufacturerID],0)),"Not found")</f>
        <v>Natura</v>
      </c>
      <c r="K995">
        <f>IFERROR(INDEX(SalesTJ[Units],MATCH(A995,SalesTJ[ProductID],0)),"Not found")</f>
        <v>1</v>
      </c>
      <c r="L995">
        <f>IFERROR(INDEX(SalesTJ[Revenue],MATCH(A995,SalesTJ[ProductID],0)),"Not found")</f>
        <v>1542.87</v>
      </c>
    </row>
    <row r="996" spans="1:12">
      <c r="A996" s="6">
        <v>1495</v>
      </c>
      <c r="B996" s="7">
        <v>42114</v>
      </c>
      <c r="C996" t="str">
        <f>IFERROR(INDEX(ProductTJ[Product Name],MATCH(A996,ProductTJ[ProductID],0)),"Not found")</f>
        <v>Quibus RP-87</v>
      </c>
      <c r="D996" t="str">
        <f>IFERROR(INDEX(ProductTJ[Category],MATCH(A996,ProductTJ[ProductID],0)),"Not found")</f>
        <v>Rural</v>
      </c>
      <c r="E996">
        <f>IFERROR(INDEX(ProductTJ[ManufacturerID],MATCH(A996,ProductTJ[ProductID],0)),"Not found")</f>
        <v>12</v>
      </c>
      <c r="F996" t="str">
        <f>IFERROR(INDEX(ProductTJ[Segment],MATCH(A996,ProductTJ[ProductID],0)),"Not found")</f>
        <v>Productivity</v>
      </c>
      <c r="G996" t="str">
        <f>IFERROR(INDEX(SalesTJ[Country],MATCH(A996,SalesTJ[ProductID],0)),"Not found")</f>
        <v>Canada</v>
      </c>
      <c r="H996" t="str">
        <f>IFERROR(INDEX(Location[State],MATCH(I996,Location[Zip],0)),"Not found")</f>
        <v>Ontario</v>
      </c>
      <c r="I996" t="str">
        <f>IFERROR(INDEX(SalesTJ[Zip],MATCH(A996,SalesTJ[ProductID],0)),"Not found")</f>
        <v>M4V</v>
      </c>
      <c r="J996" t="str">
        <f>IFERROR(INDEX(Manufacturer[Manufacturer Name],MATCH(E996,Manufacturer[ManufacturerID],0)),"Not found")</f>
        <v>Quibus</v>
      </c>
      <c r="K996">
        <f>IFERROR(INDEX(SalesTJ[Units],MATCH(A996,SalesTJ[ProductID],0)),"Not found")</f>
        <v>1</v>
      </c>
      <c r="L996">
        <f>IFERROR(INDEX(SalesTJ[Revenue],MATCH(A996,SalesTJ[ProductID],0)),"Not found")</f>
        <v>4408.74</v>
      </c>
    </row>
    <row r="997" spans="1:12">
      <c r="A997" s="8">
        <v>650</v>
      </c>
      <c r="B997" s="9">
        <v>42114</v>
      </c>
      <c r="C997" t="str">
        <f>IFERROR(INDEX(ProductTJ[Product Name],MATCH(A997,ProductTJ[ProductID],0)),"Not found")</f>
        <v>Maximus UC-15</v>
      </c>
      <c r="D997" t="str">
        <f>IFERROR(INDEX(ProductTJ[Category],MATCH(A997,ProductTJ[ProductID],0)),"Not found")</f>
        <v>Urban</v>
      </c>
      <c r="E997">
        <f>IFERROR(INDEX(ProductTJ[ManufacturerID],MATCH(A997,ProductTJ[ProductID],0)),"Not found")</f>
        <v>7</v>
      </c>
      <c r="F997" t="str">
        <f>IFERROR(INDEX(ProductTJ[Segment],MATCH(A997,ProductTJ[ProductID],0)),"Not found")</f>
        <v>Convenience</v>
      </c>
      <c r="G997" t="str">
        <f>IFERROR(INDEX(SalesTJ[Country],MATCH(A997,SalesTJ[ProductID],0)),"Not found")</f>
        <v>Canada</v>
      </c>
      <c r="H997" t="str">
        <f>IFERROR(INDEX(Location[State],MATCH(I997,Location[Zip],0)),"Not found")</f>
        <v>Alberta</v>
      </c>
      <c r="I997" t="str">
        <f>IFERROR(INDEX(SalesTJ[Zip],MATCH(A997,SalesTJ[ProductID],0)),"Not found")</f>
        <v>T6R</v>
      </c>
      <c r="J997" t="str">
        <f>IFERROR(INDEX(Manufacturer[Manufacturer Name],MATCH(E997,Manufacturer[ManufacturerID],0)),"Not found")</f>
        <v>VanArsdel</v>
      </c>
      <c r="K997">
        <f>IFERROR(INDEX(SalesTJ[Units],MATCH(A997,SalesTJ[ProductID],0)),"Not found")</f>
        <v>1</v>
      </c>
      <c r="L997">
        <f>IFERROR(INDEX(SalesTJ[Revenue],MATCH(A997,SalesTJ[ProductID],0)),"Not found")</f>
        <v>6173.37</v>
      </c>
    </row>
    <row r="998" spans="1:12">
      <c r="A998" s="6">
        <v>2367</v>
      </c>
      <c r="B998" s="7">
        <v>42114</v>
      </c>
      <c r="C998" t="str">
        <f>IFERROR(INDEX(ProductTJ[Product Name],MATCH(A998,ProductTJ[ProductID],0)),"Not found")</f>
        <v>Aliqui UC-15</v>
      </c>
      <c r="D998" t="str">
        <f>IFERROR(INDEX(ProductTJ[Category],MATCH(A998,ProductTJ[ProductID],0)),"Not found")</f>
        <v>Urban</v>
      </c>
      <c r="E998">
        <f>IFERROR(INDEX(ProductTJ[ManufacturerID],MATCH(A998,ProductTJ[ProductID],0)),"Not found")</f>
        <v>2</v>
      </c>
      <c r="F998" t="str">
        <f>IFERROR(INDEX(ProductTJ[Segment],MATCH(A998,ProductTJ[ProductID],0)),"Not found")</f>
        <v>Convenience</v>
      </c>
      <c r="G998" t="str">
        <f>IFERROR(INDEX(SalesTJ[Country],MATCH(A998,SalesTJ[ProductID],0)),"Not found")</f>
        <v>Canada</v>
      </c>
      <c r="H998" t="str">
        <f>IFERROR(INDEX(Location[State],MATCH(I998,Location[Zip],0)),"Not found")</f>
        <v>Ontario</v>
      </c>
      <c r="I998" t="str">
        <f>IFERROR(INDEX(SalesTJ[Zip],MATCH(A998,SalesTJ[ProductID],0)),"Not found")</f>
        <v>K1R</v>
      </c>
      <c r="J998" t="str">
        <f>IFERROR(INDEX(Manufacturer[Manufacturer Name],MATCH(E998,Manufacturer[ManufacturerID],0)),"Not found")</f>
        <v>Aliqui</v>
      </c>
      <c r="K998">
        <f>IFERROR(INDEX(SalesTJ[Units],MATCH(A998,SalesTJ[ProductID],0)),"Not found")</f>
        <v>1</v>
      </c>
      <c r="L998">
        <f>IFERROR(INDEX(SalesTJ[Revenue],MATCH(A998,SalesTJ[ProductID],0)),"Not found")</f>
        <v>5663.7</v>
      </c>
    </row>
    <row r="999" spans="1:12">
      <c r="A999" s="8">
        <v>1000</v>
      </c>
      <c r="B999" s="9">
        <v>42114</v>
      </c>
      <c r="C999" t="str">
        <f>IFERROR(INDEX(ProductTJ[Product Name],MATCH(A999,ProductTJ[ProductID],0)),"Not found")</f>
        <v>Natura YY-01</v>
      </c>
      <c r="D999" t="str">
        <f>IFERROR(INDEX(ProductTJ[Category],MATCH(A999,ProductTJ[ProductID],0)),"Not found")</f>
        <v>Youth</v>
      </c>
      <c r="E999">
        <f>IFERROR(INDEX(ProductTJ[ManufacturerID],MATCH(A999,ProductTJ[ProductID],0)),"Not found")</f>
        <v>8</v>
      </c>
      <c r="F999" t="str">
        <f>IFERROR(INDEX(ProductTJ[Segment],MATCH(A999,ProductTJ[ProductID],0)),"Not found")</f>
        <v>Youth</v>
      </c>
      <c r="G999" t="str">
        <f>IFERROR(INDEX(SalesTJ[Country],MATCH(A999,SalesTJ[ProductID],0)),"Not found")</f>
        <v>Canada</v>
      </c>
      <c r="H999" t="str">
        <f>IFERROR(INDEX(Location[State],MATCH(I999,Location[Zip],0)),"Not found")</f>
        <v>British Columbia</v>
      </c>
      <c r="I999" t="str">
        <f>IFERROR(INDEX(SalesTJ[Zip],MATCH(A999,SalesTJ[ProductID],0)),"Not found")</f>
        <v>V6A</v>
      </c>
      <c r="J999" t="str">
        <f>IFERROR(INDEX(Manufacturer[Manufacturer Name],MATCH(E999,Manufacturer[ManufacturerID],0)),"Not found")</f>
        <v>Natura</v>
      </c>
      <c r="K999">
        <f>IFERROR(INDEX(SalesTJ[Units],MATCH(A999,SalesTJ[ProductID],0)),"Not found")</f>
        <v>1</v>
      </c>
      <c r="L999">
        <f>IFERROR(INDEX(SalesTJ[Revenue],MATCH(A999,SalesTJ[ProductID],0)),"Not found")</f>
        <v>1290.87</v>
      </c>
    </row>
    <row r="1000" spans="1:12">
      <c r="A1000" s="6">
        <v>1085</v>
      </c>
      <c r="B1000" s="7">
        <v>42114</v>
      </c>
      <c r="C1000" t="str">
        <f>IFERROR(INDEX(ProductTJ[Product Name],MATCH(A1000,ProductTJ[ProductID],0)),"Not found")</f>
        <v>Pirum RP-31</v>
      </c>
      <c r="D1000" t="str">
        <f>IFERROR(INDEX(ProductTJ[Category],MATCH(A1000,ProductTJ[ProductID],0)),"Not found")</f>
        <v>Rural</v>
      </c>
      <c r="E1000">
        <f>IFERROR(INDEX(ProductTJ[ManufacturerID],MATCH(A1000,ProductTJ[ProductID],0)),"Not found")</f>
        <v>10</v>
      </c>
      <c r="F1000" t="str">
        <f>IFERROR(INDEX(ProductTJ[Segment],MATCH(A1000,ProductTJ[ProductID],0)),"Not found")</f>
        <v>Productivity</v>
      </c>
      <c r="G1000" t="str">
        <f>IFERROR(INDEX(SalesTJ[Country],MATCH(A1000,SalesTJ[ProductID],0)),"Not found")</f>
        <v>Canada</v>
      </c>
      <c r="H1000" t="str">
        <f>IFERROR(INDEX(Location[State],MATCH(I1000,Location[Zip],0)),"Not found")</f>
        <v>Manitoba</v>
      </c>
      <c r="I1000" t="str">
        <f>IFERROR(INDEX(SalesTJ[Zip],MATCH(A1000,SalesTJ[ProductID],0)),"Not found")</f>
        <v>R3G</v>
      </c>
      <c r="J1000" t="str">
        <f>IFERROR(INDEX(Manufacturer[Manufacturer Name],MATCH(E1000,Manufacturer[ManufacturerID],0)),"Not found")</f>
        <v>Pirum</v>
      </c>
      <c r="K1000">
        <f>IFERROR(INDEX(SalesTJ[Units],MATCH(A1000,SalesTJ[ProductID],0)),"Not found")</f>
        <v>1</v>
      </c>
      <c r="L1000">
        <f>IFERROR(INDEX(SalesTJ[Revenue],MATCH(A1000,SalesTJ[ProductID],0)),"Not found")</f>
        <v>1164.87</v>
      </c>
    </row>
    <row r="1001" spans="1:12">
      <c r="A1001" s="8">
        <v>478</v>
      </c>
      <c r="B1001" s="9">
        <v>42115</v>
      </c>
      <c r="C1001" t="str">
        <f>IFERROR(INDEX(ProductTJ[Product Name],MATCH(A1001,ProductTJ[ProductID],0)),"Not found")</f>
        <v>Maximus UM-83</v>
      </c>
      <c r="D1001" t="str">
        <f>IFERROR(INDEX(ProductTJ[Category],MATCH(A1001,ProductTJ[ProductID],0)),"Not found")</f>
        <v>Urban</v>
      </c>
      <c r="E1001">
        <f>IFERROR(INDEX(ProductTJ[ManufacturerID],MATCH(A1001,ProductTJ[ProductID],0)),"Not found")</f>
        <v>7</v>
      </c>
      <c r="F1001" t="str">
        <f>IFERROR(INDEX(ProductTJ[Segment],MATCH(A1001,ProductTJ[ProductID],0)),"Not found")</f>
        <v>Moderation</v>
      </c>
      <c r="G1001" t="str">
        <f>IFERROR(INDEX(SalesTJ[Country],MATCH(A1001,SalesTJ[ProductID],0)),"Not found")</f>
        <v>Canada</v>
      </c>
      <c r="H1001" t="str">
        <f>IFERROR(INDEX(Location[State],MATCH(I1001,Location[Zip],0)),"Not found")</f>
        <v>Ontario</v>
      </c>
      <c r="I1001" t="str">
        <f>IFERROR(INDEX(SalesTJ[Zip],MATCH(A1001,SalesTJ[ProductID],0)),"Not found")</f>
        <v>M4E</v>
      </c>
      <c r="J1001" t="str">
        <f>IFERROR(INDEX(Manufacturer[Manufacturer Name],MATCH(E1001,Manufacturer[ManufacturerID],0)),"Not found")</f>
        <v>VanArsdel</v>
      </c>
      <c r="K1001">
        <f>IFERROR(INDEX(SalesTJ[Units],MATCH(A1001,SalesTJ[ProductID],0)),"Not found")</f>
        <v>1</v>
      </c>
      <c r="L1001">
        <f>IFERROR(INDEX(SalesTJ[Revenue],MATCH(A1001,SalesTJ[ProductID],0)),"Not found")</f>
        <v>17009.37</v>
      </c>
    </row>
    <row r="1002" spans="1:12">
      <c r="A1002" s="6">
        <v>1182</v>
      </c>
      <c r="B1002" s="7">
        <v>42117</v>
      </c>
      <c r="C1002" t="str">
        <f>IFERROR(INDEX(ProductTJ[Product Name],MATCH(A1002,ProductTJ[ProductID],0)),"Not found")</f>
        <v>Pirum UE-18</v>
      </c>
      <c r="D1002" t="str">
        <f>IFERROR(INDEX(ProductTJ[Category],MATCH(A1002,ProductTJ[ProductID],0)),"Not found")</f>
        <v>Urban</v>
      </c>
      <c r="E1002">
        <f>IFERROR(INDEX(ProductTJ[ManufacturerID],MATCH(A1002,ProductTJ[ProductID],0)),"Not found")</f>
        <v>10</v>
      </c>
      <c r="F1002" t="str">
        <f>IFERROR(INDEX(ProductTJ[Segment],MATCH(A1002,ProductTJ[ProductID],0)),"Not found")</f>
        <v>Extreme</v>
      </c>
      <c r="G1002" t="str">
        <f>IFERROR(INDEX(SalesTJ[Country],MATCH(A1002,SalesTJ[ProductID],0)),"Not found")</f>
        <v>Canada</v>
      </c>
      <c r="H1002" t="str">
        <f>IFERROR(INDEX(Location[State],MATCH(I1002,Location[Zip],0)),"Not found")</f>
        <v>Alberta</v>
      </c>
      <c r="I1002" t="str">
        <f>IFERROR(INDEX(SalesTJ[Zip],MATCH(A1002,SalesTJ[ProductID],0)),"Not found")</f>
        <v>T6G</v>
      </c>
      <c r="J1002" t="str">
        <f>IFERROR(INDEX(Manufacturer[Manufacturer Name],MATCH(E1002,Manufacturer[ManufacturerID],0)),"Not found")</f>
        <v>Pirum</v>
      </c>
      <c r="K1002">
        <f>IFERROR(INDEX(SalesTJ[Units],MATCH(A1002,SalesTJ[ProductID],0)),"Not found")</f>
        <v>1</v>
      </c>
      <c r="L1002">
        <f>IFERROR(INDEX(SalesTJ[Revenue],MATCH(A1002,SalesTJ[ProductID],0)),"Not found")</f>
        <v>2708.37</v>
      </c>
    </row>
    <row r="1003" spans="1:12">
      <c r="A1003" s="8">
        <v>1223</v>
      </c>
      <c r="B1003" s="9">
        <v>42117</v>
      </c>
      <c r="C1003" t="str">
        <f>IFERROR(INDEX(ProductTJ[Product Name],MATCH(A1003,ProductTJ[ProductID],0)),"Not found")</f>
        <v>Pirum UC-25</v>
      </c>
      <c r="D1003" t="str">
        <f>IFERROR(INDEX(ProductTJ[Category],MATCH(A1003,ProductTJ[ProductID],0)),"Not found")</f>
        <v>Urban</v>
      </c>
      <c r="E1003">
        <f>IFERROR(INDEX(ProductTJ[ManufacturerID],MATCH(A1003,ProductTJ[ProductID],0)),"Not found")</f>
        <v>10</v>
      </c>
      <c r="F1003" t="str">
        <f>IFERROR(INDEX(ProductTJ[Segment],MATCH(A1003,ProductTJ[ProductID],0)),"Not found")</f>
        <v>Convenience</v>
      </c>
      <c r="G1003" t="str">
        <f>IFERROR(INDEX(SalesTJ[Country],MATCH(A1003,SalesTJ[ProductID],0)),"Not found")</f>
        <v>Canada</v>
      </c>
      <c r="H1003" t="str">
        <f>IFERROR(INDEX(Location[State],MATCH(I1003,Location[Zip],0)),"Not found")</f>
        <v>Ontario</v>
      </c>
      <c r="I1003" t="str">
        <f>IFERROR(INDEX(SalesTJ[Zip],MATCH(A1003,SalesTJ[ProductID],0)),"Not found")</f>
        <v>M4K</v>
      </c>
      <c r="J1003" t="str">
        <f>IFERROR(INDEX(Manufacturer[Manufacturer Name],MATCH(E1003,Manufacturer[ManufacturerID],0)),"Not found")</f>
        <v>Pirum</v>
      </c>
      <c r="K1003">
        <f>IFERROR(INDEX(SalesTJ[Units],MATCH(A1003,SalesTJ[ProductID],0)),"Not found")</f>
        <v>1</v>
      </c>
      <c r="L1003">
        <f>IFERROR(INDEX(SalesTJ[Revenue],MATCH(A1003,SalesTJ[ProductID],0)),"Not found")</f>
        <v>4787.37</v>
      </c>
    </row>
    <row r="1004" spans="1:12">
      <c r="A1004" s="6">
        <v>999</v>
      </c>
      <c r="B1004" s="7">
        <v>42123</v>
      </c>
      <c r="C1004" t="str">
        <f>IFERROR(INDEX(ProductTJ[Product Name],MATCH(A1004,ProductTJ[ProductID],0)),"Not found")</f>
        <v>Natura UC-62</v>
      </c>
      <c r="D1004" t="str">
        <f>IFERROR(INDEX(ProductTJ[Category],MATCH(A1004,ProductTJ[ProductID],0)),"Not found")</f>
        <v>Urban</v>
      </c>
      <c r="E1004">
        <f>IFERROR(INDEX(ProductTJ[ManufacturerID],MATCH(A1004,ProductTJ[ProductID],0)),"Not found")</f>
        <v>8</v>
      </c>
      <c r="F1004" t="str">
        <f>IFERROR(INDEX(ProductTJ[Segment],MATCH(A1004,ProductTJ[ProductID],0)),"Not found")</f>
        <v>Convenience</v>
      </c>
      <c r="G1004" t="str">
        <f>IFERROR(INDEX(SalesTJ[Country],MATCH(A1004,SalesTJ[ProductID],0)),"Not found")</f>
        <v>Canada</v>
      </c>
      <c r="H1004" t="str">
        <f>IFERROR(INDEX(Location[State],MATCH(I1004,Location[Zip],0)),"Not found")</f>
        <v>British Columbia</v>
      </c>
      <c r="I1004" t="str">
        <f>IFERROR(INDEX(SalesTJ[Zip],MATCH(A1004,SalesTJ[ProductID],0)),"Not found")</f>
        <v>V6S</v>
      </c>
      <c r="J1004" t="str">
        <f>IFERROR(INDEX(Manufacturer[Manufacturer Name],MATCH(E1004,Manufacturer[ManufacturerID],0)),"Not found")</f>
        <v>Natura</v>
      </c>
      <c r="K1004">
        <f>IFERROR(INDEX(SalesTJ[Units],MATCH(A1004,SalesTJ[ProductID],0)),"Not found")</f>
        <v>1</v>
      </c>
      <c r="L1004">
        <f>IFERROR(INDEX(SalesTJ[Revenue],MATCH(A1004,SalesTJ[ProductID],0)),"Not found")</f>
        <v>9386.37</v>
      </c>
    </row>
    <row r="1005" spans="1:12">
      <c r="A1005" s="8">
        <v>927</v>
      </c>
      <c r="B1005" s="9">
        <v>42124</v>
      </c>
      <c r="C1005" t="str">
        <f>IFERROR(INDEX(ProductTJ[Product Name],MATCH(A1005,ProductTJ[ProductID],0)),"Not found")</f>
        <v>Natura UE-36</v>
      </c>
      <c r="D1005" t="str">
        <f>IFERROR(INDEX(ProductTJ[Category],MATCH(A1005,ProductTJ[ProductID],0)),"Not found")</f>
        <v>Urban</v>
      </c>
      <c r="E1005">
        <f>IFERROR(INDEX(ProductTJ[ManufacturerID],MATCH(A1005,ProductTJ[ProductID],0)),"Not found")</f>
        <v>8</v>
      </c>
      <c r="F1005" t="str">
        <f>IFERROR(INDEX(ProductTJ[Segment],MATCH(A1005,ProductTJ[ProductID],0)),"Not found")</f>
        <v>Extreme</v>
      </c>
      <c r="G1005" t="str">
        <f>IFERROR(INDEX(SalesTJ[Country],MATCH(A1005,SalesTJ[ProductID],0)),"Not found")</f>
        <v>Canada</v>
      </c>
      <c r="H1005" t="str">
        <f>IFERROR(INDEX(Location[State],MATCH(I1005,Location[Zip],0)),"Not found")</f>
        <v>Ontario</v>
      </c>
      <c r="I1005" t="str">
        <f>IFERROR(INDEX(SalesTJ[Zip],MATCH(A1005,SalesTJ[ProductID],0)),"Not found")</f>
        <v>M6G</v>
      </c>
      <c r="J1005" t="str">
        <f>IFERROR(INDEX(Manufacturer[Manufacturer Name],MATCH(E1005,Manufacturer[ManufacturerID],0)),"Not found")</f>
        <v>Natura</v>
      </c>
      <c r="K1005">
        <f>IFERROR(INDEX(SalesTJ[Units],MATCH(A1005,SalesTJ[ProductID],0)),"Not found")</f>
        <v>1</v>
      </c>
      <c r="L1005">
        <f>IFERROR(INDEX(SalesTJ[Revenue],MATCH(A1005,SalesTJ[ProductID],0)),"Not found")</f>
        <v>6173.37</v>
      </c>
    </row>
    <row r="1006" spans="1:12">
      <c r="A1006" s="6">
        <v>1049</v>
      </c>
      <c r="B1006" s="7">
        <v>42124</v>
      </c>
      <c r="C1006" t="str">
        <f>IFERROR(INDEX(ProductTJ[Product Name],MATCH(A1006,ProductTJ[ProductID],0)),"Not found")</f>
        <v>Pirum MA-07</v>
      </c>
      <c r="D1006" t="str">
        <f>IFERROR(INDEX(ProductTJ[Category],MATCH(A1006,ProductTJ[ProductID],0)),"Not found")</f>
        <v>Mix</v>
      </c>
      <c r="E1006">
        <f>IFERROR(INDEX(ProductTJ[ManufacturerID],MATCH(A1006,ProductTJ[ProductID],0)),"Not found")</f>
        <v>10</v>
      </c>
      <c r="F1006" t="str">
        <f>IFERROR(INDEX(ProductTJ[Segment],MATCH(A1006,ProductTJ[ProductID],0)),"Not found")</f>
        <v>All Season</v>
      </c>
      <c r="G1006" t="str">
        <f>IFERROR(INDEX(SalesTJ[Country],MATCH(A1006,SalesTJ[ProductID],0)),"Not found")</f>
        <v>Canada</v>
      </c>
      <c r="H1006" t="str">
        <f>IFERROR(INDEX(Location[State],MATCH(I1006,Location[Zip],0)),"Not found")</f>
        <v>Manitoba</v>
      </c>
      <c r="I1006" t="str">
        <f>IFERROR(INDEX(SalesTJ[Zip],MATCH(A1006,SalesTJ[ProductID],0)),"Not found")</f>
        <v>R3G</v>
      </c>
      <c r="J1006" t="str">
        <f>IFERROR(INDEX(Manufacturer[Manufacturer Name],MATCH(E1006,Manufacturer[ManufacturerID],0)),"Not found")</f>
        <v>Pirum</v>
      </c>
      <c r="K1006">
        <f>IFERROR(INDEX(SalesTJ[Units],MATCH(A1006,SalesTJ[ProductID],0)),"Not found")</f>
        <v>1</v>
      </c>
      <c r="L1006">
        <f>IFERROR(INDEX(SalesTJ[Revenue],MATCH(A1006,SalesTJ[ProductID],0)),"Not found")</f>
        <v>3086.37</v>
      </c>
    </row>
    <row r="1007" spans="1:12">
      <c r="A1007" s="8">
        <v>1995</v>
      </c>
      <c r="B1007" s="9">
        <v>42124</v>
      </c>
      <c r="C1007" t="str">
        <f>IFERROR(INDEX(ProductTJ[Product Name],MATCH(A1007,ProductTJ[ProductID],0)),"Not found")</f>
        <v>Currus UM-02</v>
      </c>
      <c r="D1007" t="str">
        <f>IFERROR(INDEX(ProductTJ[Category],MATCH(A1007,ProductTJ[ProductID],0)),"Not found")</f>
        <v>Urban</v>
      </c>
      <c r="E1007">
        <f>IFERROR(INDEX(ProductTJ[ManufacturerID],MATCH(A1007,ProductTJ[ProductID],0)),"Not found")</f>
        <v>4</v>
      </c>
      <c r="F1007" t="str">
        <f>IFERROR(INDEX(ProductTJ[Segment],MATCH(A1007,ProductTJ[ProductID],0)),"Not found")</f>
        <v>Moderation</v>
      </c>
      <c r="G1007" t="str">
        <f>IFERROR(INDEX(SalesTJ[Country],MATCH(A1007,SalesTJ[ProductID],0)),"Not found")</f>
        <v>Canada</v>
      </c>
      <c r="H1007" t="str">
        <f>IFERROR(INDEX(Location[State],MATCH(I1007,Location[Zip],0)),"Not found")</f>
        <v>Ontario</v>
      </c>
      <c r="I1007" t="str">
        <f>IFERROR(INDEX(SalesTJ[Zip],MATCH(A1007,SalesTJ[ProductID],0)),"Not found")</f>
        <v>M5P</v>
      </c>
      <c r="J1007" t="str">
        <f>IFERROR(INDEX(Manufacturer[Manufacturer Name],MATCH(E1007,Manufacturer[ManufacturerID],0)),"Not found")</f>
        <v>Currus</v>
      </c>
      <c r="K1007">
        <f>IFERROR(INDEX(SalesTJ[Units],MATCH(A1007,SalesTJ[ProductID],0)),"Not found")</f>
        <v>1</v>
      </c>
      <c r="L1007">
        <f>IFERROR(INDEX(SalesTJ[Revenue],MATCH(A1007,SalesTJ[ProductID],0)),"Not found")</f>
        <v>5354.37</v>
      </c>
    </row>
    <row r="1008" spans="1:12">
      <c r="A1008" s="6">
        <v>2395</v>
      </c>
      <c r="B1008" s="7">
        <v>42124</v>
      </c>
      <c r="C1008" t="str">
        <f>IFERROR(INDEX(ProductTJ[Product Name],MATCH(A1008,ProductTJ[ProductID],0)),"Not found")</f>
        <v>Aliqui YY-04</v>
      </c>
      <c r="D1008" t="str">
        <f>IFERROR(INDEX(ProductTJ[Category],MATCH(A1008,ProductTJ[ProductID],0)),"Not found")</f>
        <v>Youth</v>
      </c>
      <c r="E1008">
        <f>IFERROR(INDEX(ProductTJ[ManufacturerID],MATCH(A1008,ProductTJ[ProductID],0)),"Not found")</f>
        <v>2</v>
      </c>
      <c r="F1008" t="str">
        <f>IFERROR(INDEX(ProductTJ[Segment],MATCH(A1008,ProductTJ[ProductID],0)),"Not found")</f>
        <v>Youth</v>
      </c>
      <c r="G1008" t="str">
        <f>IFERROR(INDEX(SalesTJ[Country],MATCH(A1008,SalesTJ[ProductID],0)),"Not found")</f>
        <v>Canada</v>
      </c>
      <c r="H1008" t="str">
        <f>IFERROR(INDEX(Location[State],MATCH(I1008,Location[Zip],0)),"Not found")</f>
        <v>Ontario</v>
      </c>
      <c r="I1008" t="str">
        <f>IFERROR(INDEX(SalesTJ[Zip],MATCH(A1008,SalesTJ[ProductID],0)),"Not found")</f>
        <v>M6H</v>
      </c>
      <c r="J1008" t="str">
        <f>IFERROR(INDEX(Manufacturer[Manufacturer Name],MATCH(E1008,Manufacturer[ManufacturerID],0)),"Not found")</f>
        <v>Aliqui</v>
      </c>
      <c r="K1008">
        <f>IFERROR(INDEX(SalesTJ[Units],MATCH(A1008,SalesTJ[ProductID],0)),"Not found")</f>
        <v>1</v>
      </c>
      <c r="L1008">
        <f>IFERROR(INDEX(SalesTJ[Revenue],MATCH(A1008,SalesTJ[ProductID],0)),"Not found")</f>
        <v>1889.37</v>
      </c>
    </row>
    <row r="1009" spans="1:12">
      <c r="A1009" s="8">
        <v>1229</v>
      </c>
      <c r="B1009" s="9">
        <v>42152</v>
      </c>
      <c r="C1009" t="str">
        <f>IFERROR(INDEX(ProductTJ[Product Name],MATCH(A1009,ProductTJ[ProductID],0)),"Not found")</f>
        <v>Pirum UC-31</v>
      </c>
      <c r="D1009" t="str">
        <f>IFERROR(INDEX(ProductTJ[Category],MATCH(A1009,ProductTJ[ProductID],0)),"Not found")</f>
        <v>Urban</v>
      </c>
      <c r="E1009">
        <f>IFERROR(INDEX(ProductTJ[ManufacturerID],MATCH(A1009,ProductTJ[ProductID],0)),"Not found")</f>
        <v>10</v>
      </c>
      <c r="F1009" t="str">
        <f>IFERROR(INDEX(ProductTJ[Segment],MATCH(A1009,ProductTJ[ProductID],0)),"Not found")</f>
        <v>Convenience</v>
      </c>
      <c r="G1009" t="str">
        <f>IFERROR(INDEX(SalesTJ[Country],MATCH(A1009,SalesTJ[ProductID],0)),"Not found")</f>
        <v>Canada</v>
      </c>
      <c r="H1009" t="str">
        <f>IFERROR(INDEX(Location[State],MATCH(I1009,Location[Zip],0)),"Not found")</f>
        <v>British Columbia</v>
      </c>
      <c r="I1009" t="str">
        <f>IFERROR(INDEX(SalesTJ[Zip],MATCH(A1009,SalesTJ[ProductID],0)),"Not found")</f>
        <v>V6A</v>
      </c>
      <c r="J1009" t="str">
        <f>IFERROR(INDEX(Manufacturer[Manufacturer Name],MATCH(E1009,Manufacturer[ManufacturerID],0)),"Not found")</f>
        <v>Pirum</v>
      </c>
      <c r="K1009">
        <f>IFERROR(INDEX(SalesTJ[Units],MATCH(A1009,SalesTJ[ProductID],0)),"Not found")</f>
        <v>1</v>
      </c>
      <c r="L1009">
        <f>IFERROR(INDEX(SalesTJ[Revenue],MATCH(A1009,SalesTJ[ProductID],0)),"Not found")</f>
        <v>3464.37</v>
      </c>
    </row>
    <row r="1010" spans="1:12">
      <c r="A1010" s="6">
        <v>2015</v>
      </c>
      <c r="B1010" s="7">
        <v>42152</v>
      </c>
      <c r="C1010" t="str">
        <f>IFERROR(INDEX(ProductTJ[Product Name],MATCH(A1010,ProductTJ[ProductID],0)),"Not found")</f>
        <v>Currus UR-18</v>
      </c>
      <c r="D1010" t="str">
        <f>IFERROR(INDEX(ProductTJ[Category],MATCH(A1010,ProductTJ[ProductID],0)),"Not found")</f>
        <v>Urban</v>
      </c>
      <c r="E1010">
        <f>IFERROR(INDEX(ProductTJ[ManufacturerID],MATCH(A1010,ProductTJ[ProductID],0)),"Not found")</f>
        <v>4</v>
      </c>
      <c r="F1010" t="str">
        <f>IFERROR(INDEX(ProductTJ[Segment],MATCH(A1010,ProductTJ[ProductID],0)),"Not found")</f>
        <v>Regular</v>
      </c>
      <c r="G1010" t="str">
        <f>IFERROR(INDEX(SalesTJ[Country],MATCH(A1010,SalesTJ[ProductID],0)),"Not found")</f>
        <v>Canada</v>
      </c>
      <c r="H1010" t="str">
        <f>IFERROR(INDEX(Location[State],MATCH(I1010,Location[Zip],0)),"Not found")</f>
        <v>Alberta</v>
      </c>
      <c r="I1010" t="str">
        <f>IFERROR(INDEX(SalesTJ[Zip],MATCH(A1010,SalesTJ[ProductID],0)),"Not found")</f>
        <v>T6B</v>
      </c>
      <c r="J1010" t="str">
        <f>IFERROR(INDEX(Manufacturer[Manufacturer Name],MATCH(E1010,Manufacturer[ManufacturerID],0)),"Not found")</f>
        <v>Currus</v>
      </c>
      <c r="K1010">
        <f>IFERROR(INDEX(SalesTJ[Units],MATCH(A1010,SalesTJ[ProductID],0)),"Not found")</f>
        <v>1</v>
      </c>
      <c r="L1010">
        <f>IFERROR(INDEX(SalesTJ[Revenue],MATCH(A1010,SalesTJ[ProductID],0)),"Not found")</f>
        <v>4094.37</v>
      </c>
    </row>
    <row r="1011" spans="1:12">
      <c r="A1011" s="8">
        <v>2400</v>
      </c>
      <c r="B1011" s="9">
        <v>42152</v>
      </c>
      <c r="C1011" t="str">
        <f>IFERROR(INDEX(ProductTJ[Product Name],MATCH(A1011,ProductTJ[ProductID],0)),"Not found")</f>
        <v>Aliqui YY-09</v>
      </c>
      <c r="D1011" t="str">
        <f>IFERROR(INDEX(ProductTJ[Category],MATCH(A1011,ProductTJ[ProductID],0)),"Not found")</f>
        <v>Youth</v>
      </c>
      <c r="E1011">
        <f>IFERROR(INDEX(ProductTJ[ManufacturerID],MATCH(A1011,ProductTJ[ProductID],0)),"Not found")</f>
        <v>2</v>
      </c>
      <c r="F1011" t="str">
        <f>IFERROR(INDEX(ProductTJ[Segment],MATCH(A1011,ProductTJ[ProductID],0)),"Not found")</f>
        <v>Youth</v>
      </c>
      <c r="G1011" t="str">
        <f>IFERROR(INDEX(SalesTJ[Country],MATCH(A1011,SalesTJ[ProductID],0)),"Not found")</f>
        <v>Canada</v>
      </c>
      <c r="H1011" t="str">
        <f>IFERROR(INDEX(Location[State],MATCH(I1011,Location[Zip],0)),"Not found")</f>
        <v>Alberta</v>
      </c>
      <c r="I1011" t="str">
        <f>IFERROR(INDEX(SalesTJ[Zip],MATCH(A1011,SalesTJ[ProductID],0)),"Not found")</f>
        <v>T6K</v>
      </c>
      <c r="J1011" t="str">
        <f>IFERROR(INDEX(Manufacturer[Manufacturer Name],MATCH(E1011,Manufacturer[ManufacturerID],0)),"Not found")</f>
        <v>Aliqui</v>
      </c>
      <c r="K1011">
        <f>IFERROR(INDEX(SalesTJ[Units],MATCH(A1011,SalesTJ[ProductID],0)),"Not found")</f>
        <v>1</v>
      </c>
      <c r="L1011">
        <f>IFERROR(INDEX(SalesTJ[Revenue],MATCH(A1011,SalesTJ[ProductID],0)),"Not found")</f>
        <v>1070.37</v>
      </c>
    </row>
    <row r="1012" spans="1:12">
      <c r="A1012" s="6">
        <v>487</v>
      </c>
      <c r="B1012" s="7">
        <v>42152</v>
      </c>
      <c r="C1012" t="str">
        <f>IFERROR(INDEX(ProductTJ[Product Name],MATCH(A1012,ProductTJ[ProductID],0)),"Not found")</f>
        <v>Maximus UM-92</v>
      </c>
      <c r="D1012" t="str">
        <f>IFERROR(INDEX(ProductTJ[Category],MATCH(A1012,ProductTJ[ProductID],0)),"Not found")</f>
        <v>Urban</v>
      </c>
      <c r="E1012">
        <f>IFERROR(INDEX(ProductTJ[ManufacturerID],MATCH(A1012,ProductTJ[ProductID],0)),"Not found")</f>
        <v>7</v>
      </c>
      <c r="F1012" t="str">
        <f>IFERROR(INDEX(ProductTJ[Segment],MATCH(A1012,ProductTJ[ProductID],0)),"Not found")</f>
        <v>Moderation</v>
      </c>
      <c r="G1012" t="str">
        <f>IFERROR(INDEX(SalesTJ[Country],MATCH(A1012,SalesTJ[ProductID],0)),"Not found")</f>
        <v>Canada</v>
      </c>
      <c r="H1012" t="str">
        <f>IFERROR(INDEX(Location[State],MATCH(I1012,Location[Zip],0)),"Not found")</f>
        <v>Ontario</v>
      </c>
      <c r="I1012" t="str">
        <f>IFERROR(INDEX(SalesTJ[Zip],MATCH(A1012,SalesTJ[ProductID],0)),"Not found")</f>
        <v>L4X</v>
      </c>
      <c r="J1012" t="str">
        <f>IFERROR(INDEX(Manufacturer[Manufacturer Name],MATCH(E1012,Manufacturer[ManufacturerID],0)),"Not found")</f>
        <v>VanArsdel</v>
      </c>
      <c r="K1012">
        <f>IFERROR(INDEX(SalesTJ[Units],MATCH(A1012,SalesTJ[ProductID],0)),"Not found")</f>
        <v>1</v>
      </c>
      <c r="L1012">
        <f>IFERROR(INDEX(SalesTJ[Revenue],MATCH(A1012,SalesTJ[ProductID],0)),"Not found")</f>
        <v>13229.37</v>
      </c>
    </row>
    <row r="1013" spans="1:12">
      <c r="A1013" s="8">
        <v>491</v>
      </c>
      <c r="B1013" s="9">
        <v>42152</v>
      </c>
      <c r="C1013" t="str">
        <f>IFERROR(INDEX(ProductTJ[Product Name],MATCH(A1013,ProductTJ[ProductID],0)),"Not found")</f>
        <v>Maximus UM-96</v>
      </c>
      <c r="D1013" t="str">
        <f>IFERROR(INDEX(ProductTJ[Category],MATCH(A1013,ProductTJ[ProductID],0)),"Not found")</f>
        <v>Urban</v>
      </c>
      <c r="E1013">
        <f>IFERROR(INDEX(ProductTJ[ManufacturerID],MATCH(A1013,ProductTJ[ProductID],0)),"Not found")</f>
        <v>7</v>
      </c>
      <c r="F1013" t="str">
        <f>IFERROR(INDEX(ProductTJ[Segment],MATCH(A1013,ProductTJ[ProductID],0)),"Not found")</f>
        <v>Moderation</v>
      </c>
      <c r="G1013" t="str">
        <f>IFERROR(INDEX(SalesTJ[Country],MATCH(A1013,SalesTJ[ProductID],0)),"Not found")</f>
        <v>Canada</v>
      </c>
      <c r="H1013" t="str">
        <f>IFERROR(INDEX(Location[State],MATCH(I1013,Location[Zip],0)),"Not found")</f>
        <v>Ontario</v>
      </c>
      <c r="I1013" t="str">
        <f>IFERROR(INDEX(SalesTJ[Zip],MATCH(A1013,SalesTJ[ProductID],0)),"Not found")</f>
        <v>M5X</v>
      </c>
      <c r="J1013" t="str">
        <f>IFERROR(INDEX(Manufacturer[Manufacturer Name],MATCH(E1013,Manufacturer[ManufacturerID],0)),"Not found")</f>
        <v>VanArsdel</v>
      </c>
      <c r="K1013">
        <f>IFERROR(INDEX(SalesTJ[Units],MATCH(A1013,SalesTJ[ProductID],0)),"Not found")</f>
        <v>1</v>
      </c>
      <c r="L1013">
        <f>IFERROR(INDEX(SalesTJ[Revenue],MATCH(A1013,SalesTJ[ProductID],0)),"Not found")</f>
        <v>10709.37</v>
      </c>
    </row>
    <row r="1014" spans="1:12">
      <c r="A1014" s="6">
        <v>927</v>
      </c>
      <c r="B1014" s="7">
        <v>42152</v>
      </c>
      <c r="C1014" t="str">
        <f>IFERROR(INDEX(ProductTJ[Product Name],MATCH(A1014,ProductTJ[ProductID],0)),"Not found")</f>
        <v>Natura UE-36</v>
      </c>
      <c r="D1014" t="str">
        <f>IFERROR(INDEX(ProductTJ[Category],MATCH(A1014,ProductTJ[ProductID],0)),"Not found")</f>
        <v>Urban</v>
      </c>
      <c r="E1014">
        <f>IFERROR(INDEX(ProductTJ[ManufacturerID],MATCH(A1014,ProductTJ[ProductID],0)),"Not found")</f>
        <v>8</v>
      </c>
      <c r="F1014" t="str">
        <f>IFERROR(INDEX(ProductTJ[Segment],MATCH(A1014,ProductTJ[ProductID],0)),"Not found")</f>
        <v>Extreme</v>
      </c>
      <c r="G1014" t="str">
        <f>IFERROR(INDEX(SalesTJ[Country],MATCH(A1014,SalesTJ[ProductID],0)),"Not found")</f>
        <v>Canada</v>
      </c>
      <c r="H1014" t="str">
        <f>IFERROR(INDEX(Location[State],MATCH(I1014,Location[Zip],0)),"Not found")</f>
        <v>Ontario</v>
      </c>
      <c r="I1014" t="str">
        <f>IFERROR(INDEX(SalesTJ[Zip],MATCH(A1014,SalesTJ[ProductID],0)),"Not found")</f>
        <v>M6G</v>
      </c>
      <c r="J1014" t="str">
        <f>IFERROR(INDEX(Manufacturer[Manufacturer Name],MATCH(E1014,Manufacturer[ManufacturerID],0)),"Not found")</f>
        <v>Natura</v>
      </c>
      <c r="K1014">
        <f>IFERROR(INDEX(SalesTJ[Units],MATCH(A1014,SalesTJ[ProductID],0)),"Not found")</f>
        <v>1</v>
      </c>
      <c r="L1014">
        <f>IFERROR(INDEX(SalesTJ[Revenue],MATCH(A1014,SalesTJ[ProductID],0)),"Not found")</f>
        <v>6173.37</v>
      </c>
    </row>
    <row r="1015" spans="1:12">
      <c r="A1015" s="8">
        <v>2136</v>
      </c>
      <c r="B1015" s="9">
        <v>42115</v>
      </c>
      <c r="C1015" t="str">
        <f>IFERROR(INDEX(ProductTJ[Product Name],MATCH(A1015,ProductTJ[ProductID],0)),"Not found")</f>
        <v>Victoria UR-12</v>
      </c>
      <c r="D1015" t="str">
        <f>IFERROR(INDEX(ProductTJ[Category],MATCH(A1015,ProductTJ[ProductID],0)),"Not found")</f>
        <v>Urban</v>
      </c>
      <c r="E1015">
        <f>IFERROR(INDEX(ProductTJ[ManufacturerID],MATCH(A1015,ProductTJ[ProductID],0)),"Not found")</f>
        <v>14</v>
      </c>
      <c r="F1015" t="str">
        <f>IFERROR(INDEX(ProductTJ[Segment],MATCH(A1015,ProductTJ[ProductID],0)),"Not found")</f>
        <v>Regular</v>
      </c>
      <c r="G1015" t="str">
        <f>IFERROR(INDEX(SalesTJ[Country],MATCH(A1015,SalesTJ[ProductID],0)),"Not found")</f>
        <v>Canada</v>
      </c>
      <c r="H1015" t="str">
        <f>IFERROR(INDEX(Location[State],MATCH(I1015,Location[Zip],0)),"Not found")</f>
        <v>British Columbia</v>
      </c>
      <c r="I1015" t="str">
        <f>IFERROR(INDEX(SalesTJ[Zip],MATCH(A1015,SalesTJ[ProductID],0)),"Not found")</f>
        <v>V5M</v>
      </c>
      <c r="J1015" t="str">
        <f>IFERROR(INDEX(Manufacturer[Manufacturer Name],MATCH(E1015,Manufacturer[ManufacturerID],0)),"Not found")</f>
        <v>Victoria</v>
      </c>
      <c r="K1015">
        <f>IFERROR(INDEX(SalesTJ[Units],MATCH(A1015,SalesTJ[ProductID],0)),"Not found")</f>
        <v>1</v>
      </c>
      <c r="L1015">
        <f>IFERROR(INDEX(SalesTJ[Revenue],MATCH(A1015,SalesTJ[ProductID],0)),"Not found")</f>
        <v>5417.37</v>
      </c>
    </row>
    <row r="1016" spans="1:12">
      <c r="A1016" s="6">
        <v>438</v>
      </c>
      <c r="B1016" s="7">
        <v>42115</v>
      </c>
      <c r="C1016" t="str">
        <f>IFERROR(INDEX(ProductTJ[Product Name],MATCH(A1016,ProductTJ[ProductID],0)),"Not found")</f>
        <v>Maximus UM-43</v>
      </c>
      <c r="D1016" t="str">
        <f>IFERROR(INDEX(ProductTJ[Category],MATCH(A1016,ProductTJ[ProductID],0)),"Not found")</f>
        <v>Urban</v>
      </c>
      <c r="E1016">
        <f>IFERROR(INDEX(ProductTJ[ManufacturerID],MATCH(A1016,ProductTJ[ProductID],0)),"Not found")</f>
        <v>7</v>
      </c>
      <c r="F1016" t="str">
        <f>IFERROR(INDEX(ProductTJ[Segment],MATCH(A1016,ProductTJ[ProductID],0)),"Not found")</f>
        <v>Moderation</v>
      </c>
      <c r="G1016" t="str">
        <f>IFERROR(INDEX(SalesTJ[Country],MATCH(A1016,SalesTJ[ProductID],0)),"Not found")</f>
        <v>Canada</v>
      </c>
      <c r="H1016" t="str">
        <f>IFERROR(INDEX(Location[State],MATCH(I1016,Location[Zip],0)),"Not found")</f>
        <v>Manitoba</v>
      </c>
      <c r="I1016" t="str">
        <f>IFERROR(INDEX(SalesTJ[Zip],MATCH(A1016,SalesTJ[ProductID],0)),"Not found")</f>
        <v>R3K</v>
      </c>
      <c r="J1016" t="str">
        <f>IFERROR(INDEX(Manufacturer[Manufacturer Name],MATCH(E1016,Manufacturer[ManufacturerID],0)),"Not found")</f>
        <v>VanArsdel</v>
      </c>
      <c r="K1016">
        <f>IFERROR(INDEX(SalesTJ[Units],MATCH(A1016,SalesTJ[ProductID],0)),"Not found")</f>
        <v>1</v>
      </c>
      <c r="L1016">
        <f>IFERROR(INDEX(SalesTJ[Revenue],MATCH(A1016,SalesTJ[ProductID],0)),"Not found")</f>
        <v>11969.37</v>
      </c>
    </row>
    <row r="1017" spans="1:12">
      <c r="A1017" s="8">
        <v>2199</v>
      </c>
      <c r="B1017" s="9">
        <v>42124</v>
      </c>
      <c r="C1017" t="str">
        <f>IFERROR(INDEX(ProductTJ[Product Name],MATCH(A1017,ProductTJ[ProductID],0)),"Not found")</f>
        <v>Aliqui MA-13</v>
      </c>
      <c r="D1017" t="str">
        <f>IFERROR(INDEX(ProductTJ[Category],MATCH(A1017,ProductTJ[ProductID],0)),"Not found")</f>
        <v>Mix</v>
      </c>
      <c r="E1017">
        <f>IFERROR(INDEX(ProductTJ[ManufacturerID],MATCH(A1017,ProductTJ[ProductID],0)),"Not found")</f>
        <v>2</v>
      </c>
      <c r="F1017" t="str">
        <f>IFERROR(INDEX(ProductTJ[Segment],MATCH(A1017,ProductTJ[ProductID],0)),"Not found")</f>
        <v>All Season</v>
      </c>
      <c r="G1017" t="str">
        <f>IFERROR(INDEX(SalesTJ[Country],MATCH(A1017,SalesTJ[ProductID],0)),"Not found")</f>
        <v>Canada</v>
      </c>
      <c r="H1017" t="str">
        <f>IFERROR(INDEX(Location[State],MATCH(I1017,Location[Zip],0)),"Not found")</f>
        <v>British Columbia</v>
      </c>
      <c r="I1017" t="str">
        <f>IFERROR(INDEX(SalesTJ[Zip],MATCH(A1017,SalesTJ[ProductID],0)),"Not found")</f>
        <v>V5N</v>
      </c>
      <c r="J1017" t="str">
        <f>IFERROR(INDEX(Manufacturer[Manufacturer Name],MATCH(E1017,Manufacturer[ManufacturerID],0)),"Not found")</f>
        <v>Aliqui</v>
      </c>
      <c r="K1017">
        <f>IFERROR(INDEX(SalesTJ[Units],MATCH(A1017,SalesTJ[ProductID],0)),"Not found")</f>
        <v>1</v>
      </c>
      <c r="L1017">
        <f>IFERROR(INDEX(SalesTJ[Revenue],MATCH(A1017,SalesTJ[ProductID],0)),"Not found")</f>
        <v>2456.37</v>
      </c>
    </row>
    <row r="1018" spans="1:12">
      <c r="A1018" s="6">
        <v>506</v>
      </c>
      <c r="B1018" s="7">
        <v>42124</v>
      </c>
      <c r="C1018" t="str">
        <f>IFERROR(INDEX(ProductTJ[Product Name],MATCH(A1018,ProductTJ[ProductID],0)),"Not found")</f>
        <v>Maximus UM-11</v>
      </c>
      <c r="D1018" t="str">
        <f>IFERROR(INDEX(ProductTJ[Category],MATCH(A1018,ProductTJ[ProductID],0)),"Not found")</f>
        <v>Urban</v>
      </c>
      <c r="E1018">
        <f>IFERROR(INDEX(ProductTJ[ManufacturerID],MATCH(A1018,ProductTJ[ProductID],0)),"Not found")</f>
        <v>7</v>
      </c>
      <c r="F1018" t="str">
        <f>IFERROR(INDEX(ProductTJ[Segment],MATCH(A1018,ProductTJ[ProductID],0)),"Not found")</f>
        <v>Moderation</v>
      </c>
      <c r="G1018" t="str">
        <f>IFERROR(INDEX(SalesTJ[Country],MATCH(A1018,SalesTJ[ProductID],0)),"Not found")</f>
        <v>Canada</v>
      </c>
      <c r="H1018" t="str">
        <f>IFERROR(INDEX(Location[State],MATCH(I1018,Location[Zip],0)),"Not found")</f>
        <v>Ontario</v>
      </c>
      <c r="I1018" t="str">
        <f>IFERROR(INDEX(SalesTJ[Zip],MATCH(A1018,SalesTJ[ProductID],0)),"Not found")</f>
        <v>L5P</v>
      </c>
      <c r="J1018" t="str">
        <f>IFERROR(INDEX(Manufacturer[Manufacturer Name],MATCH(E1018,Manufacturer[ManufacturerID],0)),"Not found")</f>
        <v>VanArsdel</v>
      </c>
      <c r="K1018">
        <f>IFERROR(INDEX(SalesTJ[Units],MATCH(A1018,SalesTJ[ProductID],0)),"Not found")</f>
        <v>1</v>
      </c>
      <c r="L1018">
        <f>IFERROR(INDEX(SalesTJ[Revenue],MATCH(A1018,SalesTJ[ProductID],0)),"Not found")</f>
        <v>15560.37</v>
      </c>
    </row>
    <row r="1019" spans="1:12">
      <c r="A1019" s="8">
        <v>927</v>
      </c>
      <c r="B1019" s="9">
        <v>42153</v>
      </c>
      <c r="C1019" t="str">
        <f>IFERROR(INDEX(ProductTJ[Product Name],MATCH(A1019,ProductTJ[ProductID],0)),"Not found")</f>
        <v>Natura UE-36</v>
      </c>
      <c r="D1019" t="str">
        <f>IFERROR(INDEX(ProductTJ[Category],MATCH(A1019,ProductTJ[ProductID],0)),"Not found")</f>
        <v>Urban</v>
      </c>
      <c r="E1019">
        <f>IFERROR(INDEX(ProductTJ[ManufacturerID],MATCH(A1019,ProductTJ[ProductID],0)),"Not found")</f>
        <v>8</v>
      </c>
      <c r="F1019" t="str">
        <f>IFERROR(INDEX(ProductTJ[Segment],MATCH(A1019,ProductTJ[ProductID],0)),"Not found")</f>
        <v>Extreme</v>
      </c>
      <c r="G1019" t="str">
        <f>IFERROR(INDEX(SalesTJ[Country],MATCH(A1019,SalesTJ[ProductID],0)),"Not found")</f>
        <v>Canada</v>
      </c>
      <c r="H1019" t="str">
        <f>IFERROR(INDEX(Location[State],MATCH(I1019,Location[Zip],0)),"Not found")</f>
        <v>Ontario</v>
      </c>
      <c r="I1019" t="str">
        <f>IFERROR(INDEX(SalesTJ[Zip],MATCH(A1019,SalesTJ[ProductID],0)),"Not found")</f>
        <v>M6G</v>
      </c>
      <c r="J1019" t="str">
        <f>IFERROR(INDEX(Manufacturer[Manufacturer Name],MATCH(E1019,Manufacturer[ManufacturerID],0)),"Not found")</f>
        <v>Natura</v>
      </c>
      <c r="K1019">
        <f>IFERROR(INDEX(SalesTJ[Units],MATCH(A1019,SalesTJ[ProductID],0)),"Not found")</f>
        <v>1</v>
      </c>
      <c r="L1019">
        <f>IFERROR(INDEX(SalesTJ[Revenue],MATCH(A1019,SalesTJ[ProductID],0)),"Not found")</f>
        <v>6173.37</v>
      </c>
    </row>
    <row r="1020" spans="1:12">
      <c r="A1020" s="6">
        <v>1022</v>
      </c>
      <c r="B1020" s="7">
        <v>42143</v>
      </c>
      <c r="C1020" t="str">
        <f>IFERROR(INDEX(ProductTJ[Product Name],MATCH(A1020,ProductTJ[ProductID],0)),"Not found")</f>
        <v>Natura YY-23</v>
      </c>
      <c r="D1020" t="str">
        <f>IFERROR(INDEX(ProductTJ[Category],MATCH(A1020,ProductTJ[ProductID],0)),"Not found")</f>
        <v>Youth</v>
      </c>
      <c r="E1020">
        <f>IFERROR(INDEX(ProductTJ[ManufacturerID],MATCH(A1020,ProductTJ[ProductID],0)),"Not found")</f>
        <v>8</v>
      </c>
      <c r="F1020" t="str">
        <f>IFERROR(INDEX(ProductTJ[Segment],MATCH(A1020,ProductTJ[ProductID],0)),"Not found")</f>
        <v>Youth</v>
      </c>
      <c r="G1020" t="str">
        <f>IFERROR(INDEX(SalesTJ[Country],MATCH(A1020,SalesTJ[ProductID],0)),"Not found")</f>
        <v>Canada</v>
      </c>
      <c r="H1020" t="str">
        <f>IFERROR(INDEX(Location[State],MATCH(I1020,Location[Zip],0)),"Not found")</f>
        <v>Manitoba</v>
      </c>
      <c r="I1020" t="str">
        <f>IFERROR(INDEX(SalesTJ[Zip],MATCH(A1020,SalesTJ[ProductID],0)),"Not found")</f>
        <v>R3X</v>
      </c>
      <c r="J1020" t="str">
        <f>IFERROR(INDEX(Manufacturer[Manufacturer Name],MATCH(E1020,Manufacturer[ManufacturerID],0)),"Not found")</f>
        <v>Natura</v>
      </c>
      <c r="K1020">
        <f>IFERROR(INDEX(SalesTJ[Units],MATCH(A1020,SalesTJ[ProductID],0)),"Not found")</f>
        <v>1</v>
      </c>
      <c r="L1020">
        <f>IFERROR(INDEX(SalesTJ[Revenue],MATCH(A1020,SalesTJ[ProductID],0)),"Not found")</f>
        <v>1889.37</v>
      </c>
    </row>
    <row r="1021" spans="1:12">
      <c r="A1021" s="8">
        <v>1085</v>
      </c>
      <c r="B1021" s="9">
        <v>42143</v>
      </c>
      <c r="C1021" t="str">
        <f>IFERROR(INDEX(ProductTJ[Product Name],MATCH(A1021,ProductTJ[ProductID],0)),"Not found")</f>
        <v>Pirum RP-31</v>
      </c>
      <c r="D1021" t="str">
        <f>IFERROR(INDEX(ProductTJ[Category],MATCH(A1021,ProductTJ[ProductID],0)),"Not found")</f>
        <v>Rural</v>
      </c>
      <c r="E1021">
        <f>IFERROR(INDEX(ProductTJ[ManufacturerID],MATCH(A1021,ProductTJ[ProductID],0)),"Not found")</f>
        <v>10</v>
      </c>
      <c r="F1021" t="str">
        <f>IFERROR(INDEX(ProductTJ[Segment],MATCH(A1021,ProductTJ[ProductID],0)),"Not found")</f>
        <v>Productivity</v>
      </c>
      <c r="G1021" t="str">
        <f>IFERROR(INDEX(SalesTJ[Country],MATCH(A1021,SalesTJ[ProductID],0)),"Not found")</f>
        <v>Canada</v>
      </c>
      <c r="H1021" t="str">
        <f>IFERROR(INDEX(Location[State],MATCH(I1021,Location[Zip],0)),"Not found")</f>
        <v>Manitoba</v>
      </c>
      <c r="I1021" t="str">
        <f>IFERROR(INDEX(SalesTJ[Zip],MATCH(A1021,SalesTJ[ProductID],0)),"Not found")</f>
        <v>R3G</v>
      </c>
      <c r="J1021" t="str">
        <f>IFERROR(INDEX(Manufacturer[Manufacturer Name],MATCH(E1021,Manufacturer[ManufacturerID],0)),"Not found")</f>
        <v>Pirum</v>
      </c>
      <c r="K1021">
        <f>IFERROR(INDEX(SalesTJ[Units],MATCH(A1021,SalesTJ[ProductID],0)),"Not found")</f>
        <v>1</v>
      </c>
      <c r="L1021">
        <f>IFERROR(INDEX(SalesTJ[Revenue],MATCH(A1021,SalesTJ[ProductID],0)),"Not found")</f>
        <v>1164.87</v>
      </c>
    </row>
    <row r="1022" spans="1:12">
      <c r="A1022" s="6">
        <v>165</v>
      </c>
      <c r="B1022" s="7">
        <v>42143</v>
      </c>
      <c r="C1022" t="str">
        <f>IFERROR(INDEX(ProductTJ[Product Name],MATCH(A1022,ProductTJ[ProductID],0)),"Not found")</f>
        <v>Abbas UR-36</v>
      </c>
      <c r="D1022" t="str">
        <f>IFERROR(INDEX(ProductTJ[Category],MATCH(A1022,ProductTJ[ProductID],0)),"Not found")</f>
        <v>Urban</v>
      </c>
      <c r="E1022">
        <f>IFERROR(INDEX(ProductTJ[ManufacturerID],MATCH(A1022,ProductTJ[ProductID],0)),"Not found")</f>
        <v>1</v>
      </c>
      <c r="F1022" t="str">
        <f>IFERROR(INDEX(ProductTJ[Segment],MATCH(A1022,ProductTJ[ProductID],0)),"Not found")</f>
        <v>Regular</v>
      </c>
      <c r="G1022" t="str">
        <f>IFERROR(INDEX(SalesTJ[Country],MATCH(A1022,SalesTJ[ProductID],0)),"Not found")</f>
        <v>Canada</v>
      </c>
      <c r="H1022" t="str">
        <f>IFERROR(INDEX(Location[State],MATCH(I1022,Location[Zip],0)),"Not found")</f>
        <v>Alberta</v>
      </c>
      <c r="I1022" t="str">
        <f>IFERROR(INDEX(SalesTJ[Zip],MATCH(A1022,SalesTJ[ProductID],0)),"Not found")</f>
        <v>T2C</v>
      </c>
      <c r="J1022" t="str">
        <f>IFERROR(INDEX(Manufacturer[Manufacturer Name],MATCH(E1022,Manufacturer[ManufacturerID],0)),"Not found")</f>
        <v>Abbas</v>
      </c>
      <c r="K1022">
        <f>IFERROR(INDEX(SalesTJ[Units],MATCH(A1022,SalesTJ[ProductID],0)),"Not found")</f>
        <v>1</v>
      </c>
      <c r="L1022">
        <f>IFERROR(INDEX(SalesTJ[Revenue],MATCH(A1022,SalesTJ[ProductID],0)),"Not found")</f>
        <v>8060.85</v>
      </c>
    </row>
    <row r="1023" spans="1:12">
      <c r="A1023" s="8">
        <v>2224</v>
      </c>
      <c r="B1023" s="9">
        <v>42143</v>
      </c>
      <c r="C1023" t="str">
        <f>IFERROR(INDEX(ProductTJ[Product Name],MATCH(A1023,ProductTJ[ProductID],0)),"Not found")</f>
        <v>Aliqui RP-21</v>
      </c>
      <c r="D1023" t="str">
        <f>IFERROR(INDEX(ProductTJ[Category],MATCH(A1023,ProductTJ[ProductID],0)),"Not found")</f>
        <v>Rural</v>
      </c>
      <c r="E1023">
        <f>IFERROR(INDEX(ProductTJ[ManufacturerID],MATCH(A1023,ProductTJ[ProductID],0)),"Not found")</f>
        <v>2</v>
      </c>
      <c r="F1023" t="str">
        <f>IFERROR(INDEX(ProductTJ[Segment],MATCH(A1023,ProductTJ[ProductID],0)),"Not found")</f>
        <v>Productivity</v>
      </c>
      <c r="G1023" t="str">
        <f>IFERROR(INDEX(SalesTJ[Country],MATCH(A1023,SalesTJ[ProductID],0)),"Not found")</f>
        <v>Canada</v>
      </c>
      <c r="H1023" t="str">
        <f>IFERROR(INDEX(Location[State],MATCH(I1023,Location[Zip],0)),"Not found")</f>
        <v>Ontario</v>
      </c>
      <c r="I1023" t="str">
        <f>IFERROR(INDEX(SalesTJ[Zip],MATCH(A1023,SalesTJ[ProductID],0)),"Not found")</f>
        <v>L5N</v>
      </c>
      <c r="J1023" t="str">
        <f>IFERROR(INDEX(Manufacturer[Manufacturer Name],MATCH(E1023,Manufacturer[ManufacturerID],0)),"Not found")</f>
        <v>Aliqui</v>
      </c>
      <c r="K1023">
        <f>IFERROR(INDEX(SalesTJ[Units],MATCH(A1023,SalesTJ[ProductID],0)),"Not found")</f>
        <v>1</v>
      </c>
      <c r="L1023">
        <f>IFERROR(INDEX(SalesTJ[Revenue],MATCH(A1023,SalesTJ[ProductID],0)),"Not found")</f>
        <v>723.87</v>
      </c>
    </row>
    <row r="1024" spans="1:12">
      <c r="A1024" s="6">
        <v>457</v>
      </c>
      <c r="B1024" s="7">
        <v>42143</v>
      </c>
      <c r="C1024" t="str">
        <f>IFERROR(INDEX(ProductTJ[Product Name],MATCH(A1024,ProductTJ[ProductID],0)),"Not found")</f>
        <v>Maximus UM-62</v>
      </c>
      <c r="D1024" t="str">
        <f>IFERROR(INDEX(ProductTJ[Category],MATCH(A1024,ProductTJ[ProductID],0)),"Not found")</f>
        <v>Urban</v>
      </c>
      <c r="E1024">
        <f>IFERROR(INDEX(ProductTJ[ManufacturerID],MATCH(A1024,ProductTJ[ProductID],0)),"Not found")</f>
        <v>7</v>
      </c>
      <c r="F1024" t="str">
        <f>IFERROR(INDEX(ProductTJ[Segment],MATCH(A1024,ProductTJ[ProductID],0)),"Not found")</f>
        <v>Moderation</v>
      </c>
      <c r="G1024" t="str">
        <f>IFERROR(INDEX(SalesTJ[Country],MATCH(A1024,SalesTJ[ProductID],0)),"Not found")</f>
        <v>Canada</v>
      </c>
      <c r="H1024" t="str">
        <f>IFERROR(INDEX(Location[State],MATCH(I1024,Location[Zip],0)),"Not found")</f>
        <v>Ontario</v>
      </c>
      <c r="I1024" t="str">
        <f>IFERROR(INDEX(SalesTJ[Zip],MATCH(A1024,SalesTJ[ProductID],0)),"Not found")</f>
        <v>M5X</v>
      </c>
      <c r="J1024" t="str">
        <f>IFERROR(INDEX(Manufacturer[Manufacturer Name],MATCH(E1024,Manufacturer[ManufacturerID],0)),"Not found")</f>
        <v>VanArsdel</v>
      </c>
      <c r="K1024">
        <f>IFERROR(INDEX(SalesTJ[Units],MATCH(A1024,SalesTJ[ProductID],0)),"Not found")</f>
        <v>1</v>
      </c>
      <c r="L1024">
        <f>IFERROR(INDEX(SalesTJ[Revenue],MATCH(A1024,SalesTJ[ProductID],0)),"Not found")</f>
        <v>11969.37</v>
      </c>
    </row>
    <row r="1025" spans="1:12">
      <c r="A1025" s="8">
        <v>1086</v>
      </c>
      <c r="B1025" s="9">
        <v>42143</v>
      </c>
      <c r="C1025" t="str">
        <f>IFERROR(INDEX(ProductTJ[Product Name],MATCH(A1025,ProductTJ[ProductID],0)),"Not found")</f>
        <v>Pirum RP-32</v>
      </c>
      <c r="D1025" t="str">
        <f>IFERROR(INDEX(ProductTJ[Category],MATCH(A1025,ProductTJ[ProductID],0)),"Not found")</f>
        <v>Rural</v>
      </c>
      <c r="E1025">
        <f>IFERROR(INDEX(ProductTJ[ManufacturerID],MATCH(A1025,ProductTJ[ProductID],0)),"Not found")</f>
        <v>10</v>
      </c>
      <c r="F1025" t="str">
        <f>IFERROR(INDEX(ProductTJ[Segment],MATCH(A1025,ProductTJ[ProductID],0)),"Not found")</f>
        <v>Productivity</v>
      </c>
      <c r="G1025" t="str">
        <f>IFERROR(INDEX(SalesTJ[Country],MATCH(A1025,SalesTJ[ProductID],0)),"Not found")</f>
        <v>Canada</v>
      </c>
      <c r="H1025" t="str">
        <f>IFERROR(INDEX(Location[State],MATCH(I1025,Location[Zip],0)),"Not found")</f>
        <v>Manitoba</v>
      </c>
      <c r="I1025" t="str">
        <f>IFERROR(INDEX(SalesTJ[Zip],MATCH(A1025,SalesTJ[ProductID],0)),"Not found")</f>
        <v>R3G</v>
      </c>
      <c r="J1025" t="str">
        <f>IFERROR(INDEX(Manufacturer[Manufacturer Name],MATCH(E1025,Manufacturer[ManufacturerID],0)),"Not found")</f>
        <v>Pirum</v>
      </c>
      <c r="K1025">
        <f>IFERROR(INDEX(SalesTJ[Units],MATCH(A1025,SalesTJ[ProductID],0)),"Not found")</f>
        <v>1</v>
      </c>
      <c r="L1025">
        <f>IFERROR(INDEX(SalesTJ[Revenue],MATCH(A1025,SalesTJ[ProductID],0)),"Not found")</f>
        <v>1164.87</v>
      </c>
    </row>
    <row r="1026" spans="1:12">
      <c r="A1026" s="6">
        <v>826</v>
      </c>
      <c r="B1026" s="7">
        <v>42143</v>
      </c>
      <c r="C1026" t="str">
        <f>IFERROR(INDEX(ProductTJ[Product Name],MATCH(A1026,ProductTJ[ProductID],0)),"Not found")</f>
        <v>Natura UM-10</v>
      </c>
      <c r="D1026" t="str">
        <f>IFERROR(INDEX(ProductTJ[Category],MATCH(A1026,ProductTJ[ProductID],0)),"Not found")</f>
        <v>Urban</v>
      </c>
      <c r="E1026">
        <f>IFERROR(INDEX(ProductTJ[ManufacturerID],MATCH(A1026,ProductTJ[ProductID],0)),"Not found")</f>
        <v>8</v>
      </c>
      <c r="F1026" t="str">
        <f>IFERROR(INDEX(ProductTJ[Segment],MATCH(A1026,ProductTJ[ProductID],0)),"Not found")</f>
        <v>Moderation</v>
      </c>
      <c r="G1026" t="str">
        <f>IFERROR(INDEX(SalesTJ[Country],MATCH(A1026,SalesTJ[ProductID],0)),"Not found")</f>
        <v>Canada</v>
      </c>
      <c r="H1026" t="str">
        <f>IFERROR(INDEX(Location[State],MATCH(I1026,Location[Zip],0)),"Not found")</f>
        <v>Manitoba</v>
      </c>
      <c r="I1026" t="str">
        <f>IFERROR(INDEX(SalesTJ[Zip],MATCH(A1026,SalesTJ[ProductID],0)),"Not found")</f>
        <v>R3T</v>
      </c>
      <c r="J1026" t="str">
        <f>IFERROR(INDEX(Manufacturer[Manufacturer Name],MATCH(E1026,Manufacturer[ManufacturerID],0)),"Not found")</f>
        <v>Natura</v>
      </c>
      <c r="K1026">
        <f>IFERROR(INDEX(SalesTJ[Units],MATCH(A1026,SalesTJ[ProductID],0)),"Not found")</f>
        <v>1</v>
      </c>
      <c r="L1026">
        <f>IFERROR(INDEX(SalesTJ[Revenue],MATCH(A1026,SalesTJ[ProductID],0)),"Not found")</f>
        <v>14426.37</v>
      </c>
    </row>
    <row r="1027" spans="1:12">
      <c r="A1027" s="8">
        <v>501</v>
      </c>
      <c r="B1027" s="9">
        <v>42143</v>
      </c>
      <c r="C1027" t="str">
        <f>IFERROR(INDEX(ProductTJ[Product Name],MATCH(A1027,ProductTJ[ProductID],0)),"Not found")</f>
        <v>Maximus UM-06</v>
      </c>
      <c r="D1027" t="str">
        <f>IFERROR(INDEX(ProductTJ[Category],MATCH(A1027,ProductTJ[ProductID],0)),"Not found")</f>
        <v>Urban</v>
      </c>
      <c r="E1027">
        <f>IFERROR(INDEX(ProductTJ[ManufacturerID],MATCH(A1027,ProductTJ[ProductID],0)),"Not found")</f>
        <v>7</v>
      </c>
      <c r="F1027" t="str">
        <f>IFERROR(INDEX(ProductTJ[Segment],MATCH(A1027,ProductTJ[ProductID],0)),"Not found")</f>
        <v>Moderation</v>
      </c>
      <c r="G1027" t="str">
        <f>IFERROR(INDEX(SalesTJ[Country],MATCH(A1027,SalesTJ[ProductID],0)),"Not found")</f>
        <v>Canada</v>
      </c>
      <c r="H1027" t="str">
        <f>IFERROR(INDEX(Location[State],MATCH(I1027,Location[Zip],0)),"Not found")</f>
        <v>Alberta</v>
      </c>
      <c r="I1027" t="str">
        <f>IFERROR(INDEX(SalesTJ[Zip],MATCH(A1027,SalesTJ[ProductID],0)),"Not found")</f>
        <v>T2C</v>
      </c>
      <c r="J1027" t="str">
        <f>IFERROR(INDEX(Manufacturer[Manufacturer Name],MATCH(E1027,Manufacturer[ManufacturerID],0)),"Not found")</f>
        <v>VanArsdel</v>
      </c>
      <c r="K1027">
        <f>IFERROR(INDEX(SalesTJ[Units],MATCH(A1027,SalesTJ[ProductID],0)),"Not found")</f>
        <v>1</v>
      </c>
      <c r="L1027">
        <f>IFERROR(INDEX(SalesTJ[Revenue],MATCH(A1027,SalesTJ[ProductID],0)),"Not found")</f>
        <v>13347.81</v>
      </c>
    </row>
    <row r="1028" spans="1:12">
      <c r="A1028" s="6">
        <v>2225</v>
      </c>
      <c r="B1028" s="7">
        <v>42143</v>
      </c>
      <c r="C1028" t="str">
        <f>IFERROR(INDEX(ProductTJ[Product Name],MATCH(A1028,ProductTJ[ProductID],0)),"Not found")</f>
        <v>Aliqui RP-22</v>
      </c>
      <c r="D1028" t="str">
        <f>IFERROR(INDEX(ProductTJ[Category],MATCH(A1028,ProductTJ[ProductID],0)),"Not found")</f>
        <v>Rural</v>
      </c>
      <c r="E1028">
        <f>IFERROR(INDEX(ProductTJ[ManufacturerID],MATCH(A1028,ProductTJ[ProductID],0)),"Not found")</f>
        <v>2</v>
      </c>
      <c r="F1028" t="str">
        <f>IFERROR(INDEX(ProductTJ[Segment],MATCH(A1028,ProductTJ[ProductID],0)),"Not found")</f>
        <v>Productivity</v>
      </c>
      <c r="G1028" t="str">
        <f>IFERROR(INDEX(SalesTJ[Country],MATCH(A1028,SalesTJ[ProductID],0)),"Not found")</f>
        <v>Canada</v>
      </c>
      <c r="H1028" t="str">
        <f>IFERROR(INDEX(Location[State],MATCH(I1028,Location[Zip],0)),"Not found")</f>
        <v>Ontario</v>
      </c>
      <c r="I1028" t="str">
        <f>IFERROR(INDEX(SalesTJ[Zip],MATCH(A1028,SalesTJ[ProductID],0)),"Not found")</f>
        <v>L5N</v>
      </c>
      <c r="J1028" t="str">
        <f>IFERROR(INDEX(Manufacturer[Manufacturer Name],MATCH(E1028,Manufacturer[ManufacturerID],0)),"Not found")</f>
        <v>Aliqui</v>
      </c>
      <c r="K1028">
        <f>IFERROR(INDEX(SalesTJ[Units],MATCH(A1028,SalesTJ[ProductID],0)),"Not found")</f>
        <v>1</v>
      </c>
      <c r="L1028">
        <f>IFERROR(INDEX(SalesTJ[Revenue],MATCH(A1028,SalesTJ[ProductID],0)),"Not found")</f>
        <v>723.87</v>
      </c>
    </row>
    <row r="1029" spans="1:12">
      <c r="A1029" s="8">
        <v>1182</v>
      </c>
      <c r="B1029" s="9">
        <v>42115</v>
      </c>
      <c r="C1029" t="str">
        <f>IFERROR(INDEX(ProductTJ[Product Name],MATCH(A1029,ProductTJ[ProductID],0)),"Not found")</f>
        <v>Pirum UE-18</v>
      </c>
      <c r="D1029" t="str">
        <f>IFERROR(INDEX(ProductTJ[Category],MATCH(A1029,ProductTJ[ProductID],0)),"Not found")</f>
        <v>Urban</v>
      </c>
      <c r="E1029">
        <f>IFERROR(INDEX(ProductTJ[ManufacturerID],MATCH(A1029,ProductTJ[ProductID],0)),"Not found")</f>
        <v>10</v>
      </c>
      <c r="F1029" t="str">
        <f>IFERROR(INDEX(ProductTJ[Segment],MATCH(A1029,ProductTJ[ProductID],0)),"Not found")</f>
        <v>Extreme</v>
      </c>
      <c r="G1029" t="str">
        <f>IFERROR(INDEX(SalesTJ[Country],MATCH(A1029,SalesTJ[ProductID],0)),"Not found")</f>
        <v>Canada</v>
      </c>
      <c r="H1029" t="str">
        <f>IFERROR(INDEX(Location[State],MATCH(I1029,Location[Zip],0)),"Not found")</f>
        <v>Alberta</v>
      </c>
      <c r="I1029" t="str">
        <f>IFERROR(INDEX(SalesTJ[Zip],MATCH(A1029,SalesTJ[ProductID],0)),"Not found")</f>
        <v>T6G</v>
      </c>
      <c r="J1029" t="str">
        <f>IFERROR(INDEX(Manufacturer[Manufacturer Name],MATCH(E1029,Manufacturer[ManufacturerID],0)),"Not found")</f>
        <v>Pirum</v>
      </c>
      <c r="K1029">
        <f>IFERROR(INDEX(SalesTJ[Units],MATCH(A1029,SalesTJ[ProductID],0)),"Not found")</f>
        <v>1</v>
      </c>
      <c r="L1029">
        <f>IFERROR(INDEX(SalesTJ[Revenue],MATCH(A1029,SalesTJ[ProductID],0)),"Not found")</f>
        <v>2708.37</v>
      </c>
    </row>
    <row r="1030" spans="1:12">
      <c r="A1030" s="6">
        <v>2150</v>
      </c>
      <c r="B1030" s="7">
        <v>42115</v>
      </c>
      <c r="C1030" t="str">
        <f>IFERROR(INDEX(ProductTJ[Product Name],MATCH(A1030,ProductTJ[ProductID],0)),"Not found")</f>
        <v>Victoria UE-03</v>
      </c>
      <c r="D1030" t="str">
        <f>IFERROR(INDEX(ProductTJ[Category],MATCH(A1030,ProductTJ[ProductID],0)),"Not found")</f>
        <v>Urban</v>
      </c>
      <c r="E1030">
        <f>IFERROR(INDEX(ProductTJ[ManufacturerID],MATCH(A1030,ProductTJ[ProductID],0)),"Not found")</f>
        <v>14</v>
      </c>
      <c r="F1030" t="str">
        <f>IFERROR(INDEX(ProductTJ[Segment],MATCH(A1030,ProductTJ[ProductID],0)),"Not found")</f>
        <v>Extreme</v>
      </c>
      <c r="G1030" t="str">
        <f>IFERROR(INDEX(SalesTJ[Country],MATCH(A1030,SalesTJ[ProductID],0)),"Not found")</f>
        <v>Canada</v>
      </c>
      <c r="H1030" t="str">
        <f>IFERROR(INDEX(Location[State],MATCH(I1030,Location[Zip],0)),"Not found")</f>
        <v>Manitoba</v>
      </c>
      <c r="I1030" t="str">
        <f>IFERROR(INDEX(SalesTJ[Zip],MATCH(A1030,SalesTJ[ProductID],0)),"Not found")</f>
        <v>R3G</v>
      </c>
      <c r="J1030" t="str">
        <f>IFERROR(INDEX(Manufacturer[Manufacturer Name],MATCH(E1030,Manufacturer[ManufacturerID],0)),"Not found")</f>
        <v>Victoria</v>
      </c>
      <c r="K1030">
        <f>IFERROR(INDEX(SalesTJ[Units],MATCH(A1030,SalesTJ[ProductID],0)),"Not found")</f>
        <v>1</v>
      </c>
      <c r="L1030">
        <f>IFERROR(INDEX(SalesTJ[Revenue],MATCH(A1030,SalesTJ[ProductID],0)),"Not found")</f>
        <v>6173.37</v>
      </c>
    </row>
    <row r="1031" spans="1:12">
      <c r="A1031" s="8">
        <v>1067</v>
      </c>
      <c r="B1031" s="9">
        <v>42124</v>
      </c>
      <c r="C1031" t="str">
        <f>IFERROR(INDEX(ProductTJ[Product Name],MATCH(A1031,ProductTJ[ProductID],0)),"Not found")</f>
        <v>Pirum RP-13</v>
      </c>
      <c r="D1031" t="str">
        <f>IFERROR(INDEX(ProductTJ[Category],MATCH(A1031,ProductTJ[ProductID],0)),"Not found")</f>
        <v>Rural</v>
      </c>
      <c r="E1031">
        <f>IFERROR(INDEX(ProductTJ[ManufacturerID],MATCH(A1031,ProductTJ[ProductID],0)),"Not found")</f>
        <v>10</v>
      </c>
      <c r="F1031" t="str">
        <f>IFERROR(INDEX(ProductTJ[Segment],MATCH(A1031,ProductTJ[ProductID],0)),"Not found")</f>
        <v>Productivity</v>
      </c>
      <c r="G1031" t="str">
        <f>IFERROR(INDEX(SalesTJ[Country],MATCH(A1031,SalesTJ[ProductID],0)),"Not found")</f>
        <v>Canada</v>
      </c>
      <c r="H1031" t="str">
        <f>IFERROR(INDEX(Location[State],MATCH(I1031,Location[Zip],0)),"Not found")</f>
        <v>Manitoba</v>
      </c>
      <c r="I1031" t="str">
        <f>IFERROR(INDEX(SalesTJ[Zip],MATCH(A1031,SalesTJ[ProductID],0)),"Not found")</f>
        <v>R2G</v>
      </c>
      <c r="J1031" t="str">
        <f>IFERROR(INDEX(Manufacturer[Manufacturer Name],MATCH(E1031,Manufacturer[ManufacturerID],0)),"Not found")</f>
        <v>Pirum</v>
      </c>
      <c r="K1031">
        <f>IFERROR(INDEX(SalesTJ[Units],MATCH(A1031,SalesTJ[ProductID],0)),"Not found")</f>
        <v>1</v>
      </c>
      <c r="L1031">
        <f>IFERROR(INDEX(SalesTJ[Revenue],MATCH(A1031,SalesTJ[ProductID],0)),"Not found")</f>
        <v>4881.87</v>
      </c>
    </row>
    <row r="1032" spans="1:12">
      <c r="A1032" s="6">
        <v>2206</v>
      </c>
      <c r="B1032" s="7">
        <v>42109</v>
      </c>
      <c r="C1032" t="str">
        <f>IFERROR(INDEX(ProductTJ[Product Name],MATCH(A1032,ProductTJ[ProductID],0)),"Not found")</f>
        <v>Aliqui RP-03</v>
      </c>
      <c r="D1032" t="str">
        <f>IFERROR(INDEX(ProductTJ[Category],MATCH(A1032,ProductTJ[ProductID],0)),"Not found")</f>
        <v>Rural</v>
      </c>
      <c r="E1032">
        <f>IFERROR(INDEX(ProductTJ[ManufacturerID],MATCH(A1032,ProductTJ[ProductID],0)),"Not found")</f>
        <v>2</v>
      </c>
      <c r="F1032" t="str">
        <f>IFERROR(INDEX(ProductTJ[Segment],MATCH(A1032,ProductTJ[ProductID],0)),"Not found")</f>
        <v>Productivity</v>
      </c>
      <c r="G1032" t="str">
        <f>IFERROR(INDEX(SalesTJ[Country],MATCH(A1032,SalesTJ[ProductID],0)),"Not found")</f>
        <v>Canada</v>
      </c>
      <c r="H1032" t="str">
        <f>IFERROR(INDEX(Location[State],MATCH(I1032,Location[Zip],0)),"Not found")</f>
        <v>Manitoba</v>
      </c>
      <c r="I1032" t="str">
        <f>IFERROR(INDEX(SalesTJ[Zip],MATCH(A1032,SalesTJ[ProductID],0)),"Not found")</f>
        <v>R3V</v>
      </c>
      <c r="J1032" t="str">
        <f>IFERROR(INDEX(Manufacturer[Manufacturer Name],MATCH(E1032,Manufacturer[ManufacturerID],0)),"Not found")</f>
        <v>Aliqui</v>
      </c>
      <c r="K1032">
        <f>IFERROR(INDEX(SalesTJ[Units],MATCH(A1032,SalesTJ[ProductID],0)),"Not found")</f>
        <v>1</v>
      </c>
      <c r="L1032">
        <f>IFERROR(INDEX(SalesTJ[Revenue],MATCH(A1032,SalesTJ[ProductID],0)),"Not found")</f>
        <v>1227.87</v>
      </c>
    </row>
    <row r="1033" spans="1:12">
      <c r="A1033" s="8">
        <v>1879</v>
      </c>
      <c r="B1033" s="9">
        <v>42109</v>
      </c>
      <c r="C1033" t="str">
        <f>IFERROR(INDEX(ProductTJ[Product Name],MATCH(A1033,ProductTJ[ProductID],0)),"Not found")</f>
        <v>Leo UM-17</v>
      </c>
      <c r="D1033" t="str">
        <f>IFERROR(INDEX(ProductTJ[Category],MATCH(A1033,ProductTJ[ProductID],0)),"Not found")</f>
        <v>Urban</v>
      </c>
      <c r="E1033">
        <f>IFERROR(INDEX(ProductTJ[ManufacturerID],MATCH(A1033,ProductTJ[ProductID],0)),"Not found")</f>
        <v>6</v>
      </c>
      <c r="F1033" t="str">
        <f>IFERROR(INDEX(ProductTJ[Segment],MATCH(A1033,ProductTJ[ProductID],0)),"Not found")</f>
        <v>Moderation</v>
      </c>
      <c r="G1033" t="str">
        <f>IFERROR(INDEX(SalesTJ[Country],MATCH(A1033,SalesTJ[ProductID],0)),"Not found")</f>
        <v>Canada</v>
      </c>
      <c r="H1033" t="str">
        <f>IFERROR(INDEX(Location[State],MATCH(I1033,Location[Zip],0)),"Not found")</f>
        <v>Ontario</v>
      </c>
      <c r="I1033" t="str">
        <f>IFERROR(INDEX(SalesTJ[Zip],MATCH(A1033,SalesTJ[ProductID],0)),"Not found")</f>
        <v>M6H</v>
      </c>
      <c r="J1033" t="str">
        <f>IFERROR(INDEX(Manufacturer[Manufacturer Name],MATCH(E1033,Manufacturer[ManufacturerID],0)),"Not found")</f>
        <v>Leo</v>
      </c>
      <c r="K1033">
        <f>IFERROR(INDEX(SalesTJ[Units],MATCH(A1033,SalesTJ[ProductID],0)),"Not found")</f>
        <v>1</v>
      </c>
      <c r="L1033">
        <f>IFERROR(INDEX(SalesTJ[Revenue],MATCH(A1033,SalesTJ[ProductID],0)),"Not found")</f>
        <v>11339.37</v>
      </c>
    </row>
    <row r="1034" spans="1:12">
      <c r="A1034" s="6">
        <v>2395</v>
      </c>
      <c r="B1034" s="7">
        <v>42109</v>
      </c>
      <c r="C1034" t="str">
        <f>IFERROR(INDEX(ProductTJ[Product Name],MATCH(A1034,ProductTJ[ProductID],0)),"Not found")</f>
        <v>Aliqui YY-04</v>
      </c>
      <c r="D1034" t="str">
        <f>IFERROR(INDEX(ProductTJ[Category],MATCH(A1034,ProductTJ[ProductID],0)),"Not found")</f>
        <v>Youth</v>
      </c>
      <c r="E1034">
        <f>IFERROR(INDEX(ProductTJ[ManufacturerID],MATCH(A1034,ProductTJ[ProductID],0)),"Not found")</f>
        <v>2</v>
      </c>
      <c r="F1034" t="str">
        <f>IFERROR(INDEX(ProductTJ[Segment],MATCH(A1034,ProductTJ[ProductID],0)),"Not found")</f>
        <v>Youth</v>
      </c>
      <c r="G1034" t="str">
        <f>IFERROR(INDEX(SalesTJ[Country],MATCH(A1034,SalesTJ[ProductID],0)),"Not found")</f>
        <v>Canada</v>
      </c>
      <c r="H1034" t="str">
        <f>IFERROR(INDEX(Location[State],MATCH(I1034,Location[Zip],0)),"Not found")</f>
        <v>Ontario</v>
      </c>
      <c r="I1034" t="str">
        <f>IFERROR(INDEX(SalesTJ[Zip],MATCH(A1034,SalesTJ[ProductID],0)),"Not found")</f>
        <v>M6H</v>
      </c>
      <c r="J1034" t="str">
        <f>IFERROR(INDEX(Manufacturer[Manufacturer Name],MATCH(E1034,Manufacturer[ManufacturerID],0)),"Not found")</f>
        <v>Aliqui</v>
      </c>
      <c r="K1034">
        <f>IFERROR(INDEX(SalesTJ[Units],MATCH(A1034,SalesTJ[ProductID],0)),"Not found")</f>
        <v>1</v>
      </c>
      <c r="L1034">
        <f>IFERROR(INDEX(SalesTJ[Revenue],MATCH(A1034,SalesTJ[ProductID],0)),"Not found")</f>
        <v>1889.37</v>
      </c>
    </row>
    <row r="1035" spans="1:12">
      <c r="A1035" s="8">
        <v>506</v>
      </c>
      <c r="B1035" s="9">
        <v>42123</v>
      </c>
      <c r="C1035" t="str">
        <f>IFERROR(INDEX(ProductTJ[Product Name],MATCH(A1035,ProductTJ[ProductID],0)),"Not found")</f>
        <v>Maximus UM-11</v>
      </c>
      <c r="D1035" t="str">
        <f>IFERROR(INDEX(ProductTJ[Category],MATCH(A1035,ProductTJ[ProductID],0)),"Not found")</f>
        <v>Urban</v>
      </c>
      <c r="E1035">
        <f>IFERROR(INDEX(ProductTJ[ManufacturerID],MATCH(A1035,ProductTJ[ProductID],0)),"Not found")</f>
        <v>7</v>
      </c>
      <c r="F1035" t="str">
        <f>IFERROR(INDEX(ProductTJ[Segment],MATCH(A1035,ProductTJ[ProductID],0)),"Not found")</f>
        <v>Moderation</v>
      </c>
      <c r="G1035" t="str">
        <f>IFERROR(INDEX(SalesTJ[Country],MATCH(A1035,SalesTJ[ProductID],0)),"Not found")</f>
        <v>Canada</v>
      </c>
      <c r="H1035" t="str">
        <f>IFERROR(INDEX(Location[State],MATCH(I1035,Location[Zip],0)),"Not found")</f>
        <v>Ontario</v>
      </c>
      <c r="I1035" t="str">
        <f>IFERROR(INDEX(SalesTJ[Zip],MATCH(A1035,SalesTJ[ProductID],0)),"Not found")</f>
        <v>L5P</v>
      </c>
      <c r="J1035" t="str">
        <f>IFERROR(INDEX(Manufacturer[Manufacturer Name],MATCH(E1035,Manufacturer[ManufacturerID],0)),"Not found")</f>
        <v>VanArsdel</v>
      </c>
      <c r="K1035">
        <f>IFERROR(INDEX(SalesTJ[Units],MATCH(A1035,SalesTJ[ProductID],0)),"Not found")</f>
        <v>1</v>
      </c>
      <c r="L1035">
        <f>IFERROR(INDEX(SalesTJ[Revenue],MATCH(A1035,SalesTJ[ProductID],0)),"Not found")</f>
        <v>15560.37</v>
      </c>
    </row>
    <row r="1036" spans="1:12">
      <c r="A1036" s="6">
        <v>1183</v>
      </c>
      <c r="B1036" s="7">
        <v>42123</v>
      </c>
      <c r="C1036" t="str">
        <f>IFERROR(INDEX(ProductTJ[Product Name],MATCH(A1036,ProductTJ[ProductID],0)),"Not found")</f>
        <v>Pirum UE-19</v>
      </c>
      <c r="D1036" t="str">
        <f>IFERROR(INDEX(ProductTJ[Category],MATCH(A1036,ProductTJ[ProductID],0)),"Not found")</f>
        <v>Urban</v>
      </c>
      <c r="E1036">
        <f>IFERROR(INDEX(ProductTJ[ManufacturerID],MATCH(A1036,ProductTJ[ProductID],0)),"Not found")</f>
        <v>10</v>
      </c>
      <c r="F1036" t="str">
        <f>IFERROR(INDEX(ProductTJ[Segment],MATCH(A1036,ProductTJ[ProductID],0)),"Not found")</f>
        <v>Extreme</v>
      </c>
      <c r="G1036" t="str">
        <f>IFERROR(INDEX(SalesTJ[Country],MATCH(A1036,SalesTJ[ProductID],0)),"Not found")</f>
        <v>Canada</v>
      </c>
      <c r="H1036" t="str">
        <f>IFERROR(INDEX(Location[State],MATCH(I1036,Location[Zip],0)),"Not found")</f>
        <v>Ontario</v>
      </c>
      <c r="I1036" t="str">
        <f>IFERROR(INDEX(SalesTJ[Zip],MATCH(A1036,SalesTJ[ProductID],0)),"Not found")</f>
        <v>M4E</v>
      </c>
      <c r="J1036" t="str">
        <f>IFERROR(INDEX(Manufacturer[Manufacturer Name],MATCH(E1036,Manufacturer[ManufacturerID],0)),"Not found")</f>
        <v>Pirum</v>
      </c>
      <c r="K1036">
        <f>IFERROR(INDEX(SalesTJ[Units],MATCH(A1036,SalesTJ[ProductID],0)),"Not found")</f>
        <v>1</v>
      </c>
      <c r="L1036">
        <f>IFERROR(INDEX(SalesTJ[Revenue],MATCH(A1036,SalesTJ[ProductID],0)),"Not found")</f>
        <v>7559.37</v>
      </c>
    </row>
    <row r="1037" spans="1:12">
      <c r="A1037" s="8">
        <v>2269</v>
      </c>
      <c r="B1037" s="9">
        <v>42123</v>
      </c>
      <c r="C1037" t="str">
        <f>IFERROR(INDEX(ProductTJ[Product Name],MATCH(A1037,ProductTJ[ProductID],0)),"Not found")</f>
        <v>Aliqui RS-02</v>
      </c>
      <c r="D1037" t="str">
        <f>IFERROR(INDEX(ProductTJ[Category],MATCH(A1037,ProductTJ[ProductID],0)),"Not found")</f>
        <v>Rural</v>
      </c>
      <c r="E1037">
        <f>IFERROR(INDEX(ProductTJ[ManufacturerID],MATCH(A1037,ProductTJ[ProductID],0)),"Not found")</f>
        <v>2</v>
      </c>
      <c r="F1037" t="str">
        <f>IFERROR(INDEX(ProductTJ[Segment],MATCH(A1037,ProductTJ[ProductID],0)),"Not found")</f>
        <v>Select</v>
      </c>
      <c r="G1037" t="str">
        <f>IFERROR(INDEX(SalesTJ[Country],MATCH(A1037,SalesTJ[ProductID],0)),"Not found")</f>
        <v>Canada</v>
      </c>
      <c r="H1037" t="str">
        <f>IFERROR(INDEX(Location[State],MATCH(I1037,Location[Zip],0)),"Not found")</f>
        <v>British Columbia</v>
      </c>
      <c r="I1037" t="str">
        <f>IFERROR(INDEX(SalesTJ[Zip],MATCH(A1037,SalesTJ[ProductID],0)),"Not found")</f>
        <v>V6A</v>
      </c>
      <c r="J1037" t="str">
        <f>IFERROR(INDEX(Manufacturer[Manufacturer Name],MATCH(E1037,Manufacturer[ManufacturerID],0)),"Not found")</f>
        <v>Aliqui</v>
      </c>
      <c r="K1037">
        <f>IFERROR(INDEX(SalesTJ[Units],MATCH(A1037,SalesTJ[ProductID],0)),"Not found")</f>
        <v>1</v>
      </c>
      <c r="L1037">
        <f>IFERROR(INDEX(SalesTJ[Revenue],MATCH(A1037,SalesTJ[ProductID],0)),"Not found")</f>
        <v>3936.87</v>
      </c>
    </row>
    <row r="1038" spans="1:12">
      <c r="A1038" s="6">
        <v>1223</v>
      </c>
      <c r="B1038" s="7">
        <v>42131</v>
      </c>
      <c r="C1038" t="str">
        <f>IFERROR(INDEX(ProductTJ[Product Name],MATCH(A1038,ProductTJ[ProductID],0)),"Not found")</f>
        <v>Pirum UC-25</v>
      </c>
      <c r="D1038" t="str">
        <f>IFERROR(INDEX(ProductTJ[Category],MATCH(A1038,ProductTJ[ProductID],0)),"Not found")</f>
        <v>Urban</v>
      </c>
      <c r="E1038">
        <f>IFERROR(INDEX(ProductTJ[ManufacturerID],MATCH(A1038,ProductTJ[ProductID],0)),"Not found")</f>
        <v>10</v>
      </c>
      <c r="F1038" t="str">
        <f>IFERROR(INDEX(ProductTJ[Segment],MATCH(A1038,ProductTJ[ProductID],0)),"Not found")</f>
        <v>Convenience</v>
      </c>
      <c r="G1038" t="str">
        <f>IFERROR(INDEX(SalesTJ[Country],MATCH(A1038,SalesTJ[ProductID],0)),"Not found")</f>
        <v>Canada</v>
      </c>
      <c r="H1038" t="str">
        <f>IFERROR(INDEX(Location[State],MATCH(I1038,Location[Zip],0)),"Not found")</f>
        <v>Ontario</v>
      </c>
      <c r="I1038" t="str">
        <f>IFERROR(INDEX(SalesTJ[Zip],MATCH(A1038,SalesTJ[ProductID],0)),"Not found")</f>
        <v>M4K</v>
      </c>
      <c r="J1038" t="str">
        <f>IFERROR(INDEX(Manufacturer[Manufacturer Name],MATCH(E1038,Manufacturer[ManufacturerID],0)),"Not found")</f>
        <v>Pirum</v>
      </c>
      <c r="K1038">
        <f>IFERROR(INDEX(SalesTJ[Units],MATCH(A1038,SalesTJ[ProductID],0)),"Not found")</f>
        <v>1</v>
      </c>
      <c r="L1038">
        <f>IFERROR(INDEX(SalesTJ[Revenue],MATCH(A1038,SalesTJ[ProductID],0)),"Not found")</f>
        <v>4787.37</v>
      </c>
    </row>
    <row r="1039" spans="1:12">
      <c r="A1039" s="8">
        <v>2367</v>
      </c>
      <c r="B1039" s="9">
        <v>42131</v>
      </c>
      <c r="C1039" t="str">
        <f>IFERROR(INDEX(ProductTJ[Product Name],MATCH(A1039,ProductTJ[ProductID],0)),"Not found")</f>
        <v>Aliqui UC-15</v>
      </c>
      <c r="D1039" t="str">
        <f>IFERROR(INDEX(ProductTJ[Category],MATCH(A1039,ProductTJ[ProductID],0)),"Not found")</f>
        <v>Urban</v>
      </c>
      <c r="E1039">
        <f>IFERROR(INDEX(ProductTJ[ManufacturerID],MATCH(A1039,ProductTJ[ProductID],0)),"Not found")</f>
        <v>2</v>
      </c>
      <c r="F1039" t="str">
        <f>IFERROR(INDEX(ProductTJ[Segment],MATCH(A1039,ProductTJ[ProductID],0)),"Not found")</f>
        <v>Convenience</v>
      </c>
      <c r="G1039" t="str">
        <f>IFERROR(INDEX(SalesTJ[Country],MATCH(A1039,SalesTJ[ProductID],0)),"Not found")</f>
        <v>Canada</v>
      </c>
      <c r="H1039" t="str">
        <f>IFERROR(INDEX(Location[State],MATCH(I1039,Location[Zip],0)),"Not found")</f>
        <v>Ontario</v>
      </c>
      <c r="I1039" t="str">
        <f>IFERROR(INDEX(SalesTJ[Zip],MATCH(A1039,SalesTJ[ProductID],0)),"Not found")</f>
        <v>K1R</v>
      </c>
      <c r="J1039" t="str">
        <f>IFERROR(INDEX(Manufacturer[Manufacturer Name],MATCH(E1039,Manufacturer[ManufacturerID],0)),"Not found")</f>
        <v>Aliqui</v>
      </c>
      <c r="K1039">
        <f>IFERROR(INDEX(SalesTJ[Units],MATCH(A1039,SalesTJ[ProductID],0)),"Not found")</f>
        <v>1</v>
      </c>
      <c r="L1039">
        <f>IFERROR(INDEX(SalesTJ[Revenue],MATCH(A1039,SalesTJ[ProductID],0)),"Not found")</f>
        <v>5663.7</v>
      </c>
    </row>
    <row r="1040" spans="1:12">
      <c r="A1040" s="6">
        <v>1182</v>
      </c>
      <c r="B1040" s="7">
        <v>42107</v>
      </c>
      <c r="C1040" t="str">
        <f>IFERROR(INDEX(ProductTJ[Product Name],MATCH(A1040,ProductTJ[ProductID],0)),"Not found")</f>
        <v>Pirum UE-18</v>
      </c>
      <c r="D1040" t="str">
        <f>IFERROR(INDEX(ProductTJ[Category],MATCH(A1040,ProductTJ[ProductID],0)),"Not found")</f>
        <v>Urban</v>
      </c>
      <c r="E1040">
        <f>IFERROR(INDEX(ProductTJ[ManufacturerID],MATCH(A1040,ProductTJ[ProductID],0)),"Not found")</f>
        <v>10</v>
      </c>
      <c r="F1040" t="str">
        <f>IFERROR(INDEX(ProductTJ[Segment],MATCH(A1040,ProductTJ[ProductID],0)),"Not found")</f>
        <v>Extreme</v>
      </c>
      <c r="G1040" t="str">
        <f>IFERROR(INDEX(SalesTJ[Country],MATCH(A1040,SalesTJ[ProductID],0)),"Not found")</f>
        <v>Canada</v>
      </c>
      <c r="H1040" t="str">
        <f>IFERROR(INDEX(Location[State],MATCH(I1040,Location[Zip],0)),"Not found")</f>
        <v>Alberta</v>
      </c>
      <c r="I1040" t="str">
        <f>IFERROR(INDEX(SalesTJ[Zip],MATCH(A1040,SalesTJ[ProductID],0)),"Not found")</f>
        <v>T6G</v>
      </c>
      <c r="J1040" t="str">
        <f>IFERROR(INDEX(Manufacturer[Manufacturer Name],MATCH(E1040,Manufacturer[ManufacturerID],0)),"Not found")</f>
        <v>Pirum</v>
      </c>
      <c r="K1040">
        <f>IFERROR(INDEX(SalesTJ[Units],MATCH(A1040,SalesTJ[ProductID],0)),"Not found")</f>
        <v>1</v>
      </c>
      <c r="L1040">
        <f>IFERROR(INDEX(SalesTJ[Revenue],MATCH(A1040,SalesTJ[ProductID],0)),"Not found")</f>
        <v>2708.37</v>
      </c>
    </row>
    <row r="1041" spans="1:12">
      <c r="A1041" s="8">
        <v>676</v>
      </c>
      <c r="B1041" s="9">
        <v>42132</v>
      </c>
      <c r="C1041" t="str">
        <f>IFERROR(INDEX(ProductTJ[Product Name],MATCH(A1041,ProductTJ[ProductID],0)),"Not found")</f>
        <v>Maximus UC-41</v>
      </c>
      <c r="D1041" t="str">
        <f>IFERROR(INDEX(ProductTJ[Category],MATCH(A1041,ProductTJ[ProductID],0)),"Not found")</f>
        <v>Urban</v>
      </c>
      <c r="E1041">
        <f>IFERROR(INDEX(ProductTJ[ManufacturerID],MATCH(A1041,ProductTJ[ProductID],0)),"Not found")</f>
        <v>7</v>
      </c>
      <c r="F1041" t="str">
        <f>IFERROR(INDEX(ProductTJ[Segment],MATCH(A1041,ProductTJ[ProductID],0)),"Not found")</f>
        <v>Convenience</v>
      </c>
      <c r="G1041" t="str">
        <f>IFERROR(INDEX(SalesTJ[Country],MATCH(A1041,SalesTJ[ProductID],0)),"Not found")</f>
        <v>Canada</v>
      </c>
      <c r="H1041" t="str">
        <f>IFERROR(INDEX(Location[State],MATCH(I1041,Location[Zip],0)),"Not found")</f>
        <v>Ontario</v>
      </c>
      <c r="I1041" t="str">
        <f>IFERROR(INDEX(SalesTJ[Zip],MATCH(A1041,SalesTJ[ProductID],0)),"Not found")</f>
        <v>L5N</v>
      </c>
      <c r="J1041" t="str">
        <f>IFERROR(INDEX(Manufacturer[Manufacturer Name],MATCH(E1041,Manufacturer[ManufacturerID],0)),"Not found")</f>
        <v>VanArsdel</v>
      </c>
      <c r="K1041">
        <f>IFERROR(INDEX(SalesTJ[Units],MATCH(A1041,SalesTJ[ProductID],0)),"Not found")</f>
        <v>1</v>
      </c>
      <c r="L1041">
        <f>IFERROR(INDEX(SalesTJ[Revenue],MATCH(A1041,SalesTJ[ProductID],0)),"Not found")</f>
        <v>9134.37</v>
      </c>
    </row>
    <row r="1042" spans="1:12">
      <c r="A1042" s="6">
        <v>183</v>
      </c>
      <c r="B1042" s="7">
        <v>42132</v>
      </c>
      <c r="C1042" t="str">
        <f>IFERROR(INDEX(ProductTJ[Product Name],MATCH(A1042,ProductTJ[ProductID],0)),"Not found")</f>
        <v>Abbas UE-11</v>
      </c>
      <c r="D1042" t="str">
        <f>IFERROR(INDEX(ProductTJ[Category],MATCH(A1042,ProductTJ[ProductID],0)),"Not found")</f>
        <v>Urban</v>
      </c>
      <c r="E1042">
        <f>IFERROR(INDEX(ProductTJ[ManufacturerID],MATCH(A1042,ProductTJ[ProductID],0)),"Not found")</f>
        <v>1</v>
      </c>
      <c r="F1042" t="str">
        <f>IFERROR(INDEX(ProductTJ[Segment],MATCH(A1042,ProductTJ[ProductID],0)),"Not found")</f>
        <v>Extreme</v>
      </c>
      <c r="G1042" t="str">
        <f>IFERROR(INDEX(SalesTJ[Country],MATCH(A1042,SalesTJ[ProductID],0)),"Not found")</f>
        <v>Canada</v>
      </c>
      <c r="H1042" t="str">
        <f>IFERROR(INDEX(Location[State],MATCH(I1042,Location[Zip],0)),"Not found")</f>
        <v>Manitoba</v>
      </c>
      <c r="I1042" t="str">
        <f>IFERROR(INDEX(SalesTJ[Zip],MATCH(A1042,SalesTJ[ProductID],0)),"Not found")</f>
        <v>R3G</v>
      </c>
      <c r="J1042" t="str">
        <f>IFERROR(INDEX(Manufacturer[Manufacturer Name],MATCH(E1042,Manufacturer[ManufacturerID],0)),"Not found")</f>
        <v>Abbas</v>
      </c>
      <c r="K1042">
        <f>IFERROR(INDEX(SalesTJ[Units],MATCH(A1042,SalesTJ[ProductID],0)),"Not found")</f>
        <v>1</v>
      </c>
      <c r="L1042">
        <f>IFERROR(INDEX(SalesTJ[Revenue],MATCH(A1042,SalesTJ[ProductID],0)),"Not found")</f>
        <v>8694</v>
      </c>
    </row>
    <row r="1043" spans="1:12">
      <c r="A1043" s="8">
        <v>733</v>
      </c>
      <c r="B1043" s="9">
        <v>42108</v>
      </c>
      <c r="C1043" t="str">
        <f>IFERROR(INDEX(ProductTJ[Product Name],MATCH(A1043,ProductTJ[ProductID],0)),"Not found")</f>
        <v>Natura RP-21</v>
      </c>
      <c r="D1043" t="str">
        <f>IFERROR(INDEX(ProductTJ[Category],MATCH(A1043,ProductTJ[ProductID],0)),"Not found")</f>
        <v>Rural</v>
      </c>
      <c r="E1043">
        <f>IFERROR(INDEX(ProductTJ[ManufacturerID],MATCH(A1043,ProductTJ[ProductID],0)),"Not found")</f>
        <v>8</v>
      </c>
      <c r="F1043" t="str">
        <f>IFERROR(INDEX(ProductTJ[Segment],MATCH(A1043,ProductTJ[ProductID],0)),"Not found")</f>
        <v>Productivity</v>
      </c>
      <c r="G1043" t="str">
        <f>IFERROR(INDEX(SalesTJ[Country],MATCH(A1043,SalesTJ[ProductID],0)),"Not found")</f>
        <v>Canada</v>
      </c>
      <c r="H1043" t="str">
        <f>IFERROR(INDEX(Location[State],MATCH(I1043,Location[Zip],0)),"Not found")</f>
        <v>Manitoba</v>
      </c>
      <c r="I1043" t="str">
        <f>IFERROR(INDEX(SalesTJ[Zip],MATCH(A1043,SalesTJ[ProductID],0)),"Not found")</f>
        <v>R3B</v>
      </c>
      <c r="J1043" t="str">
        <f>IFERROR(INDEX(Manufacturer[Manufacturer Name],MATCH(E1043,Manufacturer[ManufacturerID],0)),"Not found")</f>
        <v>Natura</v>
      </c>
      <c r="K1043">
        <f>IFERROR(INDEX(SalesTJ[Units],MATCH(A1043,SalesTJ[ProductID],0)),"Not found")</f>
        <v>1</v>
      </c>
      <c r="L1043">
        <f>IFERROR(INDEX(SalesTJ[Revenue],MATCH(A1043,SalesTJ[ProductID],0)),"Not found")</f>
        <v>4787.37</v>
      </c>
    </row>
    <row r="1044" spans="1:12">
      <c r="A1044" s="6">
        <v>1212</v>
      </c>
      <c r="B1044" s="7">
        <v>42178</v>
      </c>
      <c r="C1044" t="str">
        <f>IFERROR(INDEX(ProductTJ[Product Name],MATCH(A1044,ProductTJ[ProductID],0)),"Not found")</f>
        <v>Pirum UC-14</v>
      </c>
      <c r="D1044" t="str">
        <f>IFERROR(INDEX(ProductTJ[Category],MATCH(A1044,ProductTJ[ProductID],0)),"Not found")</f>
        <v>Urban</v>
      </c>
      <c r="E1044">
        <f>IFERROR(INDEX(ProductTJ[ManufacturerID],MATCH(A1044,ProductTJ[ProductID],0)),"Not found")</f>
        <v>10</v>
      </c>
      <c r="F1044" t="str">
        <f>IFERROR(INDEX(ProductTJ[Segment],MATCH(A1044,ProductTJ[ProductID],0)),"Not found")</f>
        <v>Convenience</v>
      </c>
      <c r="G1044" t="str">
        <f>IFERROR(INDEX(SalesTJ[Country],MATCH(A1044,SalesTJ[ProductID],0)),"Not found")</f>
        <v>Canada</v>
      </c>
      <c r="H1044" t="str">
        <f>IFERROR(INDEX(Location[State],MATCH(I1044,Location[Zip],0)),"Not found")</f>
        <v>Ontario</v>
      </c>
      <c r="I1044" t="str">
        <f>IFERROR(INDEX(SalesTJ[Zip],MATCH(A1044,SalesTJ[ProductID],0)),"Not found")</f>
        <v>L5N</v>
      </c>
      <c r="J1044" t="str">
        <f>IFERROR(INDEX(Manufacturer[Manufacturer Name],MATCH(E1044,Manufacturer[ManufacturerID],0)),"Not found")</f>
        <v>Pirum</v>
      </c>
      <c r="K1044">
        <f>IFERROR(INDEX(SalesTJ[Units],MATCH(A1044,SalesTJ[ProductID],0)),"Not found")</f>
        <v>1</v>
      </c>
      <c r="L1044">
        <f>IFERROR(INDEX(SalesTJ[Revenue],MATCH(A1044,SalesTJ[ProductID],0)),"Not found")</f>
        <v>4850.37</v>
      </c>
    </row>
    <row r="1045" spans="1:12">
      <c r="A1045" s="8">
        <v>2393</v>
      </c>
      <c r="B1045" s="9">
        <v>42178</v>
      </c>
      <c r="C1045" t="str">
        <f>IFERROR(INDEX(ProductTJ[Product Name],MATCH(A1045,ProductTJ[ProductID],0)),"Not found")</f>
        <v>Aliqui YY-02</v>
      </c>
      <c r="D1045" t="str">
        <f>IFERROR(INDEX(ProductTJ[Category],MATCH(A1045,ProductTJ[ProductID],0)),"Not found")</f>
        <v>Youth</v>
      </c>
      <c r="E1045">
        <f>IFERROR(INDEX(ProductTJ[ManufacturerID],MATCH(A1045,ProductTJ[ProductID],0)),"Not found")</f>
        <v>2</v>
      </c>
      <c r="F1045" t="str">
        <f>IFERROR(INDEX(ProductTJ[Segment],MATCH(A1045,ProductTJ[ProductID],0)),"Not found")</f>
        <v>Youth</v>
      </c>
      <c r="G1045" t="str">
        <f>IFERROR(INDEX(SalesTJ[Country],MATCH(A1045,SalesTJ[ProductID],0)),"Not found")</f>
        <v>Canada</v>
      </c>
      <c r="H1045" t="str">
        <f>IFERROR(INDEX(Location[State],MATCH(I1045,Location[Zip],0)),"Not found")</f>
        <v>Ontario</v>
      </c>
      <c r="I1045" t="str">
        <f>IFERROR(INDEX(SalesTJ[Zip],MATCH(A1045,SalesTJ[ProductID],0)),"Not found")</f>
        <v>L5R</v>
      </c>
      <c r="J1045" t="str">
        <f>IFERROR(INDEX(Manufacturer[Manufacturer Name],MATCH(E1045,Manufacturer[ManufacturerID],0)),"Not found")</f>
        <v>Aliqui</v>
      </c>
      <c r="K1045">
        <f>IFERROR(INDEX(SalesTJ[Units],MATCH(A1045,SalesTJ[ProductID],0)),"Not found")</f>
        <v>2</v>
      </c>
      <c r="L1045">
        <f>IFERROR(INDEX(SalesTJ[Revenue],MATCH(A1045,SalesTJ[ProductID],0)),"Not found")</f>
        <v>2702.07</v>
      </c>
    </row>
    <row r="1046" spans="1:12">
      <c r="A1046" s="6">
        <v>826</v>
      </c>
      <c r="B1046" s="7">
        <v>42179</v>
      </c>
      <c r="C1046" t="str">
        <f>IFERROR(INDEX(ProductTJ[Product Name],MATCH(A1046,ProductTJ[ProductID],0)),"Not found")</f>
        <v>Natura UM-10</v>
      </c>
      <c r="D1046" t="str">
        <f>IFERROR(INDEX(ProductTJ[Category],MATCH(A1046,ProductTJ[ProductID],0)),"Not found")</f>
        <v>Urban</v>
      </c>
      <c r="E1046">
        <f>IFERROR(INDEX(ProductTJ[ManufacturerID],MATCH(A1046,ProductTJ[ProductID],0)),"Not found")</f>
        <v>8</v>
      </c>
      <c r="F1046" t="str">
        <f>IFERROR(INDEX(ProductTJ[Segment],MATCH(A1046,ProductTJ[ProductID],0)),"Not found")</f>
        <v>Moderation</v>
      </c>
      <c r="G1046" t="str">
        <f>IFERROR(INDEX(SalesTJ[Country],MATCH(A1046,SalesTJ[ProductID],0)),"Not found")</f>
        <v>Canada</v>
      </c>
      <c r="H1046" t="str">
        <f>IFERROR(INDEX(Location[State],MATCH(I1046,Location[Zip],0)),"Not found")</f>
        <v>Manitoba</v>
      </c>
      <c r="I1046" t="str">
        <f>IFERROR(INDEX(SalesTJ[Zip],MATCH(A1046,SalesTJ[ProductID],0)),"Not found")</f>
        <v>R3T</v>
      </c>
      <c r="J1046" t="str">
        <f>IFERROR(INDEX(Manufacturer[Manufacturer Name],MATCH(E1046,Manufacturer[ManufacturerID],0)),"Not found")</f>
        <v>Natura</v>
      </c>
      <c r="K1046">
        <f>IFERROR(INDEX(SalesTJ[Units],MATCH(A1046,SalesTJ[ProductID],0)),"Not found")</f>
        <v>1</v>
      </c>
      <c r="L1046">
        <f>IFERROR(INDEX(SalesTJ[Revenue],MATCH(A1046,SalesTJ[ProductID],0)),"Not found")</f>
        <v>14426.37</v>
      </c>
    </row>
    <row r="1047" spans="1:12">
      <c r="A1047" s="8">
        <v>2334</v>
      </c>
      <c r="B1047" s="9">
        <v>42179</v>
      </c>
      <c r="C1047" t="str">
        <f>IFERROR(INDEX(ProductTJ[Product Name],MATCH(A1047,ProductTJ[ProductID],0)),"Not found")</f>
        <v>Aliqui UE-08</v>
      </c>
      <c r="D1047" t="str">
        <f>IFERROR(INDEX(ProductTJ[Category],MATCH(A1047,ProductTJ[ProductID],0)),"Not found")</f>
        <v>Urban</v>
      </c>
      <c r="E1047">
        <f>IFERROR(INDEX(ProductTJ[ManufacturerID],MATCH(A1047,ProductTJ[ProductID],0)),"Not found")</f>
        <v>2</v>
      </c>
      <c r="F1047" t="str">
        <f>IFERROR(INDEX(ProductTJ[Segment],MATCH(A1047,ProductTJ[ProductID],0)),"Not found")</f>
        <v>Extreme</v>
      </c>
      <c r="G1047" t="str">
        <f>IFERROR(INDEX(SalesTJ[Country],MATCH(A1047,SalesTJ[ProductID],0)),"Not found")</f>
        <v>Canada</v>
      </c>
      <c r="H1047" t="str">
        <f>IFERROR(INDEX(Location[State],MATCH(I1047,Location[Zip],0)),"Not found")</f>
        <v>Ontario</v>
      </c>
      <c r="I1047" t="str">
        <f>IFERROR(INDEX(SalesTJ[Zip],MATCH(A1047,SalesTJ[ProductID],0)),"Not found")</f>
        <v>M4V</v>
      </c>
      <c r="J1047" t="str">
        <f>IFERROR(INDEX(Manufacturer[Manufacturer Name],MATCH(E1047,Manufacturer[ManufacturerID],0)),"Not found")</f>
        <v>Aliqui</v>
      </c>
      <c r="K1047">
        <f>IFERROR(INDEX(SalesTJ[Units],MATCH(A1047,SalesTJ[ProductID],0)),"Not found")</f>
        <v>1</v>
      </c>
      <c r="L1047">
        <f>IFERROR(INDEX(SalesTJ[Revenue],MATCH(A1047,SalesTJ[ProductID],0)),"Not found")</f>
        <v>4592.7</v>
      </c>
    </row>
    <row r="1048" spans="1:12">
      <c r="A1048" s="6">
        <v>2367</v>
      </c>
      <c r="B1048" s="7">
        <v>42135</v>
      </c>
      <c r="C1048" t="str">
        <f>IFERROR(INDEX(ProductTJ[Product Name],MATCH(A1048,ProductTJ[ProductID],0)),"Not found")</f>
        <v>Aliqui UC-15</v>
      </c>
      <c r="D1048" t="str">
        <f>IFERROR(INDEX(ProductTJ[Category],MATCH(A1048,ProductTJ[ProductID],0)),"Not found")</f>
        <v>Urban</v>
      </c>
      <c r="E1048">
        <f>IFERROR(INDEX(ProductTJ[ManufacturerID],MATCH(A1048,ProductTJ[ProductID],0)),"Not found")</f>
        <v>2</v>
      </c>
      <c r="F1048" t="str">
        <f>IFERROR(INDEX(ProductTJ[Segment],MATCH(A1048,ProductTJ[ProductID],0)),"Not found")</f>
        <v>Convenience</v>
      </c>
      <c r="G1048" t="str">
        <f>IFERROR(INDEX(SalesTJ[Country],MATCH(A1048,SalesTJ[ProductID],0)),"Not found")</f>
        <v>Canada</v>
      </c>
      <c r="H1048" t="str">
        <f>IFERROR(INDEX(Location[State],MATCH(I1048,Location[Zip],0)),"Not found")</f>
        <v>Ontario</v>
      </c>
      <c r="I1048" t="str">
        <f>IFERROR(INDEX(SalesTJ[Zip],MATCH(A1048,SalesTJ[ProductID],0)),"Not found")</f>
        <v>K1R</v>
      </c>
      <c r="J1048" t="str">
        <f>IFERROR(INDEX(Manufacturer[Manufacturer Name],MATCH(E1048,Manufacturer[ManufacturerID],0)),"Not found")</f>
        <v>Aliqui</v>
      </c>
      <c r="K1048">
        <f>IFERROR(INDEX(SalesTJ[Units],MATCH(A1048,SalesTJ[ProductID],0)),"Not found")</f>
        <v>1</v>
      </c>
      <c r="L1048">
        <f>IFERROR(INDEX(SalesTJ[Revenue],MATCH(A1048,SalesTJ[ProductID],0)),"Not found")</f>
        <v>5663.7</v>
      </c>
    </row>
    <row r="1049" spans="1:12">
      <c r="A1049" s="8">
        <v>559</v>
      </c>
      <c r="B1049" s="9">
        <v>42135</v>
      </c>
      <c r="C1049" t="str">
        <f>IFERROR(INDEX(ProductTJ[Product Name],MATCH(A1049,ProductTJ[ProductID],0)),"Not found")</f>
        <v>Maximus UC-24</v>
      </c>
      <c r="D1049" t="str">
        <f>IFERROR(INDEX(ProductTJ[Category],MATCH(A1049,ProductTJ[ProductID],0)),"Not found")</f>
        <v>Urban</v>
      </c>
      <c r="E1049">
        <f>IFERROR(INDEX(ProductTJ[ManufacturerID],MATCH(A1049,ProductTJ[ProductID],0)),"Not found")</f>
        <v>7</v>
      </c>
      <c r="F1049" t="str">
        <f>IFERROR(INDEX(ProductTJ[Segment],MATCH(A1049,ProductTJ[ProductID],0)),"Not found")</f>
        <v>Convenience</v>
      </c>
      <c r="G1049" t="str">
        <f>IFERROR(INDEX(SalesTJ[Country],MATCH(A1049,SalesTJ[ProductID],0)),"Not found")</f>
        <v>Canada</v>
      </c>
      <c r="H1049" t="str">
        <f>IFERROR(INDEX(Location[State],MATCH(I1049,Location[Zip],0)),"Not found")</f>
        <v>Ontario</v>
      </c>
      <c r="I1049" t="str">
        <f>IFERROR(INDEX(SalesTJ[Zip],MATCH(A1049,SalesTJ[ProductID],0)),"Not found")</f>
        <v>L5P</v>
      </c>
      <c r="J1049" t="str">
        <f>IFERROR(INDEX(Manufacturer[Manufacturer Name],MATCH(E1049,Manufacturer[ManufacturerID],0)),"Not found")</f>
        <v>VanArsdel</v>
      </c>
      <c r="K1049">
        <f>IFERROR(INDEX(SalesTJ[Units],MATCH(A1049,SalesTJ[ProductID],0)),"Not found")</f>
        <v>1</v>
      </c>
      <c r="L1049">
        <f>IFERROR(INDEX(SalesTJ[Revenue],MATCH(A1049,SalesTJ[ProductID],0)),"Not found")</f>
        <v>7559.37</v>
      </c>
    </row>
    <row r="1050" spans="1:12">
      <c r="A1050" s="6">
        <v>1722</v>
      </c>
      <c r="B1050" s="7">
        <v>42135</v>
      </c>
      <c r="C1050" t="str">
        <f>IFERROR(INDEX(ProductTJ[Product Name],MATCH(A1050,ProductTJ[ProductID],0)),"Not found")</f>
        <v>Salvus YY-33</v>
      </c>
      <c r="D1050" t="str">
        <f>IFERROR(INDEX(ProductTJ[Category],MATCH(A1050,ProductTJ[ProductID],0)),"Not found")</f>
        <v>Youth</v>
      </c>
      <c r="E1050">
        <f>IFERROR(INDEX(ProductTJ[ManufacturerID],MATCH(A1050,ProductTJ[ProductID],0)),"Not found")</f>
        <v>13</v>
      </c>
      <c r="F1050" t="str">
        <f>IFERROR(INDEX(ProductTJ[Segment],MATCH(A1050,ProductTJ[ProductID],0)),"Not found")</f>
        <v>Youth</v>
      </c>
      <c r="G1050" t="str">
        <f>IFERROR(INDEX(SalesTJ[Country],MATCH(A1050,SalesTJ[ProductID],0)),"Not found")</f>
        <v>Canada</v>
      </c>
      <c r="H1050" t="str">
        <f>IFERROR(INDEX(Location[State],MATCH(I1050,Location[Zip],0)),"Not found")</f>
        <v>Quebec</v>
      </c>
      <c r="I1050" t="str">
        <f>IFERROR(INDEX(SalesTJ[Zip],MATCH(A1050,SalesTJ[ProductID],0)),"Not found")</f>
        <v>H1B</v>
      </c>
      <c r="J1050" t="str">
        <f>IFERROR(INDEX(Manufacturer[Manufacturer Name],MATCH(E1050,Manufacturer[ManufacturerID],0)),"Not found")</f>
        <v>Salvus</v>
      </c>
      <c r="K1050">
        <f>IFERROR(INDEX(SalesTJ[Units],MATCH(A1050,SalesTJ[ProductID],0)),"Not found")</f>
        <v>2</v>
      </c>
      <c r="L1050">
        <f>IFERROR(INDEX(SalesTJ[Revenue],MATCH(A1050,SalesTJ[ProductID],0)),"Not found")</f>
        <v>2077.74</v>
      </c>
    </row>
    <row r="1051" spans="1:12">
      <c r="A1051" s="8">
        <v>636</v>
      </c>
      <c r="B1051" s="9">
        <v>42136</v>
      </c>
      <c r="C1051" t="str">
        <f>IFERROR(INDEX(ProductTJ[Product Name],MATCH(A1051,ProductTJ[ProductID],0)),"Not found")</f>
        <v>Maximus UC-01</v>
      </c>
      <c r="D1051" t="str">
        <f>IFERROR(INDEX(ProductTJ[Category],MATCH(A1051,ProductTJ[ProductID],0)),"Not found")</f>
        <v>Urban</v>
      </c>
      <c r="E1051">
        <f>IFERROR(INDEX(ProductTJ[ManufacturerID],MATCH(A1051,ProductTJ[ProductID],0)),"Not found")</f>
        <v>7</v>
      </c>
      <c r="F1051" t="str">
        <f>IFERROR(INDEX(ProductTJ[Segment],MATCH(A1051,ProductTJ[ProductID],0)),"Not found")</f>
        <v>Convenience</v>
      </c>
      <c r="G1051" t="str">
        <f>IFERROR(INDEX(SalesTJ[Country],MATCH(A1051,SalesTJ[ProductID],0)),"Not found")</f>
        <v>Canada</v>
      </c>
      <c r="H1051" t="str">
        <f>IFERROR(INDEX(Location[State],MATCH(I1051,Location[Zip],0)),"Not found")</f>
        <v>Ontario</v>
      </c>
      <c r="I1051" t="str">
        <f>IFERROR(INDEX(SalesTJ[Zip],MATCH(A1051,SalesTJ[ProductID],0)),"Not found")</f>
        <v>M7Y</v>
      </c>
      <c r="J1051" t="str">
        <f>IFERROR(INDEX(Manufacturer[Manufacturer Name],MATCH(E1051,Manufacturer[ManufacturerID],0)),"Not found")</f>
        <v>VanArsdel</v>
      </c>
      <c r="K1051">
        <f>IFERROR(INDEX(SalesTJ[Units],MATCH(A1051,SalesTJ[ProductID],0)),"Not found")</f>
        <v>1</v>
      </c>
      <c r="L1051">
        <f>IFERROR(INDEX(SalesTJ[Revenue],MATCH(A1051,SalesTJ[ProductID],0)),"Not found")</f>
        <v>10583.37</v>
      </c>
    </row>
    <row r="1052" spans="1:12">
      <c r="A1052" s="6">
        <v>237</v>
      </c>
      <c r="B1052" s="7">
        <v>42136</v>
      </c>
      <c r="C1052" t="str">
        <f>IFERROR(INDEX(ProductTJ[Product Name],MATCH(A1052,ProductTJ[ProductID],0)),"Not found")</f>
        <v>Fama UR-09</v>
      </c>
      <c r="D1052" t="str">
        <f>IFERROR(INDEX(ProductTJ[Category],MATCH(A1052,ProductTJ[ProductID],0)),"Not found")</f>
        <v>Urban</v>
      </c>
      <c r="E1052">
        <f>IFERROR(INDEX(ProductTJ[ManufacturerID],MATCH(A1052,ProductTJ[ProductID],0)),"Not found")</f>
        <v>5</v>
      </c>
      <c r="F1052" t="str">
        <f>IFERROR(INDEX(ProductTJ[Segment],MATCH(A1052,ProductTJ[ProductID],0)),"Not found")</f>
        <v>Regular</v>
      </c>
      <c r="G1052" t="str">
        <f>IFERROR(INDEX(SalesTJ[Country],MATCH(A1052,SalesTJ[ProductID],0)),"Not found")</f>
        <v>Canada</v>
      </c>
      <c r="H1052" t="str">
        <f>IFERROR(INDEX(Location[State],MATCH(I1052,Location[Zip],0)),"Not found")</f>
        <v>Ontario</v>
      </c>
      <c r="I1052" t="str">
        <f>IFERROR(INDEX(SalesTJ[Zip],MATCH(A1052,SalesTJ[ProductID],0)),"Not found")</f>
        <v>L5T</v>
      </c>
      <c r="J1052" t="str">
        <f>IFERROR(INDEX(Manufacturer[Manufacturer Name],MATCH(E1052,Manufacturer[ManufacturerID],0)),"Not found")</f>
        <v>Fama</v>
      </c>
      <c r="K1052">
        <f>IFERROR(INDEX(SalesTJ[Units],MATCH(A1052,SalesTJ[ProductID],0)),"Not found")</f>
        <v>1</v>
      </c>
      <c r="L1052">
        <f>IFERROR(INDEX(SalesTJ[Revenue],MATCH(A1052,SalesTJ[ProductID],0)),"Not found")</f>
        <v>6296.85</v>
      </c>
    </row>
    <row r="1053" spans="1:12">
      <c r="A1053" s="8">
        <v>835</v>
      </c>
      <c r="B1053" s="9">
        <v>42137</v>
      </c>
      <c r="C1053" t="str">
        <f>IFERROR(INDEX(ProductTJ[Product Name],MATCH(A1053,ProductTJ[ProductID],0)),"Not found")</f>
        <v>Natura UM-19</v>
      </c>
      <c r="D1053" t="str">
        <f>IFERROR(INDEX(ProductTJ[Category],MATCH(A1053,ProductTJ[ProductID],0)),"Not found")</f>
        <v>Urban</v>
      </c>
      <c r="E1053">
        <f>IFERROR(INDEX(ProductTJ[ManufacturerID],MATCH(A1053,ProductTJ[ProductID],0)),"Not found")</f>
        <v>8</v>
      </c>
      <c r="F1053" t="str">
        <f>IFERROR(INDEX(ProductTJ[Segment],MATCH(A1053,ProductTJ[ProductID],0)),"Not found")</f>
        <v>Moderation</v>
      </c>
      <c r="G1053" t="str">
        <f>IFERROR(INDEX(SalesTJ[Country],MATCH(A1053,SalesTJ[ProductID],0)),"Not found")</f>
        <v>Canada</v>
      </c>
      <c r="H1053" t="str">
        <f>IFERROR(INDEX(Location[State],MATCH(I1053,Location[Zip],0)),"Not found")</f>
        <v>Alberta</v>
      </c>
      <c r="I1053" t="str">
        <f>IFERROR(INDEX(SalesTJ[Zip],MATCH(A1053,SalesTJ[ProductID],0)),"Not found")</f>
        <v>T6G</v>
      </c>
      <c r="J1053" t="str">
        <f>IFERROR(INDEX(Manufacturer[Manufacturer Name],MATCH(E1053,Manufacturer[ManufacturerID],0)),"Not found")</f>
        <v>Natura</v>
      </c>
      <c r="K1053">
        <f>IFERROR(INDEX(SalesTJ[Units],MATCH(A1053,SalesTJ[ProductID],0)),"Not found")</f>
        <v>1</v>
      </c>
      <c r="L1053">
        <f>IFERROR(INDEX(SalesTJ[Revenue],MATCH(A1053,SalesTJ[ProductID],0)),"Not found")</f>
        <v>6299.37</v>
      </c>
    </row>
    <row r="1054" spans="1:12">
      <c r="A1054" s="6">
        <v>927</v>
      </c>
      <c r="B1054" s="7">
        <v>42137</v>
      </c>
      <c r="C1054" t="str">
        <f>IFERROR(INDEX(ProductTJ[Product Name],MATCH(A1054,ProductTJ[ProductID],0)),"Not found")</f>
        <v>Natura UE-36</v>
      </c>
      <c r="D1054" t="str">
        <f>IFERROR(INDEX(ProductTJ[Category],MATCH(A1054,ProductTJ[ProductID],0)),"Not found")</f>
        <v>Urban</v>
      </c>
      <c r="E1054">
        <f>IFERROR(INDEX(ProductTJ[ManufacturerID],MATCH(A1054,ProductTJ[ProductID],0)),"Not found")</f>
        <v>8</v>
      </c>
      <c r="F1054" t="str">
        <f>IFERROR(INDEX(ProductTJ[Segment],MATCH(A1054,ProductTJ[ProductID],0)),"Not found")</f>
        <v>Extreme</v>
      </c>
      <c r="G1054" t="str">
        <f>IFERROR(INDEX(SalesTJ[Country],MATCH(A1054,SalesTJ[ProductID],0)),"Not found")</f>
        <v>Canada</v>
      </c>
      <c r="H1054" t="str">
        <f>IFERROR(INDEX(Location[State],MATCH(I1054,Location[Zip],0)),"Not found")</f>
        <v>Ontario</v>
      </c>
      <c r="I1054" t="str">
        <f>IFERROR(INDEX(SalesTJ[Zip],MATCH(A1054,SalesTJ[ProductID],0)),"Not found")</f>
        <v>M6G</v>
      </c>
      <c r="J1054" t="str">
        <f>IFERROR(INDEX(Manufacturer[Manufacturer Name],MATCH(E1054,Manufacturer[ManufacturerID],0)),"Not found")</f>
        <v>Natura</v>
      </c>
      <c r="K1054">
        <f>IFERROR(INDEX(SalesTJ[Units],MATCH(A1054,SalesTJ[ProductID],0)),"Not found")</f>
        <v>1</v>
      </c>
      <c r="L1054">
        <f>IFERROR(INDEX(SalesTJ[Revenue],MATCH(A1054,SalesTJ[ProductID],0)),"Not found")</f>
        <v>6173.37</v>
      </c>
    </row>
    <row r="1055" spans="1:12">
      <c r="A1055" s="8">
        <v>2055</v>
      </c>
      <c r="B1055" s="9">
        <v>42137</v>
      </c>
      <c r="C1055" t="str">
        <f>IFERROR(INDEX(ProductTJ[Product Name],MATCH(A1055,ProductTJ[ProductID],0)),"Not found")</f>
        <v>Currus UE-15</v>
      </c>
      <c r="D1055" t="str">
        <f>IFERROR(INDEX(ProductTJ[Category],MATCH(A1055,ProductTJ[ProductID],0)),"Not found")</f>
        <v>Urban</v>
      </c>
      <c r="E1055">
        <f>IFERROR(INDEX(ProductTJ[ManufacturerID],MATCH(A1055,ProductTJ[ProductID],0)),"Not found")</f>
        <v>4</v>
      </c>
      <c r="F1055" t="str">
        <f>IFERROR(INDEX(ProductTJ[Segment],MATCH(A1055,ProductTJ[ProductID],0)),"Not found")</f>
        <v>Extreme</v>
      </c>
      <c r="G1055" t="str">
        <f>IFERROR(INDEX(SalesTJ[Country],MATCH(A1055,SalesTJ[ProductID],0)),"Not found")</f>
        <v>Canada</v>
      </c>
      <c r="H1055" t="str">
        <f>IFERROR(INDEX(Location[State],MATCH(I1055,Location[Zip],0)),"Not found")</f>
        <v>Manitoba</v>
      </c>
      <c r="I1055" t="str">
        <f>IFERROR(INDEX(SalesTJ[Zip],MATCH(A1055,SalesTJ[ProductID],0)),"Not found")</f>
        <v>R3V</v>
      </c>
      <c r="J1055" t="str">
        <f>IFERROR(INDEX(Manufacturer[Manufacturer Name],MATCH(E1055,Manufacturer[ManufacturerID],0)),"Not found")</f>
        <v>Currus</v>
      </c>
      <c r="K1055">
        <f>IFERROR(INDEX(SalesTJ[Units],MATCH(A1055,SalesTJ[ProductID],0)),"Not found")</f>
        <v>1</v>
      </c>
      <c r="L1055">
        <f>IFERROR(INDEX(SalesTJ[Revenue],MATCH(A1055,SalesTJ[ProductID],0)),"Not found")</f>
        <v>7874.37</v>
      </c>
    </row>
    <row r="1056" spans="1:12">
      <c r="A1056" s="6">
        <v>702</v>
      </c>
      <c r="B1056" s="7">
        <v>42137</v>
      </c>
      <c r="C1056" t="str">
        <f>IFERROR(INDEX(ProductTJ[Product Name],MATCH(A1056,ProductTJ[ProductID],0)),"Not found")</f>
        <v>Natura MA-09</v>
      </c>
      <c r="D1056" t="str">
        <f>IFERROR(INDEX(ProductTJ[Category],MATCH(A1056,ProductTJ[ProductID],0)),"Not found")</f>
        <v>Mix</v>
      </c>
      <c r="E1056">
        <f>IFERROR(INDEX(ProductTJ[ManufacturerID],MATCH(A1056,ProductTJ[ProductID],0)),"Not found")</f>
        <v>8</v>
      </c>
      <c r="F1056" t="str">
        <f>IFERROR(INDEX(ProductTJ[Segment],MATCH(A1056,ProductTJ[ProductID],0)),"Not found")</f>
        <v>All Season</v>
      </c>
      <c r="G1056" t="str">
        <f>IFERROR(INDEX(SalesTJ[Country],MATCH(A1056,SalesTJ[ProductID],0)),"Not found")</f>
        <v>Canada</v>
      </c>
      <c r="H1056" t="str">
        <f>IFERROR(INDEX(Location[State],MATCH(I1056,Location[Zip],0)),"Not found")</f>
        <v>Alberta</v>
      </c>
      <c r="I1056" t="str">
        <f>IFERROR(INDEX(SalesTJ[Zip],MATCH(A1056,SalesTJ[ProductID],0)),"Not found")</f>
        <v>T3R</v>
      </c>
      <c r="J1056" t="str">
        <f>IFERROR(INDEX(Manufacturer[Manufacturer Name],MATCH(E1056,Manufacturer[ManufacturerID],0)),"Not found")</f>
        <v>Natura</v>
      </c>
      <c r="K1056">
        <f>IFERROR(INDEX(SalesTJ[Units],MATCH(A1056,SalesTJ[ProductID],0)),"Not found")</f>
        <v>1</v>
      </c>
      <c r="L1056">
        <f>IFERROR(INDEX(SalesTJ[Revenue],MATCH(A1056,SalesTJ[ProductID],0)),"Not found")</f>
        <v>3779.37</v>
      </c>
    </row>
    <row r="1057" spans="1:12">
      <c r="A1057" s="8">
        <v>1145</v>
      </c>
      <c r="B1057" s="9">
        <v>42137</v>
      </c>
      <c r="C1057" t="str">
        <f>IFERROR(INDEX(ProductTJ[Product Name],MATCH(A1057,ProductTJ[ProductID],0)),"Not found")</f>
        <v>Pirum UR-02</v>
      </c>
      <c r="D1057" t="str">
        <f>IFERROR(INDEX(ProductTJ[Category],MATCH(A1057,ProductTJ[ProductID],0)),"Not found")</f>
        <v>Urban</v>
      </c>
      <c r="E1057">
        <f>IFERROR(INDEX(ProductTJ[ManufacturerID],MATCH(A1057,ProductTJ[ProductID],0)),"Not found")</f>
        <v>10</v>
      </c>
      <c r="F1057" t="str">
        <f>IFERROR(INDEX(ProductTJ[Segment],MATCH(A1057,ProductTJ[ProductID],0)),"Not found")</f>
        <v>Regular</v>
      </c>
      <c r="G1057" t="str">
        <f>IFERROR(INDEX(SalesTJ[Country],MATCH(A1057,SalesTJ[ProductID],0)),"Not found")</f>
        <v>Canada</v>
      </c>
      <c r="H1057" t="str">
        <f>IFERROR(INDEX(Location[State],MATCH(I1057,Location[Zip],0)),"Not found")</f>
        <v>Ontario</v>
      </c>
      <c r="I1057" t="str">
        <f>IFERROR(INDEX(SalesTJ[Zip],MATCH(A1057,SalesTJ[ProductID],0)),"Not found")</f>
        <v>M6H</v>
      </c>
      <c r="J1057" t="str">
        <f>IFERROR(INDEX(Manufacturer[Manufacturer Name],MATCH(E1057,Manufacturer[ManufacturerID],0)),"Not found")</f>
        <v>Pirum</v>
      </c>
      <c r="K1057">
        <f>IFERROR(INDEX(SalesTJ[Units],MATCH(A1057,SalesTJ[ProductID],0)),"Not found")</f>
        <v>1</v>
      </c>
      <c r="L1057">
        <f>IFERROR(INDEX(SalesTJ[Revenue],MATCH(A1057,SalesTJ[ProductID],0)),"Not found")</f>
        <v>4031.37</v>
      </c>
    </row>
    <row r="1058" spans="1:12">
      <c r="A1058" s="6">
        <v>183</v>
      </c>
      <c r="B1058" s="7">
        <v>42137</v>
      </c>
      <c r="C1058" t="str">
        <f>IFERROR(INDEX(ProductTJ[Product Name],MATCH(A1058,ProductTJ[ProductID],0)),"Not found")</f>
        <v>Abbas UE-11</v>
      </c>
      <c r="D1058" t="str">
        <f>IFERROR(INDEX(ProductTJ[Category],MATCH(A1058,ProductTJ[ProductID],0)),"Not found")</f>
        <v>Urban</v>
      </c>
      <c r="E1058">
        <f>IFERROR(INDEX(ProductTJ[ManufacturerID],MATCH(A1058,ProductTJ[ProductID],0)),"Not found")</f>
        <v>1</v>
      </c>
      <c r="F1058" t="str">
        <f>IFERROR(INDEX(ProductTJ[Segment],MATCH(A1058,ProductTJ[ProductID],0)),"Not found")</f>
        <v>Extreme</v>
      </c>
      <c r="G1058" t="str">
        <f>IFERROR(INDEX(SalesTJ[Country],MATCH(A1058,SalesTJ[ProductID],0)),"Not found")</f>
        <v>Canada</v>
      </c>
      <c r="H1058" t="str">
        <f>IFERROR(INDEX(Location[State],MATCH(I1058,Location[Zip],0)),"Not found")</f>
        <v>Manitoba</v>
      </c>
      <c r="I1058" t="str">
        <f>IFERROR(INDEX(SalesTJ[Zip],MATCH(A1058,SalesTJ[ProductID],0)),"Not found")</f>
        <v>R3G</v>
      </c>
      <c r="J1058" t="str">
        <f>IFERROR(INDEX(Manufacturer[Manufacturer Name],MATCH(E1058,Manufacturer[ManufacturerID],0)),"Not found")</f>
        <v>Abbas</v>
      </c>
      <c r="K1058">
        <f>IFERROR(INDEX(SalesTJ[Units],MATCH(A1058,SalesTJ[ProductID],0)),"Not found")</f>
        <v>1</v>
      </c>
      <c r="L1058">
        <f>IFERROR(INDEX(SalesTJ[Revenue],MATCH(A1058,SalesTJ[ProductID],0)),"Not found")</f>
        <v>8694</v>
      </c>
    </row>
    <row r="1059" spans="1:12">
      <c r="A1059" s="8">
        <v>549</v>
      </c>
      <c r="B1059" s="9">
        <v>42138</v>
      </c>
      <c r="C1059" t="str">
        <f>IFERROR(INDEX(ProductTJ[Product Name],MATCH(A1059,ProductTJ[ProductID],0)),"Not found")</f>
        <v>Maximus UC-14</v>
      </c>
      <c r="D1059" t="str">
        <f>IFERROR(INDEX(ProductTJ[Category],MATCH(A1059,ProductTJ[ProductID],0)),"Not found")</f>
        <v>Urban</v>
      </c>
      <c r="E1059">
        <f>IFERROR(INDEX(ProductTJ[ManufacturerID],MATCH(A1059,ProductTJ[ProductID],0)),"Not found")</f>
        <v>7</v>
      </c>
      <c r="F1059" t="str">
        <f>IFERROR(INDEX(ProductTJ[Segment],MATCH(A1059,ProductTJ[ProductID],0)),"Not found")</f>
        <v>Convenience</v>
      </c>
      <c r="G1059" t="str">
        <f>IFERROR(INDEX(SalesTJ[Country],MATCH(A1059,SalesTJ[ProductID],0)),"Not found")</f>
        <v>Canada</v>
      </c>
      <c r="H1059" t="str">
        <f>IFERROR(INDEX(Location[State],MATCH(I1059,Location[Zip],0)),"Not found")</f>
        <v>Ontario</v>
      </c>
      <c r="I1059" t="str">
        <f>IFERROR(INDEX(SalesTJ[Zip],MATCH(A1059,SalesTJ[ProductID],0)),"Not found")</f>
        <v>M6S</v>
      </c>
      <c r="J1059" t="str">
        <f>IFERROR(INDEX(Manufacturer[Manufacturer Name],MATCH(E1059,Manufacturer[ManufacturerID],0)),"Not found")</f>
        <v>VanArsdel</v>
      </c>
      <c r="K1059">
        <f>IFERROR(INDEX(SalesTJ[Units],MATCH(A1059,SalesTJ[ProductID],0)),"Not found")</f>
        <v>1</v>
      </c>
      <c r="L1059">
        <f>IFERROR(INDEX(SalesTJ[Revenue],MATCH(A1059,SalesTJ[ProductID],0)),"Not found")</f>
        <v>6614.37</v>
      </c>
    </row>
    <row r="1060" spans="1:12">
      <c r="A1060" s="6">
        <v>1000</v>
      </c>
      <c r="B1060" s="7">
        <v>42138</v>
      </c>
      <c r="C1060" t="str">
        <f>IFERROR(INDEX(ProductTJ[Product Name],MATCH(A1060,ProductTJ[ProductID],0)),"Not found")</f>
        <v>Natura YY-01</v>
      </c>
      <c r="D1060" t="str">
        <f>IFERROR(INDEX(ProductTJ[Category],MATCH(A1060,ProductTJ[ProductID],0)),"Not found")</f>
        <v>Youth</v>
      </c>
      <c r="E1060">
        <f>IFERROR(INDEX(ProductTJ[ManufacturerID],MATCH(A1060,ProductTJ[ProductID],0)),"Not found")</f>
        <v>8</v>
      </c>
      <c r="F1060" t="str">
        <f>IFERROR(INDEX(ProductTJ[Segment],MATCH(A1060,ProductTJ[ProductID],0)),"Not found")</f>
        <v>Youth</v>
      </c>
      <c r="G1060" t="str">
        <f>IFERROR(INDEX(SalesTJ[Country],MATCH(A1060,SalesTJ[ProductID],0)),"Not found")</f>
        <v>Canada</v>
      </c>
      <c r="H1060" t="str">
        <f>IFERROR(INDEX(Location[State],MATCH(I1060,Location[Zip],0)),"Not found")</f>
        <v>British Columbia</v>
      </c>
      <c r="I1060" t="str">
        <f>IFERROR(INDEX(SalesTJ[Zip],MATCH(A1060,SalesTJ[ProductID],0)),"Not found")</f>
        <v>V6A</v>
      </c>
      <c r="J1060" t="str">
        <f>IFERROR(INDEX(Manufacturer[Manufacturer Name],MATCH(E1060,Manufacturer[ManufacturerID],0)),"Not found")</f>
        <v>Natura</v>
      </c>
      <c r="K1060">
        <f>IFERROR(INDEX(SalesTJ[Units],MATCH(A1060,SalesTJ[ProductID],0)),"Not found")</f>
        <v>1</v>
      </c>
      <c r="L1060">
        <f>IFERROR(INDEX(SalesTJ[Revenue],MATCH(A1060,SalesTJ[ProductID],0)),"Not found")</f>
        <v>1290.87</v>
      </c>
    </row>
    <row r="1061" spans="1:12">
      <c r="A1061" s="8">
        <v>1995</v>
      </c>
      <c r="B1061" s="9">
        <v>42138</v>
      </c>
      <c r="C1061" t="str">
        <f>IFERROR(INDEX(ProductTJ[Product Name],MATCH(A1061,ProductTJ[ProductID],0)),"Not found")</f>
        <v>Currus UM-02</v>
      </c>
      <c r="D1061" t="str">
        <f>IFERROR(INDEX(ProductTJ[Category],MATCH(A1061,ProductTJ[ProductID],0)),"Not found")</f>
        <v>Urban</v>
      </c>
      <c r="E1061">
        <f>IFERROR(INDEX(ProductTJ[ManufacturerID],MATCH(A1061,ProductTJ[ProductID],0)),"Not found")</f>
        <v>4</v>
      </c>
      <c r="F1061" t="str">
        <f>IFERROR(INDEX(ProductTJ[Segment],MATCH(A1061,ProductTJ[ProductID],0)),"Not found")</f>
        <v>Moderation</v>
      </c>
      <c r="G1061" t="str">
        <f>IFERROR(INDEX(SalesTJ[Country],MATCH(A1061,SalesTJ[ProductID],0)),"Not found")</f>
        <v>Canada</v>
      </c>
      <c r="H1061" t="str">
        <f>IFERROR(INDEX(Location[State],MATCH(I1061,Location[Zip],0)),"Not found")</f>
        <v>Ontario</v>
      </c>
      <c r="I1061" t="str">
        <f>IFERROR(INDEX(SalesTJ[Zip],MATCH(A1061,SalesTJ[ProductID],0)),"Not found")</f>
        <v>M5P</v>
      </c>
      <c r="J1061" t="str">
        <f>IFERROR(INDEX(Manufacturer[Manufacturer Name],MATCH(E1061,Manufacturer[ManufacturerID],0)),"Not found")</f>
        <v>Currus</v>
      </c>
      <c r="K1061">
        <f>IFERROR(INDEX(SalesTJ[Units],MATCH(A1061,SalesTJ[ProductID],0)),"Not found")</f>
        <v>1</v>
      </c>
      <c r="L1061">
        <f>IFERROR(INDEX(SalesTJ[Revenue],MATCH(A1061,SalesTJ[ProductID],0)),"Not found")</f>
        <v>5354.37</v>
      </c>
    </row>
    <row r="1062" spans="1:12">
      <c r="A1062" s="6">
        <v>1175</v>
      </c>
      <c r="B1062" s="7">
        <v>42145</v>
      </c>
      <c r="C1062" t="str">
        <f>IFERROR(INDEX(ProductTJ[Product Name],MATCH(A1062,ProductTJ[ProductID],0)),"Not found")</f>
        <v>Pirum UE-11</v>
      </c>
      <c r="D1062" t="str">
        <f>IFERROR(INDEX(ProductTJ[Category],MATCH(A1062,ProductTJ[ProductID],0)),"Not found")</f>
        <v>Urban</v>
      </c>
      <c r="E1062">
        <f>IFERROR(INDEX(ProductTJ[ManufacturerID],MATCH(A1062,ProductTJ[ProductID],0)),"Not found")</f>
        <v>10</v>
      </c>
      <c r="F1062" t="str">
        <f>IFERROR(INDEX(ProductTJ[Segment],MATCH(A1062,ProductTJ[ProductID],0)),"Not found")</f>
        <v>Extreme</v>
      </c>
      <c r="G1062" t="str">
        <f>IFERROR(INDEX(SalesTJ[Country],MATCH(A1062,SalesTJ[ProductID],0)),"Not found")</f>
        <v>Canada</v>
      </c>
      <c r="H1062" t="str">
        <f>IFERROR(INDEX(Location[State],MATCH(I1062,Location[Zip],0)),"Not found")</f>
        <v>Ontario</v>
      </c>
      <c r="I1062" t="str">
        <f>IFERROR(INDEX(SalesTJ[Zip],MATCH(A1062,SalesTJ[ProductID],0)),"Not found")</f>
        <v>K1Y</v>
      </c>
      <c r="J1062" t="str">
        <f>IFERROR(INDEX(Manufacturer[Manufacturer Name],MATCH(E1062,Manufacturer[ManufacturerID],0)),"Not found")</f>
        <v>Pirum</v>
      </c>
      <c r="K1062">
        <f>IFERROR(INDEX(SalesTJ[Units],MATCH(A1062,SalesTJ[ProductID],0)),"Not found")</f>
        <v>1</v>
      </c>
      <c r="L1062">
        <f>IFERROR(INDEX(SalesTJ[Revenue],MATCH(A1062,SalesTJ[ProductID],0)),"Not found")</f>
        <v>7622.37</v>
      </c>
    </row>
    <row r="1063" spans="1:12">
      <c r="A1063" s="8">
        <v>438</v>
      </c>
      <c r="B1063" s="9">
        <v>42145</v>
      </c>
      <c r="C1063" t="str">
        <f>IFERROR(INDEX(ProductTJ[Product Name],MATCH(A1063,ProductTJ[ProductID],0)),"Not found")</f>
        <v>Maximus UM-43</v>
      </c>
      <c r="D1063" t="str">
        <f>IFERROR(INDEX(ProductTJ[Category],MATCH(A1063,ProductTJ[ProductID],0)),"Not found")</f>
        <v>Urban</v>
      </c>
      <c r="E1063">
        <f>IFERROR(INDEX(ProductTJ[ManufacturerID],MATCH(A1063,ProductTJ[ProductID],0)),"Not found")</f>
        <v>7</v>
      </c>
      <c r="F1063" t="str">
        <f>IFERROR(INDEX(ProductTJ[Segment],MATCH(A1063,ProductTJ[ProductID],0)),"Not found")</f>
        <v>Moderation</v>
      </c>
      <c r="G1063" t="str">
        <f>IFERROR(INDEX(SalesTJ[Country],MATCH(A1063,SalesTJ[ProductID],0)),"Not found")</f>
        <v>Canada</v>
      </c>
      <c r="H1063" t="str">
        <f>IFERROR(INDEX(Location[State],MATCH(I1063,Location[Zip],0)),"Not found")</f>
        <v>Manitoba</v>
      </c>
      <c r="I1063" t="str">
        <f>IFERROR(INDEX(SalesTJ[Zip],MATCH(A1063,SalesTJ[ProductID],0)),"Not found")</f>
        <v>R3K</v>
      </c>
      <c r="J1063" t="str">
        <f>IFERROR(INDEX(Manufacturer[Manufacturer Name],MATCH(E1063,Manufacturer[ManufacturerID],0)),"Not found")</f>
        <v>VanArsdel</v>
      </c>
      <c r="K1063">
        <f>IFERROR(INDEX(SalesTJ[Units],MATCH(A1063,SalesTJ[ProductID],0)),"Not found")</f>
        <v>1</v>
      </c>
      <c r="L1063">
        <f>IFERROR(INDEX(SalesTJ[Revenue],MATCH(A1063,SalesTJ[ProductID],0)),"Not found")</f>
        <v>11969.37</v>
      </c>
    </row>
    <row r="1064" spans="1:12">
      <c r="A1064" s="6">
        <v>2090</v>
      </c>
      <c r="B1064" s="7">
        <v>42145</v>
      </c>
      <c r="C1064" t="str">
        <f>IFERROR(INDEX(ProductTJ[Product Name],MATCH(A1064,ProductTJ[ProductID],0)),"Not found")</f>
        <v>Currus UC-25</v>
      </c>
      <c r="D1064" t="str">
        <f>IFERROR(INDEX(ProductTJ[Category],MATCH(A1064,ProductTJ[ProductID],0)),"Not found")</f>
        <v>Urban</v>
      </c>
      <c r="E1064">
        <f>IFERROR(INDEX(ProductTJ[ManufacturerID],MATCH(A1064,ProductTJ[ProductID],0)),"Not found")</f>
        <v>4</v>
      </c>
      <c r="F1064" t="str">
        <f>IFERROR(INDEX(ProductTJ[Segment],MATCH(A1064,ProductTJ[ProductID],0)),"Not found")</f>
        <v>Convenience</v>
      </c>
      <c r="G1064" t="str">
        <f>IFERROR(INDEX(SalesTJ[Country],MATCH(A1064,SalesTJ[ProductID],0)),"Not found")</f>
        <v>Canada</v>
      </c>
      <c r="H1064" t="str">
        <f>IFERROR(INDEX(Location[State],MATCH(I1064,Location[Zip],0)),"Not found")</f>
        <v>Ontario</v>
      </c>
      <c r="I1064" t="str">
        <f>IFERROR(INDEX(SalesTJ[Zip],MATCH(A1064,SalesTJ[ProductID],0)),"Not found")</f>
        <v>L5G</v>
      </c>
      <c r="J1064" t="str">
        <f>IFERROR(INDEX(Manufacturer[Manufacturer Name],MATCH(E1064,Manufacturer[ManufacturerID],0)),"Not found")</f>
        <v>Currus</v>
      </c>
      <c r="K1064">
        <f>IFERROR(INDEX(SalesTJ[Units],MATCH(A1064,SalesTJ[ProductID],0)),"Not found")</f>
        <v>1</v>
      </c>
      <c r="L1064">
        <f>IFERROR(INDEX(SalesTJ[Revenue],MATCH(A1064,SalesTJ[ProductID],0)),"Not found")</f>
        <v>4598.37</v>
      </c>
    </row>
    <row r="1065" spans="1:12">
      <c r="A1065" s="8">
        <v>1171</v>
      </c>
      <c r="B1065" s="9">
        <v>42145</v>
      </c>
      <c r="C1065" t="str">
        <f>IFERROR(INDEX(ProductTJ[Product Name],MATCH(A1065,ProductTJ[ProductID],0)),"Not found")</f>
        <v>Pirum UE-07</v>
      </c>
      <c r="D1065" t="str">
        <f>IFERROR(INDEX(ProductTJ[Category],MATCH(A1065,ProductTJ[ProductID],0)),"Not found")</f>
        <v>Urban</v>
      </c>
      <c r="E1065">
        <f>IFERROR(INDEX(ProductTJ[ManufacturerID],MATCH(A1065,ProductTJ[ProductID],0)),"Not found")</f>
        <v>10</v>
      </c>
      <c r="F1065" t="str">
        <f>IFERROR(INDEX(ProductTJ[Segment],MATCH(A1065,ProductTJ[ProductID],0)),"Not found")</f>
        <v>Extreme</v>
      </c>
      <c r="G1065" t="str">
        <f>IFERROR(INDEX(SalesTJ[Country],MATCH(A1065,SalesTJ[ProductID],0)),"Not found")</f>
        <v>Canada</v>
      </c>
      <c r="H1065" t="str">
        <f>IFERROR(INDEX(Location[State],MATCH(I1065,Location[Zip],0)),"Not found")</f>
        <v>Ontario</v>
      </c>
      <c r="I1065" t="str">
        <f>IFERROR(INDEX(SalesTJ[Zip],MATCH(A1065,SalesTJ[ProductID],0)),"Not found")</f>
        <v>M4Y</v>
      </c>
      <c r="J1065" t="str">
        <f>IFERROR(INDEX(Manufacturer[Manufacturer Name],MATCH(E1065,Manufacturer[ManufacturerID],0)),"Not found")</f>
        <v>Pirum</v>
      </c>
      <c r="K1065">
        <f>IFERROR(INDEX(SalesTJ[Units],MATCH(A1065,SalesTJ[ProductID],0)),"Not found")</f>
        <v>1</v>
      </c>
      <c r="L1065">
        <f>IFERROR(INDEX(SalesTJ[Revenue],MATCH(A1065,SalesTJ[ProductID],0)),"Not found")</f>
        <v>4283.37</v>
      </c>
    </row>
    <row r="1066" spans="1:12">
      <c r="A1066" s="6">
        <v>1182</v>
      </c>
      <c r="B1066" s="7">
        <v>42145</v>
      </c>
      <c r="C1066" t="str">
        <f>IFERROR(INDEX(ProductTJ[Product Name],MATCH(A1066,ProductTJ[ProductID],0)),"Not found")</f>
        <v>Pirum UE-18</v>
      </c>
      <c r="D1066" t="str">
        <f>IFERROR(INDEX(ProductTJ[Category],MATCH(A1066,ProductTJ[ProductID],0)),"Not found")</f>
        <v>Urban</v>
      </c>
      <c r="E1066">
        <f>IFERROR(INDEX(ProductTJ[ManufacturerID],MATCH(A1066,ProductTJ[ProductID],0)),"Not found")</f>
        <v>10</v>
      </c>
      <c r="F1066" t="str">
        <f>IFERROR(INDEX(ProductTJ[Segment],MATCH(A1066,ProductTJ[ProductID],0)),"Not found")</f>
        <v>Extreme</v>
      </c>
      <c r="G1066" t="str">
        <f>IFERROR(INDEX(SalesTJ[Country],MATCH(A1066,SalesTJ[ProductID],0)),"Not found")</f>
        <v>Canada</v>
      </c>
      <c r="H1066" t="str">
        <f>IFERROR(INDEX(Location[State],MATCH(I1066,Location[Zip],0)),"Not found")</f>
        <v>Alberta</v>
      </c>
      <c r="I1066" t="str">
        <f>IFERROR(INDEX(SalesTJ[Zip],MATCH(A1066,SalesTJ[ProductID],0)),"Not found")</f>
        <v>T6G</v>
      </c>
      <c r="J1066" t="str">
        <f>IFERROR(INDEX(Manufacturer[Manufacturer Name],MATCH(E1066,Manufacturer[ManufacturerID],0)),"Not found")</f>
        <v>Pirum</v>
      </c>
      <c r="K1066">
        <f>IFERROR(INDEX(SalesTJ[Units],MATCH(A1066,SalesTJ[ProductID],0)),"Not found")</f>
        <v>1</v>
      </c>
      <c r="L1066">
        <f>IFERROR(INDEX(SalesTJ[Revenue],MATCH(A1066,SalesTJ[ProductID],0)),"Not found")</f>
        <v>2708.37</v>
      </c>
    </row>
    <row r="1067" spans="1:12">
      <c r="A1067" s="8">
        <v>590</v>
      </c>
      <c r="B1067" s="9">
        <v>42146</v>
      </c>
      <c r="C1067" t="str">
        <f>IFERROR(INDEX(ProductTJ[Product Name],MATCH(A1067,ProductTJ[ProductID],0)),"Not found")</f>
        <v>Maximus UC-55</v>
      </c>
      <c r="D1067" t="str">
        <f>IFERROR(INDEX(ProductTJ[Category],MATCH(A1067,ProductTJ[ProductID],0)),"Not found")</f>
        <v>Urban</v>
      </c>
      <c r="E1067">
        <f>IFERROR(INDEX(ProductTJ[ManufacturerID],MATCH(A1067,ProductTJ[ProductID],0)),"Not found")</f>
        <v>7</v>
      </c>
      <c r="F1067" t="str">
        <f>IFERROR(INDEX(ProductTJ[Segment],MATCH(A1067,ProductTJ[ProductID],0)),"Not found")</f>
        <v>Convenience</v>
      </c>
      <c r="G1067" t="str">
        <f>IFERROR(INDEX(SalesTJ[Country],MATCH(A1067,SalesTJ[ProductID],0)),"Not found")</f>
        <v>Canada</v>
      </c>
      <c r="H1067" t="str">
        <f>IFERROR(INDEX(Location[State],MATCH(I1067,Location[Zip],0)),"Not found")</f>
        <v>Ontario</v>
      </c>
      <c r="I1067" t="str">
        <f>IFERROR(INDEX(SalesTJ[Zip],MATCH(A1067,SalesTJ[ProductID],0)),"Not found")</f>
        <v>L5P</v>
      </c>
      <c r="J1067" t="str">
        <f>IFERROR(INDEX(Manufacturer[Manufacturer Name],MATCH(E1067,Manufacturer[ManufacturerID],0)),"Not found")</f>
        <v>VanArsdel</v>
      </c>
      <c r="K1067">
        <f>IFERROR(INDEX(SalesTJ[Units],MATCH(A1067,SalesTJ[ProductID],0)),"Not found")</f>
        <v>1</v>
      </c>
      <c r="L1067">
        <f>IFERROR(INDEX(SalesTJ[Revenue],MATCH(A1067,SalesTJ[ProductID],0)),"Not found")</f>
        <v>10709.37</v>
      </c>
    </row>
    <row r="1068" spans="1:12">
      <c r="A1068" s="6">
        <v>1009</v>
      </c>
      <c r="B1068" s="7">
        <v>42166</v>
      </c>
      <c r="C1068" t="str">
        <f>IFERROR(INDEX(ProductTJ[Product Name],MATCH(A1068,ProductTJ[ProductID],0)),"Not found")</f>
        <v>Natura YY-10</v>
      </c>
      <c r="D1068" t="str">
        <f>IFERROR(INDEX(ProductTJ[Category],MATCH(A1068,ProductTJ[ProductID],0)),"Not found")</f>
        <v>Youth</v>
      </c>
      <c r="E1068">
        <f>IFERROR(INDEX(ProductTJ[ManufacturerID],MATCH(A1068,ProductTJ[ProductID],0)),"Not found")</f>
        <v>8</v>
      </c>
      <c r="F1068" t="str">
        <f>IFERROR(INDEX(ProductTJ[Segment],MATCH(A1068,ProductTJ[ProductID],0)),"Not found")</f>
        <v>Youth</v>
      </c>
      <c r="G1068" t="str">
        <f>IFERROR(INDEX(SalesTJ[Country],MATCH(A1068,SalesTJ[ProductID],0)),"Not found")</f>
        <v>Canada</v>
      </c>
      <c r="H1068" t="str">
        <f>IFERROR(INDEX(Location[State],MATCH(I1068,Location[Zip],0)),"Not found")</f>
        <v>British Columbia</v>
      </c>
      <c r="I1068" t="str">
        <f>IFERROR(INDEX(SalesTJ[Zip],MATCH(A1068,SalesTJ[ProductID],0)),"Not found")</f>
        <v>V7W</v>
      </c>
      <c r="J1068" t="str">
        <f>IFERROR(INDEX(Manufacturer[Manufacturer Name],MATCH(E1068,Manufacturer[ManufacturerID],0)),"Not found")</f>
        <v>Natura</v>
      </c>
      <c r="K1068">
        <f>IFERROR(INDEX(SalesTJ[Units],MATCH(A1068,SalesTJ[ProductID],0)),"Not found")</f>
        <v>1</v>
      </c>
      <c r="L1068">
        <f>IFERROR(INDEX(SalesTJ[Revenue],MATCH(A1068,SalesTJ[ProductID],0)),"Not found")</f>
        <v>1353.87</v>
      </c>
    </row>
    <row r="1069" spans="1:12">
      <c r="A1069" s="8">
        <v>545</v>
      </c>
      <c r="B1069" s="9">
        <v>42172</v>
      </c>
      <c r="C1069" t="str">
        <f>IFERROR(INDEX(ProductTJ[Product Name],MATCH(A1069,ProductTJ[ProductID],0)),"Not found")</f>
        <v>Maximus UC-10</v>
      </c>
      <c r="D1069" t="str">
        <f>IFERROR(INDEX(ProductTJ[Category],MATCH(A1069,ProductTJ[ProductID],0)),"Not found")</f>
        <v>Urban</v>
      </c>
      <c r="E1069">
        <f>IFERROR(INDEX(ProductTJ[ManufacturerID],MATCH(A1069,ProductTJ[ProductID],0)),"Not found")</f>
        <v>7</v>
      </c>
      <c r="F1069" t="str">
        <f>IFERROR(INDEX(ProductTJ[Segment],MATCH(A1069,ProductTJ[ProductID],0)),"Not found")</f>
        <v>Convenience</v>
      </c>
      <c r="G1069" t="str">
        <f>IFERROR(INDEX(SalesTJ[Country],MATCH(A1069,SalesTJ[ProductID],0)),"Not found")</f>
        <v>Canada</v>
      </c>
      <c r="H1069" t="str">
        <f>IFERROR(INDEX(Location[State],MATCH(I1069,Location[Zip],0)),"Not found")</f>
        <v>Ontario</v>
      </c>
      <c r="I1069" t="str">
        <f>IFERROR(INDEX(SalesTJ[Zip],MATCH(A1069,SalesTJ[ProductID],0)),"Not found")</f>
        <v>M5L</v>
      </c>
      <c r="J1069" t="str">
        <f>IFERROR(INDEX(Manufacturer[Manufacturer Name],MATCH(E1069,Manufacturer[ManufacturerID],0)),"Not found")</f>
        <v>VanArsdel</v>
      </c>
      <c r="K1069">
        <f>IFERROR(INDEX(SalesTJ[Units],MATCH(A1069,SalesTJ[ProductID],0)),"Not found")</f>
        <v>1</v>
      </c>
      <c r="L1069">
        <f>IFERROR(INDEX(SalesTJ[Revenue],MATCH(A1069,SalesTJ[ProductID],0)),"Not found")</f>
        <v>10835.37</v>
      </c>
    </row>
    <row r="1070" spans="1:12">
      <c r="A1070" s="6">
        <v>207</v>
      </c>
      <c r="B1070" s="7">
        <v>42172</v>
      </c>
      <c r="C1070" t="str">
        <f>IFERROR(INDEX(ProductTJ[Product Name],MATCH(A1070,ProductTJ[ProductID],0)),"Not found")</f>
        <v>Barba UM-09</v>
      </c>
      <c r="D1070" t="str">
        <f>IFERROR(INDEX(ProductTJ[Category],MATCH(A1070,ProductTJ[ProductID],0)),"Not found")</f>
        <v>Urban</v>
      </c>
      <c r="E1070">
        <f>IFERROR(INDEX(ProductTJ[ManufacturerID],MATCH(A1070,ProductTJ[ProductID],0)),"Not found")</f>
        <v>3</v>
      </c>
      <c r="F1070" t="str">
        <f>IFERROR(INDEX(ProductTJ[Segment],MATCH(A1070,ProductTJ[ProductID],0)),"Not found")</f>
        <v>Moderation</v>
      </c>
      <c r="G1070" t="str">
        <f>IFERROR(INDEX(SalesTJ[Country],MATCH(A1070,SalesTJ[ProductID],0)),"Not found")</f>
        <v>Canada</v>
      </c>
      <c r="H1070" t="str">
        <f>IFERROR(INDEX(Location[State],MATCH(I1070,Location[Zip],0)),"Not found")</f>
        <v>Alberta</v>
      </c>
      <c r="I1070" t="str">
        <f>IFERROR(INDEX(SalesTJ[Zip],MATCH(A1070,SalesTJ[ProductID],0)),"Not found")</f>
        <v>T5B</v>
      </c>
      <c r="J1070" t="str">
        <f>IFERROR(INDEX(Manufacturer[Manufacturer Name],MATCH(E1070,Manufacturer[ManufacturerID],0)),"Not found")</f>
        <v>Barba</v>
      </c>
      <c r="K1070">
        <f>IFERROR(INDEX(SalesTJ[Units],MATCH(A1070,SalesTJ[ProductID],0)),"Not found")</f>
        <v>1</v>
      </c>
      <c r="L1070">
        <f>IFERROR(INDEX(SalesTJ[Revenue],MATCH(A1070,SalesTJ[ProductID],0)),"Not found")</f>
        <v>11843.37</v>
      </c>
    </row>
    <row r="1071" spans="1:12">
      <c r="A1071" s="8">
        <v>440</v>
      </c>
      <c r="B1071" s="9">
        <v>42172</v>
      </c>
      <c r="C1071" t="str">
        <f>IFERROR(INDEX(ProductTJ[Product Name],MATCH(A1071,ProductTJ[ProductID],0)),"Not found")</f>
        <v>Maximus UM-45</v>
      </c>
      <c r="D1071" t="str">
        <f>IFERROR(INDEX(ProductTJ[Category],MATCH(A1071,ProductTJ[ProductID],0)),"Not found")</f>
        <v>Urban</v>
      </c>
      <c r="E1071">
        <f>IFERROR(INDEX(ProductTJ[ManufacturerID],MATCH(A1071,ProductTJ[ProductID],0)),"Not found")</f>
        <v>7</v>
      </c>
      <c r="F1071" t="str">
        <f>IFERROR(INDEX(ProductTJ[Segment],MATCH(A1071,ProductTJ[ProductID],0)),"Not found")</f>
        <v>Moderation</v>
      </c>
      <c r="G1071" t="str">
        <f>IFERROR(INDEX(SalesTJ[Country],MATCH(A1071,SalesTJ[ProductID],0)),"Not found")</f>
        <v>Canada</v>
      </c>
      <c r="H1071" t="str">
        <f>IFERROR(INDEX(Location[State],MATCH(I1071,Location[Zip],0)),"Not found")</f>
        <v>Ontario</v>
      </c>
      <c r="I1071" t="str">
        <f>IFERROR(INDEX(SalesTJ[Zip],MATCH(A1071,SalesTJ[ProductID],0)),"Not found")</f>
        <v>L5G</v>
      </c>
      <c r="J1071" t="str">
        <f>IFERROR(INDEX(Manufacturer[Manufacturer Name],MATCH(E1071,Manufacturer[ManufacturerID],0)),"Not found")</f>
        <v>VanArsdel</v>
      </c>
      <c r="K1071">
        <f>IFERROR(INDEX(SalesTJ[Units],MATCH(A1071,SalesTJ[ProductID],0)),"Not found")</f>
        <v>1</v>
      </c>
      <c r="L1071">
        <f>IFERROR(INDEX(SalesTJ[Revenue],MATCH(A1071,SalesTJ[ProductID],0)),"Not found")</f>
        <v>19529.37</v>
      </c>
    </row>
    <row r="1072" spans="1:12">
      <c r="A1072" s="6">
        <v>777</v>
      </c>
      <c r="B1072" s="7">
        <v>42172</v>
      </c>
      <c r="C1072" t="str">
        <f>IFERROR(INDEX(ProductTJ[Product Name],MATCH(A1072,ProductTJ[ProductID],0)),"Not found")</f>
        <v>Natura RP-65</v>
      </c>
      <c r="D1072" t="str">
        <f>IFERROR(INDEX(ProductTJ[Category],MATCH(A1072,ProductTJ[ProductID],0)),"Not found")</f>
        <v>Rural</v>
      </c>
      <c r="E1072">
        <f>IFERROR(INDEX(ProductTJ[ManufacturerID],MATCH(A1072,ProductTJ[ProductID],0)),"Not found")</f>
        <v>8</v>
      </c>
      <c r="F1072" t="str">
        <f>IFERROR(INDEX(ProductTJ[Segment],MATCH(A1072,ProductTJ[ProductID],0)),"Not found")</f>
        <v>Productivity</v>
      </c>
      <c r="G1072" t="str">
        <f>IFERROR(INDEX(SalesTJ[Country],MATCH(A1072,SalesTJ[ProductID],0)),"Not found")</f>
        <v>Canada</v>
      </c>
      <c r="H1072" t="str">
        <f>IFERROR(INDEX(Location[State],MATCH(I1072,Location[Zip],0)),"Not found")</f>
        <v>Alberta</v>
      </c>
      <c r="I1072" t="str">
        <f>IFERROR(INDEX(SalesTJ[Zip],MATCH(A1072,SalesTJ[ProductID],0)),"Not found")</f>
        <v>T2P</v>
      </c>
      <c r="J1072" t="str">
        <f>IFERROR(INDEX(Manufacturer[Manufacturer Name],MATCH(E1072,Manufacturer[ManufacturerID],0)),"Not found")</f>
        <v>Natura</v>
      </c>
      <c r="K1072">
        <f>IFERROR(INDEX(SalesTJ[Units],MATCH(A1072,SalesTJ[ProductID],0)),"Not found")</f>
        <v>1</v>
      </c>
      <c r="L1072">
        <f>IFERROR(INDEX(SalesTJ[Revenue],MATCH(A1072,SalesTJ[ProductID],0)),"Not found")</f>
        <v>1542.87</v>
      </c>
    </row>
    <row r="1073" spans="1:12">
      <c r="A1073" s="8">
        <v>2396</v>
      </c>
      <c r="B1073" s="9">
        <v>42142</v>
      </c>
      <c r="C1073" t="str">
        <f>IFERROR(INDEX(ProductTJ[Product Name],MATCH(A1073,ProductTJ[ProductID],0)),"Not found")</f>
        <v>Aliqui YY-05</v>
      </c>
      <c r="D1073" t="str">
        <f>IFERROR(INDEX(ProductTJ[Category],MATCH(A1073,ProductTJ[ProductID],0)),"Not found")</f>
        <v>Youth</v>
      </c>
      <c r="E1073">
        <f>IFERROR(INDEX(ProductTJ[ManufacturerID],MATCH(A1073,ProductTJ[ProductID],0)),"Not found")</f>
        <v>2</v>
      </c>
      <c r="F1073" t="str">
        <f>IFERROR(INDEX(ProductTJ[Segment],MATCH(A1073,ProductTJ[ProductID],0)),"Not found")</f>
        <v>Youth</v>
      </c>
      <c r="G1073" t="str">
        <f>IFERROR(INDEX(SalesTJ[Country],MATCH(A1073,SalesTJ[ProductID],0)),"Not found")</f>
        <v>Canada</v>
      </c>
      <c r="H1073" t="str">
        <f>IFERROR(INDEX(Location[State],MATCH(I1073,Location[Zip],0)),"Not found")</f>
        <v>Alberta</v>
      </c>
      <c r="I1073" t="str">
        <f>IFERROR(INDEX(SalesTJ[Zip],MATCH(A1073,SalesTJ[ProductID],0)),"Not found")</f>
        <v>T5J</v>
      </c>
      <c r="J1073" t="str">
        <f>IFERROR(INDEX(Manufacturer[Manufacturer Name],MATCH(E1073,Manufacturer[ManufacturerID],0)),"Not found")</f>
        <v>Aliqui</v>
      </c>
      <c r="K1073">
        <f>IFERROR(INDEX(SalesTJ[Units],MATCH(A1073,SalesTJ[ProductID],0)),"Not found")</f>
        <v>1</v>
      </c>
      <c r="L1073">
        <f>IFERROR(INDEX(SalesTJ[Revenue],MATCH(A1073,SalesTJ[ProductID],0)),"Not found")</f>
        <v>1442.7</v>
      </c>
    </row>
    <row r="1074" spans="1:12">
      <c r="A1074" s="6">
        <v>1000</v>
      </c>
      <c r="B1074" s="7">
        <v>42143</v>
      </c>
      <c r="C1074" t="str">
        <f>IFERROR(INDEX(ProductTJ[Product Name],MATCH(A1074,ProductTJ[ProductID],0)),"Not found")</f>
        <v>Natura YY-01</v>
      </c>
      <c r="D1074" t="str">
        <f>IFERROR(INDEX(ProductTJ[Category],MATCH(A1074,ProductTJ[ProductID],0)),"Not found")</f>
        <v>Youth</v>
      </c>
      <c r="E1074">
        <f>IFERROR(INDEX(ProductTJ[ManufacturerID],MATCH(A1074,ProductTJ[ProductID],0)),"Not found")</f>
        <v>8</v>
      </c>
      <c r="F1074" t="str">
        <f>IFERROR(INDEX(ProductTJ[Segment],MATCH(A1074,ProductTJ[ProductID],0)),"Not found")</f>
        <v>Youth</v>
      </c>
      <c r="G1074" t="str">
        <f>IFERROR(INDEX(SalesTJ[Country],MATCH(A1074,SalesTJ[ProductID],0)),"Not found")</f>
        <v>Canada</v>
      </c>
      <c r="H1074" t="str">
        <f>IFERROR(INDEX(Location[State],MATCH(I1074,Location[Zip],0)),"Not found")</f>
        <v>British Columbia</v>
      </c>
      <c r="I1074" t="str">
        <f>IFERROR(INDEX(SalesTJ[Zip],MATCH(A1074,SalesTJ[ProductID],0)),"Not found")</f>
        <v>V6A</v>
      </c>
      <c r="J1074" t="str">
        <f>IFERROR(INDEX(Manufacturer[Manufacturer Name],MATCH(E1074,Manufacturer[ManufacturerID],0)),"Not found")</f>
        <v>Natura</v>
      </c>
      <c r="K1074">
        <f>IFERROR(INDEX(SalesTJ[Units],MATCH(A1074,SalesTJ[ProductID],0)),"Not found")</f>
        <v>1</v>
      </c>
      <c r="L1074">
        <f>IFERROR(INDEX(SalesTJ[Revenue],MATCH(A1074,SalesTJ[ProductID],0)),"Not found")</f>
        <v>1290.87</v>
      </c>
    </row>
    <row r="1075" spans="1:12">
      <c r="A1075" s="8">
        <v>2365</v>
      </c>
      <c r="B1075" s="9">
        <v>42114</v>
      </c>
      <c r="C1075" t="str">
        <f>IFERROR(INDEX(ProductTJ[Product Name],MATCH(A1075,ProductTJ[ProductID],0)),"Not found")</f>
        <v>Aliqui UC-13</v>
      </c>
      <c r="D1075" t="str">
        <f>IFERROR(INDEX(ProductTJ[Category],MATCH(A1075,ProductTJ[ProductID],0)),"Not found")</f>
        <v>Urban</v>
      </c>
      <c r="E1075">
        <f>IFERROR(INDEX(ProductTJ[ManufacturerID],MATCH(A1075,ProductTJ[ProductID],0)),"Not found")</f>
        <v>2</v>
      </c>
      <c r="F1075" t="str">
        <f>IFERROR(INDEX(ProductTJ[Segment],MATCH(A1075,ProductTJ[ProductID],0)),"Not found")</f>
        <v>Convenience</v>
      </c>
      <c r="G1075" t="str">
        <f>IFERROR(INDEX(SalesTJ[Country],MATCH(A1075,SalesTJ[ProductID],0)),"Not found")</f>
        <v>Canada</v>
      </c>
      <c r="H1075" t="str">
        <f>IFERROR(INDEX(Location[State],MATCH(I1075,Location[Zip],0)),"Not found")</f>
        <v>Manitoba</v>
      </c>
      <c r="I1075" t="str">
        <f>IFERROR(INDEX(SalesTJ[Zip],MATCH(A1075,SalesTJ[ProductID],0)),"Not found")</f>
        <v>R3G</v>
      </c>
      <c r="J1075" t="str">
        <f>IFERROR(INDEX(Manufacturer[Manufacturer Name],MATCH(E1075,Manufacturer[ManufacturerID],0)),"Not found")</f>
        <v>Aliqui</v>
      </c>
      <c r="K1075">
        <f>IFERROR(INDEX(SalesTJ[Units],MATCH(A1075,SalesTJ[ProductID],0)),"Not found")</f>
        <v>1</v>
      </c>
      <c r="L1075">
        <f>IFERROR(INDEX(SalesTJ[Revenue],MATCH(A1075,SalesTJ[ProductID],0)),"Not found")</f>
        <v>6356.7</v>
      </c>
    </row>
    <row r="1076" spans="1:12">
      <c r="A1076" s="6">
        <v>676</v>
      </c>
      <c r="B1076" s="7">
        <v>42114</v>
      </c>
      <c r="C1076" t="str">
        <f>IFERROR(INDEX(ProductTJ[Product Name],MATCH(A1076,ProductTJ[ProductID],0)),"Not found")</f>
        <v>Maximus UC-41</v>
      </c>
      <c r="D1076" t="str">
        <f>IFERROR(INDEX(ProductTJ[Category],MATCH(A1076,ProductTJ[ProductID],0)),"Not found")</f>
        <v>Urban</v>
      </c>
      <c r="E1076">
        <f>IFERROR(INDEX(ProductTJ[ManufacturerID],MATCH(A1076,ProductTJ[ProductID],0)),"Not found")</f>
        <v>7</v>
      </c>
      <c r="F1076" t="str">
        <f>IFERROR(INDEX(ProductTJ[Segment],MATCH(A1076,ProductTJ[ProductID],0)),"Not found")</f>
        <v>Convenience</v>
      </c>
      <c r="G1076" t="str">
        <f>IFERROR(INDEX(SalesTJ[Country],MATCH(A1076,SalesTJ[ProductID],0)),"Not found")</f>
        <v>Canada</v>
      </c>
      <c r="H1076" t="str">
        <f>IFERROR(INDEX(Location[State],MATCH(I1076,Location[Zip],0)),"Not found")</f>
        <v>Ontario</v>
      </c>
      <c r="I1076" t="str">
        <f>IFERROR(INDEX(SalesTJ[Zip],MATCH(A1076,SalesTJ[ProductID],0)),"Not found")</f>
        <v>L5N</v>
      </c>
      <c r="J1076" t="str">
        <f>IFERROR(INDEX(Manufacturer[Manufacturer Name],MATCH(E1076,Manufacturer[ManufacturerID],0)),"Not found")</f>
        <v>VanArsdel</v>
      </c>
      <c r="K1076">
        <f>IFERROR(INDEX(SalesTJ[Units],MATCH(A1076,SalesTJ[ProductID],0)),"Not found")</f>
        <v>1</v>
      </c>
      <c r="L1076">
        <f>IFERROR(INDEX(SalesTJ[Revenue],MATCH(A1076,SalesTJ[ProductID],0)),"Not found")</f>
        <v>9134.37</v>
      </c>
    </row>
    <row r="1077" spans="1:12">
      <c r="A1077" s="8">
        <v>206</v>
      </c>
      <c r="B1077" s="9">
        <v>42124</v>
      </c>
      <c r="C1077" t="str">
        <f>IFERROR(INDEX(ProductTJ[Product Name],MATCH(A1077,ProductTJ[ProductID],0)),"Not found")</f>
        <v>Barba UM-08</v>
      </c>
      <c r="D1077" t="str">
        <f>IFERROR(INDEX(ProductTJ[Category],MATCH(A1077,ProductTJ[ProductID],0)),"Not found")</f>
        <v>Urban</v>
      </c>
      <c r="E1077">
        <f>IFERROR(INDEX(ProductTJ[ManufacturerID],MATCH(A1077,ProductTJ[ProductID],0)),"Not found")</f>
        <v>3</v>
      </c>
      <c r="F1077" t="str">
        <f>IFERROR(INDEX(ProductTJ[Segment],MATCH(A1077,ProductTJ[ProductID],0)),"Not found")</f>
        <v>Moderation</v>
      </c>
      <c r="G1077" t="str">
        <f>IFERROR(INDEX(SalesTJ[Country],MATCH(A1077,SalesTJ[ProductID],0)),"Not found")</f>
        <v>Canada</v>
      </c>
      <c r="H1077" t="str">
        <f>IFERROR(INDEX(Location[State],MATCH(I1077,Location[Zip],0)),"Not found")</f>
        <v>Alberta</v>
      </c>
      <c r="I1077" t="str">
        <f>IFERROR(INDEX(SalesTJ[Zip],MATCH(A1077,SalesTJ[ProductID],0)),"Not found")</f>
        <v>T6G</v>
      </c>
      <c r="J1077" t="str">
        <f>IFERROR(INDEX(Manufacturer[Manufacturer Name],MATCH(E1077,Manufacturer[ManufacturerID],0)),"Not found")</f>
        <v>Barba</v>
      </c>
      <c r="K1077">
        <f>IFERROR(INDEX(SalesTJ[Units],MATCH(A1077,SalesTJ[ProductID],0)),"Not found")</f>
        <v>1</v>
      </c>
      <c r="L1077">
        <f>IFERROR(INDEX(SalesTJ[Revenue],MATCH(A1077,SalesTJ[ProductID],0)),"Not found")</f>
        <v>10457.37</v>
      </c>
    </row>
    <row r="1078" spans="1:12">
      <c r="A1078" s="6">
        <v>1059</v>
      </c>
      <c r="B1078" s="7">
        <v>42124</v>
      </c>
      <c r="C1078" t="str">
        <f>IFERROR(INDEX(ProductTJ[Product Name],MATCH(A1078,ProductTJ[ProductID],0)),"Not found")</f>
        <v>Pirum RP-05</v>
      </c>
      <c r="D1078" t="str">
        <f>IFERROR(INDEX(ProductTJ[Category],MATCH(A1078,ProductTJ[ProductID],0)),"Not found")</f>
        <v>Rural</v>
      </c>
      <c r="E1078">
        <f>IFERROR(INDEX(ProductTJ[ManufacturerID],MATCH(A1078,ProductTJ[ProductID],0)),"Not found")</f>
        <v>10</v>
      </c>
      <c r="F1078" t="str">
        <f>IFERROR(INDEX(ProductTJ[Segment],MATCH(A1078,ProductTJ[ProductID],0)),"Not found")</f>
        <v>Productivity</v>
      </c>
      <c r="G1078" t="str">
        <f>IFERROR(INDEX(SalesTJ[Country],MATCH(A1078,SalesTJ[ProductID],0)),"Not found")</f>
        <v>Canada</v>
      </c>
      <c r="H1078" t="str">
        <f>IFERROR(INDEX(Location[State],MATCH(I1078,Location[Zip],0)),"Not found")</f>
        <v>Ontario</v>
      </c>
      <c r="I1078" t="str">
        <f>IFERROR(INDEX(SalesTJ[Zip],MATCH(A1078,SalesTJ[ProductID],0)),"Not found")</f>
        <v>L5T</v>
      </c>
      <c r="J1078" t="str">
        <f>IFERROR(INDEX(Manufacturer[Manufacturer Name],MATCH(E1078,Manufacturer[ManufacturerID],0)),"Not found")</f>
        <v>Pirum</v>
      </c>
      <c r="K1078">
        <f>IFERROR(INDEX(SalesTJ[Units],MATCH(A1078,SalesTJ[ProductID],0)),"Not found")</f>
        <v>1</v>
      </c>
      <c r="L1078">
        <f>IFERROR(INDEX(SalesTJ[Revenue],MATCH(A1078,SalesTJ[ProductID],0)),"Not found")</f>
        <v>1889.37</v>
      </c>
    </row>
    <row r="1079" spans="1:12">
      <c r="A1079" s="8">
        <v>2367</v>
      </c>
      <c r="B1079" s="9">
        <v>42124</v>
      </c>
      <c r="C1079" t="str">
        <f>IFERROR(INDEX(ProductTJ[Product Name],MATCH(A1079,ProductTJ[ProductID],0)),"Not found")</f>
        <v>Aliqui UC-15</v>
      </c>
      <c r="D1079" t="str">
        <f>IFERROR(INDEX(ProductTJ[Category],MATCH(A1079,ProductTJ[ProductID],0)),"Not found")</f>
        <v>Urban</v>
      </c>
      <c r="E1079">
        <f>IFERROR(INDEX(ProductTJ[ManufacturerID],MATCH(A1079,ProductTJ[ProductID],0)),"Not found")</f>
        <v>2</v>
      </c>
      <c r="F1079" t="str">
        <f>IFERROR(INDEX(ProductTJ[Segment],MATCH(A1079,ProductTJ[ProductID],0)),"Not found")</f>
        <v>Convenience</v>
      </c>
      <c r="G1079" t="str">
        <f>IFERROR(INDEX(SalesTJ[Country],MATCH(A1079,SalesTJ[ProductID],0)),"Not found")</f>
        <v>Canada</v>
      </c>
      <c r="H1079" t="str">
        <f>IFERROR(INDEX(Location[State],MATCH(I1079,Location[Zip],0)),"Not found")</f>
        <v>Ontario</v>
      </c>
      <c r="I1079" t="str">
        <f>IFERROR(INDEX(SalesTJ[Zip],MATCH(A1079,SalesTJ[ProductID],0)),"Not found")</f>
        <v>K1R</v>
      </c>
      <c r="J1079" t="str">
        <f>IFERROR(INDEX(Manufacturer[Manufacturer Name],MATCH(E1079,Manufacturer[ManufacturerID],0)),"Not found")</f>
        <v>Aliqui</v>
      </c>
      <c r="K1079">
        <f>IFERROR(INDEX(SalesTJ[Units],MATCH(A1079,SalesTJ[ProductID],0)),"Not found")</f>
        <v>1</v>
      </c>
      <c r="L1079">
        <f>IFERROR(INDEX(SalesTJ[Revenue],MATCH(A1079,SalesTJ[ProductID],0)),"Not found")</f>
        <v>5663.7</v>
      </c>
    </row>
    <row r="1080" spans="1:12">
      <c r="A1080" s="6">
        <v>556</v>
      </c>
      <c r="B1080" s="7">
        <v>42124</v>
      </c>
      <c r="C1080" t="str">
        <f>IFERROR(INDEX(ProductTJ[Product Name],MATCH(A1080,ProductTJ[ProductID],0)),"Not found")</f>
        <v>Maximus UC-21</v>
      </c>
      <c r="D1080" t="str">
        <f>IFERROR(INDEX(ProductTJ[Category],MATCH(A1080,ProductTJ[ProductID],0)),"Not found")</f>
        <v>Urban</v>
      </c>
      <c r="E1080">
        <f>IFERROR(INDEX(ProductTJ[ManufacturerID],MATCH(A1080,ProductTJ[ProductID],0)),"Not found")</f>
        <v>7</v>
      </c>
      <c r="F1080" t="str">
        <f>IFERROR(INDEX(ProductTJ[Segment],MATCH(A1080,ProductTJ[ProductID],0)),"Not found")</f>
        <v>Convenience</v>
      </c>
      <c r="G1080" t="str">
        <f>IFERROR(INDEX(SalesTJ[Country],MATCH(A1080,SalesTJ[ProductID],0)),"Not found")</f>
        <v>Canada</v>
      </c>
      <c r="H1080" t="str">
        <f>IFERROR(INDEX(Location[State],MATCH(I1080,Location[Zip],0)),"Not found")</f>
        <v>Ontario</v>
      </c>
      <c r="I1080" t="str">
        <f>IFERROR(INDEX(SalesTJ[Zip],MATCH(A1080,SalesTJ[ProductID],0)),"Not found")</f>
        <v>M6H</v>
      </c>
      <c r="J1080" t="str">
        <f>IFERROR(INDEX(Manufacturer[Manufacturer Name],MATCH(E1080,Manufacturer[ManufacturerID],0)),"Not found")</f>
        <v>VanArsdel</v>
      </c>
      <c r="K1080">
        <f>IFERROR(INDEX(SalesTJ[Units],MATCH(A1080,SalesTJ[ProductID],0)),"Not found")</f>
        <v>1</v>
      </c>
      <c r="L1080">
        <f>IFERROR(INDEX(SalesTJ[Revenue],MATCH(A1080,SalesTJ[ProductID],0)),"Not found")</f>
        <v>10268.37</v>
      </c>
    </row>
    <row r="1081" spans="1:12">
      <c r="A1081" s="8">
        <v>835</v>
      </c>
      <c r="B1081" s="9">
        <v>42124</v>
      </c>
      <c r="C1081" t="str">
        <f>IFERROR(INDEX(ProductTJ[Product Name],MATCH(A1081,ProductTJ[ProductID],0)),"Not found")</f>
        <v>Natura UM-19</v>
      </c>
      <c r="D1081" t="str">
        <f>IFERROR(INDEX(ProductTJ[Category],MATCH(A1081,ProductTJ[ProductID],0)),"Not found")</f>
        <v>Urban</v>
      </c>
      <c r="E1081">
        <f>IFERROR(INDEX(ProductTJ[ManufacturerID],MATCH(A1081,ProductTJ[ProductID],0)),"Not found")</f>
        <v>8</v>
      </c>
      <c r="F1081" t="str">
        <f>IFERROR(INDEX(ProductTJ[Segment],MATCH(A1081,ProductTJ[ProductID],0)),"Not found")</f>
        <v>Moderation</v>
      </c>
      <c r="G1081" t="str">
        <f>IFERROR(INDEX(SalesTJ[Country],MATCH(A1081,SalesTJ[ProductID],0)),"Not found")</f>
        <v>Canada</v>
      </c>
      <c r="H1081" t="str">
        <f>IFERROR(INDEX(Location[State],MATCH(I1081,Location[Zip],0)),"Not found")</f>
        <v>Alberta</v>
      </c>
      <c r="I1081" t="str">
        <f>IFERROR(INDEX(SalesTJ[Zip],MATCH(A1081,SalesTJ[ProductID],0)),"Not found")</f>
        <v>T6G</v>
      </c>
      <c r="J1081" t="str">
        <f>IFERROR(INDEX(Manufacturer[Manufacturer Name],MATCH(E1081,Manufacturer[ManufacturerID],0)),"Not found")</f>
        <v>Natura</v>
      </c>
      <c r="K1081">
        <f>IFERROR(INDEX(SalesTJ[Units],MATCH(A1081,SalesTJ[ProductID],0)),"Not found")</f>
        <v>1</v>
      </c>
      <c r="L1081">
        <f>IFERROR(INDEX(SalesTJ[Revenue],MATCH(A1081,SalesTJ[ProductID],0)),"Not found")</f>
        <v>6299.37</v>
      </c>
    </row>
    <row r="1082" spans="1:12">
      <c r="A1082" s="6">
        <v>1182</v>
      </c>
      <c r="B1082" s="7">
        <v>42152</v>
      </c>
      <c r="C1082" t="str">
        <f>IFERROR(INDEX(ProductTJ[Product Name],MATCH(A1082,ProductTJ[ProductID],0)),"Not found")</f>
        <v>Pirum UE-18</v>
      </c>
      <c r="D1082" t="str">
        <f>IFERROR(INDEX(ProductTJ[Category],MATCH(A1082,ProductTJ[ProductID],0)),"Not found")</f>
        <v>Urban</v>
      </c>
      <c r="E1082">
        <f>IFERROR(INDEX(ProductTJ[ManufacturerID],MATCH(A1082,ProductTJ[ProductID],0)),"Not found")</f>
        <v>10</v>
      </c>
      <c r="F1082" t="str">
        <f>IFERROR(INDEX(ProductTJ[Segment],MATCH(A1082,ProductTJ[ProductID],0)),"Not found")</f>
        <v>Extreme</v>
      </c>
      <c r="G1082" t="str">
        <f>IFERROR(INDEX(SalesTJ[Country],MATCH(A1082,SalesTJ[ProductID],0)),"Not found")</f>
        <v>Canada</v>
      </c>
      <c r="H1082" t="str">
        <f>IFERROR(INDEX(Location[State],MATCH(I1082,Location[Zip],0)),"Not found")</f>
        <v>Alberta</v>
      </c>
      <c r="I1082" t="str">
        <f>IFERROR(INDEX(SalesTJ[Zip],MATCH(A1082,SalesTJ[ProductID],0)),"Not found")</f>
        <v>T6G</v>
      </c>
      <c r="J1082" t="str">
        <f>IFERROR(INDEX(Manufacturer[Manufacturer Name],MATCH(E1082,Manufacturer[ManufacturerID],0)),"Not found")</f>
        <v>Pirum</v>
      </c>
      <c r="K1082">
        <f>IFERROR(INDEX(SalesTJ[Units],MATCH(A1082,SalesTJ[ProductID],0)),"Not found")</f>
        <v>1</v>
      </c>
      <c r="L1082">
        <f>IFERROR(INDEX(SalesTJ[Revenue],MATCH(A1082,SalesTJ[ProductID],0)),"Not found")</f>
        <v>2708.37</v>
      </c>
    </row>
    <row r="1083" spans="1:12">
      <c r="A1083" s="8">
        <v>2241</v>
      </c>
      <c r="B1083" s="9">
        <v>42152</v>
      </c>
      <c r="C1083" t="str">
        <f>IFERROR(INDEX(ProductTJ[Product Name],MATCH(A1083,ProductTJ[ProductID],0)),"Not found")</f>
        <v>Aliqui RP-38</v>
      </c>
      <c r="D1083" t="str">
        <f>IFERROR(INDEX(ProductTJ[Category],MATCH(A1083,ProductTJ[ProductID],0)),"Not found")</f>
        <v>Rural</v>
      </c>
      <c r="E1083">
        <f>IFERROR(INDEX(ProductTJ[ManufacturerID],MATCH(A1083,ProductTJ[ProductID],0)),"Not found")</f>
        <v>2</v>
      </c>
      <c r="F1083" t="str">
        <f>IFERROR(INDEX(ProductTJ[Segment],MATCH(A1083,ProductTJ[ProductID],0)),"Not found")</f>
        <v>Productivity</v>
      </c>
      <c r="G1083" t="str">
        <f>IFERROR(INDEX(SalesTJ[Country],MATCH(A1083,SalesTJ[ProductID],0)),"Not found")</f>
        <v>Canada</v>
      </c>
      <c r="H1083" t="str">
        <f>IFERROR(INDEX(Location[State],MATCH(I1083,Location[Zip],0)),"Not found")</f>
        <v>Ontario</v>
      </c>
      <c r="I1083" t="str">
        <f>IFERROR(INDEX(SalesTJ[Zip],MATCH(A1083,SalesTJ[ProductID],0)),"Not found")</f>
        <v>M4P</v>
      </c>
      <c r="J1083" t="str">
        <f>IFERROR(INDEX(Manufacturer[Manufacturer Name],MATCH(E1083,Manufacturer[ManufacturerID],0)),"Not found")</f>
        <v>Aliqui</v>
      </c>
      <c r="K1083">
        <f>IFERROR(INDEX(SalesTJ[Units],MATCH(A1083,SalesTJ[ProductID],0)),"Not found")</f>
        <v>1</v>
      </c>
      <c r="L1083">
        <f>IFERROR(INDEX(SalesTJ[Revenue],MATCH(A1083,SalesTJ[ProductID],0)),"Not found")</f>
        <v>1070.37</v>
      </c>
    </row>
    <row r="1084" spans="1:12">
      <c r="A1084" s="6">
        <v>2395</v>
      </c>
      <c r="B1084" s="7">
        <v>42115</v>
      </c>
      <c r="C1084" t="str">
        <f>IFERROR(INDEX(ProductTJ[Product Name],MATCH(A1084,ProductTJ[ProductID],0)),"Not found")</f>
        <v>Aliqui YY-04</v>
      </c>
      <c r="D1084" t="str">
        <f>IFERROR(INDEX(ProductTJ[Category],MATCH(A1084,ProductTJ[ProductID],0)),"Not found")</f>
        <v>Youth</v>
      </c>
      <c r="E1084">
        <f>IFERROR(INDEX(ProductTJ[ManufacturerID],MATCH(A1084,ProductTJ[ProductID],0)),"Not found")</f>
        <v>2</v>
      </c>
      <c r="F1084" t="str">
        <f>IFERROR(INDEX(ProductTJ[Segment],MATCH(A1084,ProductTJ[ProductID],0)),"Not found")</f>
        <v>Youth</v>
      </c>
      <c r="G1084" t="str">
        <f>IFERROR(INDEX(SalesTJ[Country],MATCH(A1084,SalesTJ[ProductID],0)),"Not found")</f>
        <v>Canada</v>
      </c>
      <c r="H1084" t="str">
        <f>IFERROR(INDEX(Location[State],MATCH(I1084,Location[Zip],0)),"Not found")</f>
        <v>Ontario</v>
      </c>
      <c r="I1084" t="str">
        <f>IFERROR(INDEX(SalesTJ[Zip],MATCH(A1084,SalesTJ[ProductID],0)),"Not found")</f>
        <v>M6H</v>
      </c>
      <c r="J1084" t="str">
        <f>IFERROR(INDEX(Manufacturer[Manufacturer Name],MATCH(E1084,Manufacturer[ManufacturerID],0)),"Not found")</f>
        <v>Aliqui</v>
      </c>
      <c r="K1084">
        <f>IFERROR(INDEX(SalesTJ[Units],MATCH(A1084,SalesTJ[ProductID],0)),"Not found")</f>
        <v>1</v>
      </c>
      <c r="L1084">
        <f>IFERROR(INDEX(SalesTJ[Revenue],MATCH(A1084,SalesTJ[ProductID],0)),"Not found")</f>
        <v>1889.37</v>
      </c>
    </row>
    <row r="1085" spans="1:12">
      <c r="A1085" s="8">
        <v>1000</v>
      </c>
      <c r="B1085" s="9">
        <v>42115</v>
      </c>
      <c r="C1085" t="str">
        <f>IFERROR(INDEX(ProductTJ[Product Name],MATCH(A1085,ProductTJ[ProductID],0)),"Not found")</f>
        <v>Natura YY-01</v>
      </c>
      <c r="D1085" t="str">
        <f>IFERROR(INDEX(ProductTJ[Category],MATCH(A1085,ProductTJ[ProductID],0)),"Not found")</f>
        <v>Youth</v>
      </c>
      <c r="E1085">
        <f>IFERROR(INDEX(ProductTJ[ManufacturerID],MATCH(A1085,ProductTJ[ProductID],0)),"Not found")</f>
        <v>8</v>
      </c>
      <c r="F1085" t="str">
        <f>IFERROR(INDEX(ProductTJ[Segment],MATCH(A1085,ProductTJ[ProductID],0)),"Not found")</f>
        <v>Youth</v>
      </c>
      <c r="G1085" t="str">
        <f>IFERROR(INDEX(SalesTJ[Country],MATCH(A1085,SalesTJ[ProductID],0)),"Not found")</f>
        <v>Canada</v>
      </c>
      <c r="H1085" t="str">
        <f>IFERROR(INDEX(Location[State],MATCH(I1085,Location[Zip],0)),"Not found")</f>
        <v>British Columbia</v>
      </c>
      <c r="I1085" t="str">
        <f>IFERROR(INDEX(SalesTJ[Zip],MATCH(A1085,SalesTJ[ProductID],0)),"Not found")</f>
        <v>V6A</v>
      </c>
      <c r="J1085" t="str">
        <f>IFERROR(INDEX(Manufacturer[Manufacturer Name],MATCH(E1085,Manufacturer[ManufacturerID],0)),"Not found")</f>
        <v>Natura</v>
      </c>
      <c r="K1085">
        <f>IFERROR(INDEX(SalesTJ[Units],MATCH(A1085,SalesTJ[ProductID],0)),"Not found")</f>
        <v>1</v>
      </c>
      <c r="L1085">
        <f>IFERROR(INDEX(SalesTJ[Revenue],MATCH(A1085,SalesTJ[ProductID],0)),"Not found")</f>
        <v>1290.87</v>
      </c>
    </row>
    <row r="1086" spans="1:12">
      <c r="A1086" s="6">
        <v>2379</v>
      </c>
      <c r="B1086" s="7">
        <v>42124</v>
      </c>
      <c r="C1086" t="str">
        <f>IFERROR(INDEX(ProductTJ[Product Name],MATCH(A1086,ProductTJ[ProductID],0)),"Not found")</f>
        <v>Aliqui UC-27</v>
      </c>
      <c r="D1086" t="str">
        <f>IFERROR(INDEX(ProductTJ[Category],MATCH(A1086,ProductTJ[ProductID],0)),"Not found")</f>
        <v>Urban</v>
      </c>
      <c r="E1086">
        <f>IFERROR(INDEX(ProductTJ[ManufacturerID],MATCH(A1086,ProductTJ[ProductID],0)),"Not found")</f>
        <v>2</v>
      </c>
      <c r="F1086" t="str">
        <f>IFERROR(INDEX(ProductTJ[Segment],MATCH(A1086,ProductTJ[ProductID],0)),"Not found")</f>
        <v>Convenience</v>
      </c>
      <c r="G1086" t="str">
        <f>IFERROR(INDEX(SalesTJ[Country],MATCH(A1086,SalesTJ[ProductID],0)),"Not found")</f>
        <v>Canada</v>
      </c>
      <c r="H1086" t="str">
        <f>IFERROR(INDEX(Location[State],MATCH(I1086,Location[Zip],0)),"Not found")</f>
        <v>Quebec</v>
      </c>
      <c r="I1086" t="str">
        <f>IFERROR(INDEX(SalesTJ[Zip],MATCH(A1086,SalesTJ[ProductID],0)),"Not found")</f>
        <v>H1G</v>
      </c>
      <c r="J1086" t="str">
        <f>IFERROR(INDEX(Manufacturer[Manufacturer Name],MATCH(E1086,Manufacturer[ManufacturerID],0)),"Not found")</f>
        <v>Aliqui</v>
      </c>
      <c r="K1086">
        <f>IFERROR(INDEX(SalesTJ[Units],MATCH(A1086,SalesTJ[ProductID],0)),"Not found")</f>
        <v>1</v>
      </c>
      <c r="L1086">
        <f>IFERROR(INDEX(SalesTJ[Revenue],MATCH(A1086,SalesTJ[ProductID],0)),"Not found")</f>
        <v>2330.37</v>
      </c>
    </row>
    <row r="1087" spans="1:12">
      <c r="A1087" s="8">
        <v>615</v>
      </c>
      <c r="B1087" s="9">
        <v>42153</v>
      </c>
      <c r="C1087" t="str">
        <f>IFERROR(INDEX(ProductTJ[Product Name],MATCH(A1087,ProductTJ[ProductID],0)),"Not found")</f>
        <v>Maximus UC-80</v>
      </c>
      <c r="D1087" t="str">
        <f>IFERROR(INDEX(ProductTJ[Category],MATCH(A1087,ProductTJ[ProductID],0)),"Not found")</f>
        <v>Urban</v>
      </c>
      <c r="E1087">
        <f>IFERROR(INDEX(ProductTJ[ManufacturerID],MATCH(A1087,ProductTJ[ProductID],0)),"Not found")</f>
        <v>7</v>
      </c>
      <c r="F1087" t="str">
        <f>IFERROR(INDEX(ProductTJ[Segment],MATCH(A1087,ProductTJ[ProductID],0)),"Not found")</f>
        <v>Convenience</v>
      </c>
      <c r="G1087" t="str">
        <f>IFERROR(INDEX(SalesTJ[Country],MATCH(A1087,SalesTJ[ProductID],0)),"Not found")</f>
        <v>Canada</v>
      </c>
      <c r="H1087" t="str">
        <f>IFERROR(INDEX(Location[State],MATCH(I1087,Location[Zip],0)),"Not found")</f>
        <v>Ontario</v>
      </c>
      <c r="I1087" t="str">
        <f>IFERROR(INDEX(SalesTJ[Zip],MATCH(A1087,SalesTJ[ProductID],0)),"Not found")</f>
        <v>M4V</v>
      </c>
      <c r="J1087" t="str">
        <f>IFERROR(INDEX(Manufacturer[Manufacturer Name],MATCH(E1087,Manufacturer[ManufacturerID],0)),"Not found")</f>
        <v>VanArsdel</v>
      </c>
      <c r="K1087">
        <f>IFERROR(INDEX(SalesTJ[Units],MATCH(A1087,SalesTJ[ProductID],0)),"Not found")</f>
        <v>1</v>
      </c>
      <c r="L1087">
        <f>IFERROR(INDEX(SalesTJ[Revenue],MATCH(A1087,SalesTJ[ProductID],0)),"Not found")</f>
        <v>8189.37</v>
      </c>
    </row>
    <row r="1088" spans="1:12">
      <c r="A1088" s="6">
        <v>2207</v>
      </c>
      <c r="B1088" s="7">
        <v>42153</v>
      </c>
      <c r="C1088" t="str">
        <f>IFERROR(INDEX(ProductTJ[Product Name],MATCH(A1088,ProductTJ[ProductID],0)),"Not found")</f>
        <v>Aliqui RP-04</v>
      </c>
      <c r="D1088" t="str">
        <f>IFERROR(INDEX(ProductTJ[Category],MATCH(A1088,ProductTJ[ProductID],0)),"Not found")</f>
        <v>Rural</v>
      </c>
      <c r="E1088">
        <f>IFERROR(INDEX(ProductTJ[ManufacturerID],MATCH(A1088,ProductTJ[ProductID],0)),"Not found")</f>
        <v>2</v>
      </c>
      <c r="F1088" t="str">
        <f>IFERROR(INDEX(ProductTJ[Segment],MATCH(A1088,ProductTJ[ProductID],0)),"Not found")</f>
        <v>Productivity</v>
      </c>
      <c r="G1088" t="str">
        <f>IFERROR(INDEX(SalesTJ[Country],MATCH(A1088,SalesTJ[ProductID],0)),"Not found")</f>
        <v>Canada</v>
      </c>
      <c r="H1088" t="str">
        <f>IFERROR(INDEX(Location[State],MATCH(I1088,Location[Zip],0)),"Not found")</f>
        <v>British Columbia</v>
      </c>
      <c r="I1088" t="str">
        <f>IFERROR(INDEX(SalesTJ[Zip],MATCH(A1088,SalesTJ[ProductID],0)),"Not found")</f>
        <v>V6H</v>
      </c>
      <c r="J1088" t="str">
        <f>IFERROR(INDEX(Manufacturer[Manufacturer Name],MATCH(E1088,Manufacturer[ManufacturerID],0)),"Not found")</f>
        <v>Aliqui</v>
      </c>
      <c r="K1088">
        <f>IFERROR(INDEX(SalesTJ[Units],MATCH(A1088,SalesTJ[ProductID],0)),"Not found")</f>
        <v>1</v>
      </c>
      <c r="L1088">
        <f>IFERROR(INDEX(SalesTJ[Revenue],MATCH(A1088,SalesTJ[ProductID],0)),"Not found")</f>
        <v>1227.87</v>
      </c>
    </row>
    <row r="1089" spans="1:12">
      <c r="A1089" s="8">
        <v>2385</v>
      </c>
      <c r="B1089" s="9">
        <v>42153</v>
      </c>
      <c r="C1089" t="str">
        <f>IFERROR(INDEX(ProductTJ[Product Name],MATCH(A1089,ProductTJ[ProductID],0)),"Not found")</f>
        <v>Aliqui UC-33</v>
      </c>
      <c r="D1089" t="str">
        <f>IFERROR(INDEX(ProductTJ[Category],MATCH(A1089,ProductTJ[ProductID],0)),"Not found")</f>
        <v>Urban</v>
      </c>
      <c r="E1089">
        <f>IFERROR(INDEX(ProductTJ[ManufacturerID],MATCH(A1089,ProductTJ[ProductID],0)),"Not found")</f>
        <v>2</v>
      </c>
      <c r="F1089" t="str">
        <f>IFERROR(INDEX(ProductTJ[Segment],MATCH(A1089,ProductTJ[ProductID],0)),"Not found")</f>
        <v>Convenience</v>
      </c>
      <c r="G1089" t="str">
        <f>IFERROR(INDEX(SalesTJ[Country],MATCH(A1089,SalesTJ[ProductID],0)),"Not found")</f>
        <v>Canada</v>
      </c>
      <c r="H1089" t="str">
        <f>IFERROR(INDEX(Location[State],MATCH(I1089,Location[Zip],0)),"Not found")</f>
        <v>British Columbia</v>
      </c>
      <c r="I1089" t="str">
        <f>IFERROR(INDEX(SalesTJ[Zip],MATCH(A1089,SalesTJ[ProductID],0)),"Not found")</f>
        <v>V6Z</v>
      </c>
      <c r="J1089" t="str">
        <f>IFERROR(INDEX(Manufacturer[Manufacturer Name],MATCH(E1089,Manufacturer[ManufacturerID],0)),"Not found")</f>
        <v>Aliqui</v>
      </c>
      <c r="K1089">
        <f>IFERROR(INDEX(SalesTJ[Units],MATCH(A1089,SalesTJ[ProductID],0)),"Not found")</f>
        <v>1</v>
      </c>
      <c r="L1089">
        <f>IFERROR(INDEX(SalesTJ[Revenue],MATCH(A1089,SalesTJ[ProductID],0)),"Not found")</f>
        <v>9437.4</v>
      </c>
    </row>
    <row r="1090" spans="1:12">
      <c r="A1090" s="6">
        <v>826</v>
      </c>
      <c r="B1090" s="7">
        <v>42153</v>
      </c>
      <c r="C1090" t="str">
        <f>IFERROR(INDEX(ProductTJ[Product Name],MATCH(A1090,ProductTJ[ProductID],0)),"Not found")</f>
        <v>Natura UM-10</v>
      </c>
      <c r="D1090" t="str">
        <f>IFERROR(INDEX(ProductTJ[Category],MATCH(A1090,ProductTJ[ProductID],0)),"Not found")</f>
        <v>Urban</v>
      </c>
      <c r="E1090">
        <f>IFERROR(INDEX(ProductTJ[ManufacturerID],MATCH(A1090,ProductTJ[ProductID],0)),"Not found")</f>
        <v>8</v>
      </c>
      <c r="F1090" t="str">
        <f>IFERROR(INDEX(ProductTJ[Segment],MATCH(A1090,ProductTJ[ProductID],0)),"Not found")</f>
        <v>Moderation</v>
      </c>
      <c r="G1090" t="str">
        <f>IFERROR(INDEX(SalesTJ[Country],MATCH(A1090,SalesTJ[ProductID],0)),"Not found")</f>
        <v>Canada</v>
      </c>
      <c r="H1090" t="str">
        <f>IFERROR(INDEX(Location[State],MATCH(I1090,Location[Zip],0)),"Not found")</f>
        <v>Manitoba</v>
      </c>
      <c r="I1090" t="str">
        <f>IFERROR(INDEX(SalesTJ[Zip],MATCH(A1090,SalesTJ[ProductID],0)),"Not found")</f>
        <v>R3T</v>
      </c>
      <c r="J1090" t="str">
        <f>IFERROR(INDEX(Manufacturer[Manufacturer Name],MATCH(E1090,Manufacturer[ManufacturerID],0)),"Not found")</f>
        <v>Natura</v>
      </c>
      <c r="K1090">
        <f>IFERROR(INDEX(SalesTJ[Units],MATCH(A1090,SalesTJ[ProductID],0)),"Not found")</f>
        <v>1</v>
      </c>
      <c r="L1090">
        <f>IFERROR(INDEX(SalesTJ[Revenue],MATCH(A1090,SalesTJ[ProductID],0)),"Not found")</f>
        <v>14426.37</v>
      </c>
    </row>
    <row r="1091" spans="1:12">
      <c r="A1091" s="8">
        <v>2218</v>
      </c>
      <c r="B1091" s="9">
        <v>42153</v>
      </c>
      <c r="C1091" t="str">
        <f>IFERROR(INDEX(ProductTJ[Product Name],MATCH(A1091,ProductTJ[ProductID],0)),"Not found")</f>
        <v>Aliqui RP-15</v>
      </c>
      <c r="D1091" t="str">
        <f>IFERROR(INDEX(ProductTJ[Category],MATCH(A1091,ProductTJ[ProductID],0)),"Not found")</f>
        <v>Rural</v>
      </c>
      <c r="E1091">
        <f>IFERROR(INDEX(ProductTJ[ManufacturerID],MATCH(A1091,ProductTJ[ProductID],0)),"Not found")</f>
        <v>2</v>
      </c>
      <c r="F1091" t="str">
        <f>IFERROR(INDEX(ProductTJ[Segment],MATCH(A1091,ProductTJ[ProductID],0)),"Not found")</f>
        <v>Productivity</v>
      </c>
      <c r="G1091" t="str">
        <f>IFERROR(INDEX(SalesTJ[Country],MATCH(A1091,SalesTJ[ProductID],0)),"Not found")</f>
        <v>Canada</v>
      </c>
      <c r="H1091" t="str">
        <f>IFERROR(INDEX(Location[State],MATCH(I1091,Location[Zip],0)),"Not found")</f>
        <v>British Columbia</v>
      </c>
      <c r="I1091" t="str">
        <f>IFERROR(INDEX(SalesTJ[Zip],MATCH(A1091,SalesTJ[ProductID],0)),"Not found")</f>
        <v>V6M</v>
      </c>
      <c r="J1091" t="str">
        <f>IFERROR(INDEX(Manufacturer[Manufacturer Name],MATCH(E1091,Manufacturer[ManufacturerID],0)),"Not found")</f>
        <v>Aliqui</v>
      </c>
      <c r="K1091">
        <f>IFERROR(INDEX(SalesTJ[Units],MATCH(A1091,SalesTJ[ProductID],0)),"Not found")</f>
        <v>1</v>
      </c>
      <c r="L1091">
        <f>IFERROR(INDEX(SalesTJ[Revenue],MATCH(A1091,SalesTJ[ProductID],0)),"Not found")</f>
        <v>1763.37</v>
      </c>
    </row>
    <row r="1092" spans="1:12">
      <c r="A1092" s="6">
        <v>2368</v>
      </c>
      <c r="B1092" s="7">
        <v>42153</v>
      </c>
      <c r="C1092" t="str">
        <f>IFERROR(INDEX(ProductTJ[Product Name],MATCH(A1092,ProductTJ[ProductID],0)),"Not found")</f>
        <v>Aliqui UC-16</v>
      </c>
      <c r="D1092" t="str">
        <f>IFERROR(INDEX(ProductTJ[Category],MATCH(A1092,ProductTJ[ProductID],0)),"Not found")</f>
        <v>Urban</v>
      </c>
      <c r="E1092">
        <f>IFERROR(INDEX(ProductTJ[ManufacturerID],MATCH(A1092,ProductTJ[ProductID],0)),"Not found")</f>
        <v>2</v>
      </c>
      <c r="F1092" t="str">
        <f>IFERROR(INDEX(ProductTJ[Segment],MATCH(A1092,ProductTJ[ProductID],0)),"Not found")</f>
        <v>Convenience</v>
      </c>
      <c r="G1092" t="str">
        <f>IFERROR(INDEX(SalesTJ[Country],MATCH(A1092,SalesTJ[ProductID],0)),"Not found")</f>
        <v>Canada</v>
      </c>
      <c r="H1092" t="str">
        <f>IFERROR(INDEX(Location[State],MATCH(I1092,Location[Zip],0)),"Not found")</f>
        <v>Alberta</v>
      </c>
      <c r="I1092" t="str">
        <f>IFERROR(INDEX(SalesTJ[Zip],MATCH(A1092,SalesTJ[ProductID],0)),"Not found")</f>
        <v>T6R</v>
      </c>
      <c r="J1092" t="str">
        <f>IFERROR(INDEX(Manufacturer[Manufacturer Name],MATCH(E1092,Manufacturer[ManufacturerID],0)),"Not found")</f>
        <v>Aliqui</v>
      </c>
      <c r="K1092">
        <f>IFERROR(INDEX(SalesTJ[Units],MATCH(A1092,SalesTJ[ProductID],0)),"Not found")</f>
        <v>1</v>
      </c>
      <c r="L1092">
        <f>IFERROR(INDEX(SalesTJ[Revenue],MATCH(A1092,SalesTJ[ProductID],0)),"Not found")</f>
        <v>8687.7</v>
      </c>
    </row>
    <row r="1093" spans="1:12">
      <c r="A1093" s="8">
        <v>567</v>
      </c>
      <c r="B1093" s="9">
        <v>42154</v>
      </c>
      <c r="C1093" t="str">
        <f>IFERROR(INDEX(ProductTJ[Product Name],MATCH(A1093,ProductTJ[ProductID],0)),"Not found")</f>
        <v>Maximus UC-32</v>
      </c>
      <c r="D1093" t="str">
        <f>IFERROR(INDEX(ProductTJ[Category],MATCH(A1093,ProductTJ[ProductID],0)),"Not found")</f>
        <v>Urban</v>
      </c>
      <c r="E1093">
        <f>IFERROR(INDEX(ProductTJ[ManufacturerID],MATCH(A1093,ProductTJ[ProductID],0)),"Not found")</f>
        <v>7</v>
      </c>
      <c r="F1093" t="str">
        <f>IFERROR(INDEX(ProductTJ[Segment],MATCH(A1093,ProductTJ[ProductID],0)),"Not found")</f>
        <v>Convenience</v>
      </c>
      <c r="G1093" t="str">
        <f>IFERROR(INDEX(SalesTJ[Country],MATCH(A1093,SalesTJ[ProductID],0)),"Not found")</f>
        <v>Canada</v>
      </c>
      <c r="H1093" t="str">
        <f>IFERROR(INDEX(Location[State],MATCH(I1093,Location[Zip],0)),"Not found")</f>
        <v>Alberta</v>
      </c>
      <c r="I1093" t="str">
        <f>IFERROR(INDEX(SalesTJ[Zip],MATCH(A1093,SalesTJ[ProductID],0)),"Not found")</f>
        <v>T6K</v>
      </c>
      <c r="J1093" t="str">
        <f>IFERROR(INDEX(Manufacturer[Manufacturer Name],MATCH(E1093,Manufacturer[ManufacturerID],0)),"Not found")</f>
        <v>VanArsdel</v>
      </c>
      <c r="K1093">
        <f>IFERROR(INDEX(SalesTJ[Units],MATCH(A1093,SalesTJ[ProductID],0)),"Not found")</f>
        <v>1</v>
      </c>
      <c r="L1093">
        <f>IFERROR(INDEX(SalesTJ[Revenue],MATCH(A1093,SalesTJ[ProductID],0)),"Not found")</f>
        <v>10520.37</v>
      </c>
    </row>
    <row r="1094" spans="1:12">
      <c r="A1094" s="6">
        <v>487</v>
      </c>
      <c r="B1094" s="7">
        <v>42154</v>
      </c>
      <c r="C1094" t="str">
        <f>IFERROR(INDEX(ProductTJ[Product Name],MATCH(A1094,ProductTJ[ProductID],0)),"Not found")</f>
        <v>Maximus UM-92</v>
      </c>
      <c r="D1094" t="str">
        <f>IFERROR(INDEX(ProductTJ[Category],MATCH(A1094,ProductTJ[ProductID],0)),"Not found")</f>
        <v>Urban</v>
      </c>
      <c r="E1094">
        <f>IFERROR(INDEX(ProductTJ[ManufacturerID],MATCH(A1094,ProductTJ[ProductID],0)),"Not found")</f>
        <v>7</v>
      </c>
      <c r="F1094" t="str">
        <f>IFERROR(INDEX(ProductTJ[Segment],MATCH(A1094,ProductTJ[ProductID],0)),"Not found")</f>
        <v>Moderation</v>
      </c>
      <c r="G1094" t="str">
        <f>IFERROR(INDEX(SalesTJ[Country],MATCH(A1094,SalesTJ[ProductID],0)),"Not found")</f>
        <v>Canada</v>
      </c>
      <c r="H1094" t="str">
        <f>IFERROR(INDEX(Location[State],MATCH(I1094,Location[Zip],0)),"Not found")</f>
        <v>Ontario</v>
      </c>
      <c r="I1094" t="str">
        <f>IFERROR(INDEX(SalesTJ[Zip],MATCH(A1094,SalesTJ[ProductID],0)),"Not found")</f>
        <v>L4X</v>
      </c>
      <c r="J1094" t="str">
        <f>IFERROR(INDEX(Manufacturer[Manufacturer Name],MATCH(E1094,Manufacturer[ManufacturerID],0)),"Not found")</f>
        <v>VanArsdel</v>
      </c>
      <c r="K1094">
        <f>IFERROR(INDEX(SalesTJ[Units],MATCH(A1094,SalesTJ[ProductID],0)),"Not found")</f>
        <v>1</v>
      </c>
      <c r="L1094">
        <f>IFERROR(INDEX(SalesTJ[Revenue],MATCH(A1094,SalesTJ[ProductID],0)),"Not found")</f>
        <v>13229.37</v>
      </c>
    </row>
    <row r="1095" spans="1:12">
      <c r="A1095" s="8">
        <v>927</v>
      </c>
      <c r="B1095" s="9">
        <v>42116</v>
      </c>
      <c r="C1095" t="str">
        <f>IFERROR(INDEX(ProductTJ[Product Name],MATCH(A1095,ProductTJ[ProductID],0)),"Not found")</f>
        <v>Natura UE-36</v>
      </c>
      <c r="D1095" t="str">
        <f>IFERROR(INDEX(ProductTJ[Category],MATCH(A1095,ProductTJ[ProductID],0)),"Not found")</f>
        <v>Urban</v>
      </c>
      <c r="E1095">
        <f>IFERROR(INDEX(ProductTJ[ManufacturerID],MATCH(A1095,ProductTJ[ProductID],0)),"Not found")</f>
        <v>8</v>
      </c>
      <c r="F1095" t="str">
        <f>IFERROR(INDEX(ProductTJ[Segment],MATCH(A1095,ProductTJ[ProductID],0)),"Not found")</f>
        <v>Extreme</v>
      </c>
      <c r="G1095" t="str">
        <f>IFERROR(INDEX(SalesTJ[Country],MATCH(A1095,SalesTJ[ProductID],0)),"Not found")</f>
        <v>Canada</v>
      </c>
      <c r="H1095" t="str">
        <f>IFERROR(INDEX(Location[State],MATCH(I1095,Location[Zip],0)),"Not found")</f>
        <v>Ontario</v>
      </c>
      <c r="I1095" t="str">
        <f>IFERROR(INDEX(SalesTJ[Zip],MATCH(A1095,SalesTJ[ProductID],0)),"Not found")</f>
        <v>M6G</v>
      </c>
      <c r="J1095" t="str">
        <f>IFERROR(INDEX(Manufacturer[Manufacturer Name],MATCH(E1095,Manufacturer[ManufacturerID],0)),"Not found")</f>
        <v>Natura</v>
      </c>
      <c r="K1095">
        <f>IFERROR(INDEX(SalesTJ[Units],MATCH(A1095,SalesTJ[ProductID],0)),"Not found")</f>
        <v>1</v>
      </c>
      <c r="L1095">
        <f>IFERROR(INDEX(SalesTJ[Revenue],MATCH(A1095,SalesTJ[ProductID],0)),"Not found")</f>
        <v>6173.37</v>
      </c>
    </row>
    <row r="1096" spans="1:12">
      <c r="A1096" s="6">
        <v>1145</v>
      </c>
      <c r="B1096" s="7">
        <v>42116</v>
      </c>
      <c r="C1096" t="str">
        <f>IFERROR(INDEX(ProductTJ[Product Name],MATCH(A1096,ProductTJ[ProductID],0)),"Not found")</f>
        <v>Pirum UR-02</v>
      </c>
      <c r="D1096" t="str">
        <f>IFERROR(INDEX(ProductTJ[Category],MATCH(A1096,ProductTJ[ProductID],0)),"Not found")</f>
        <v>Urban</v>
      </c>
      <c r="E1096">
        <f>IFERROR(INDEX(ProductTJ[ManufacturerID],MATCH(A1096,ProductTJ[ProductID],0)),"Not found")</f>
        <v>10</v>
      </c>
      <c r="F1096" t="str">
        <f>IFERROR(INDEX(ProductTJ[Segment],MATCH(A1096,ProductTJ[ProductID],0)),"Not found")</f>
        <v>Regular</v>
      </c>
      <c r="G1096" t="str">
        <f>IFERROR(INDEX(SalesTJ[Country],MATCH(A1096,SalesTJ[ProductID],0)),"Not found")</f>
        <v>Canada</v>
      </c>
      <c r="H1096" t="str">
        <f>IFERROR(INDEX(Location[State],MATCH(I1096,Location[Zip],0)),"Not found")</f>
        <v>Ontario</v>
      </c>
      <c r="I1096" t="str">
        <f>IFERROR(INDEX(SalesTJ[Zip],MATCH(A1096,SalesTJ[ProductID],0)),"Not found")</f>
        <v>M6H</v>
      </c>
      <c r="J1096" t="str">
        <f>IFERROR(INDEX(Manufacturer[Manufacturer Name],MATCH(E1096,Manufacturer[ManufacturerID],0)),"Not found")</f>
        <v>Pirum</v>
      </c>
      <c r="K1096">
        <f>IFERROR(INDEX(SalesTJ[Units],MATCH(A1096,SalesTJ[ProductID],0)),"Not found")</f>
        <v>1</v>
      </c>
      <c r="L1096">
        <f>IFERROR(INDEX(SalesTJ[Revenue],MATCH(A1096,SalesTJ[ProductID],0)),"Not found")</f>
        <v>4031.37</v>
      </c>
    </row>
    <row r="1097" spans="1:12">
      <c r="A1097" s="8">
        <v>2331</v>
      </c>
      <c r="B1097" s="9">
        <v>42143</v>
      </c>
      <c r="C1097" t="str">
        <f>IFERROR(INDEX(ProductTJ[Product Name],MATCH(A1097,ProductTJ[ProductID],0)),"Not found")</f>
        <v>Aliqui UE-05</v>
      </c>
      <c r="D1097" t="str">
        <f>IFERROR(INDEX(ProductTJ[Category],MATCH(A1097,ProductTJ[ProductID],0)),"Not found")</f>
        <v>Urban</v>
      </c>
      <c r="E1097">
        <f>IFERROR(INDEX(ProductTJ[ManufacturerID],MATCH(A1097,ProductTJ[ProductID],0)),"Not found")</f>
        <v>2</v>
      </c>
      <c r="F1097" t="str">
        <f>IFERROR(INDEX(ProductTJ[Segment],MATCH(A1097,ProductTJ[ProductID],0)),"Not found")</f>
        <v>Extreme</v>
      </c>
      <c r="G1097" t="str">
        <f>IFERROR(INDEX(SalesTJ[Country],MATCH(A1097,SalesTJ[ProductID],0)),"Not found")</f>
        <v>Canada</v>
      </c>
      <c r="H1097" t="str">
        <f>IFERROR(INDEX(Location[State],MATCH(I1097,Location[Zip],0)),"Not found")</f>
        <v>Ontario</v>
      </c>
      <c r="I1097" t="str">
        <f>IFERROR(INDEX(SalesTJ[Zip],MATCH(A1097,SalesTJ[ProductID],0)),"Not found")</f>
        <v>K1R</v>
      </c>
      <c r="J1097" t="str">
        <f>IFERROR(INDEX(Manufacturer[Manufacturer Name],MATCH(E1097,Manufacturer[ManufacturerID],0)),"Not found")</f>
        <v>Aliqui</v>
      </c>
      <c r="K1097">
        <f>IFERROR(INDEX(SalesTJ[Units],MATCH(A1097,SalesTJ[ProductID],0)),"Not found")</f>
        <v>1</v>
      </c>
      <c r="L1097">
        <f>IFERROR(INDEX(SalesTJ[Revenue],MATCH(A1097,SalesTJ[ProductID],0)),"Not found")</f>
        <v>7868.7</v>
      </c>
    </row>
    <row r="1098" spans="1:12">
      <c r="A1098" s="6">
        <v>762</v>
      </c>
      <c r="B1098" s="7">
        <v>42143</v>
      </c>
      <c r="C1098" t="str">
        <f>IFERROR(INDEX(ProductTJ[Product Name],MATCH(A1098,ProductTJ[ProductID],0)),"Not found")</f>
        <v>Natura RP-50</v>
      </c>
      <c r="D1098" t="str">
        <f>IFERROR(INDEX(ProductTJ[Category],MATCH(A1098,ProductTJ[ProductID],0)),"Not found")</f>
        <v>Rural</v>
      </c>
      <c r="E1098">
        <f>IFERROR(INDEX(ProductTJ[ManufacturerID],MATCH(A1098,ProductTJ[ProductID],0)),"Not found")</f>
        <v>8</v>
      </c>
      <c r="F1098" t="str">
        <f>IFERROR(INDEX(ProductTJ[Segment],MATCH(A1098,ProductTJ[ProductID],0)),"Not found")</f>
        <v>Productivity</v>
      </c>
      <c r="G1098" t="str">
        <f>IFERROR(INDEX(SalesTJ[Country],MATCH(A1098,SalesTJ[ProductID],0)),"Not found")</f>
        <v>Canada</v>
      </c>
      <c r="H1098" t="str">
        <f>IFERROR(INDEX(Location[State],MATCH(I1098,Location[Zip],0)),"Not found")</f>
        <v>Manitoba</v>
      </c>
      <c r="I1098" t="str">
        <f>IFERROR(INDEX(SalesTJ[Zip],MATCH(A1098,SalesTJ[ProductID],0)),"Not found")</f>
        <v>R3H</v>
      </c>
      <c r="J1098" t="str">
        <f>IFERROR(INDEX(Manufacturer[Manufacturer Name],MATCH(E1098,Manufacturer[ManufacturerID],0)),"Not found")</f>
        <v>Natura</v>
      </c>
      <c r="K1098">
        <f>IFERROR(INDEX(SalesTJ[Units],MATCH(A1098,SalesTJ[ProductID],0)),"Not found")</f>
        <v>1</v>
      </c>
      <c r="L1098">
        <f>IFERROR(INDEX(SalesTJ[Revenue],MATCH(A1098,SalesTJ[ProductID],0)),"Not found")</f>
        <v>2330.37</v>
      </c>
    </row>
    <row r="1099" spans="1:12">
      <c r="A1099" s="8">
        <v>927</v>
      </c>
      <c r="B1099" s="9">
        <v>42143</v>
      </c>
      <c r="C1099" t="str">
        <f>IFERROR(INDEX(ProductTJ[Product Name],MATCH(A1099,ProductTJ[ProductID],0)),"Not found")</f>
        <v>Natura UE-36</v>
      </c>
      <c r="D1099" t="str">
        <f>IFERROR(INDEX(ProductTJ[Category],MATCH(A1099,ProductTJ[ProductID],0)),"Not found")</f>
        <v>Urban</v>
      </c>
      <c r="E1099">
        <f>IFERROR(INDEX(ProductTJ[ManufacturerID],MATCH(A1099,ProductTJ[ProductID],0)),"Not found")</f>
        <v>8</v>
      </c>
      <c r="F1099" t="str">
        <f>IFERROR(INDEX(ProductTJ[Segment],MATCH(A1099,ProductTJ[ProductID],0)),"Not found")</f>
        <v>Extreme</v>
      </c>
      <c r="G1099" t="str">
        <f>IFERROR(INDEX(SalesTJ[Country],MATCH(A1099,SalesTJ[ProductID],0)),"Not found")</f>
        <v>Canada</v>
      </c>
      <c r="H1099" t="str">
        <f>IFERROR(INDEX(Location[State],MATCH(I1099,Location[Zip],0)),"Not found")</f>
        <v>Ontario</v>
      </c>
      <c r="I1099" t="str">
        <f>IFERROR(INDEX(SalesTJ[Zip],MATCH(A1099,SalesTJ[ProductID],0)),"Not found")</f>
        <v>M6G</v>
      </c>
      <c r="J1099" t="str">
        <f>IFERROR(INDEX(Manufacturer[Manufacturer Name],MATCH(E1099,Manufacturer[ManufacturerID],0)),"Not found")</f>
        <v>Natura</v>
      </c>
      <c r="K1099">
        <f>IFERROR(INDEX(SalesTJ[Units],MATCH(A1099,SalesTJ[ProductID],0)),"Not found")</f>
        <v>1</v>
      </c>
      <c r="L1099">
        <f>IFERROR(INDEX(SalesTJ[Revenue],MATCH(A1099,SalesTJ[ProductID],0)),"Not found")</f>
        <v>6173.37</v>
      </c>
    </row>
    <row r="1100" spans="1:12">
      <c r="A1100" s="6">
        <v>977</v>
      </c>
      <c r="B1100" s="7">
        <v>42143</v>
      </c>
      <c r="C1100" t="str">
        <f>IFERROR(INDEX(ProductTJ[Product Name],MATCH(A1100,ProductTJ[ProductID],0)),"Not found")</f>
        <v>Natura UC-40</v>
      </c>
      <c r="D1100" t="str">
        <f>IFERROR(INDEX(ProductTJ[Category],MATCH(A1100,ProductTJ[ProductID],0)),"Not found")</f>
        <v>Urban</v>
      </c>
      <c r="E1100">
        <f>IFERROR(INDEX(ProductTJ[ManufacturerID],MATCH(A1100,ProductTJ[ProductID],0)),"Not found")</f>
        <v>8</v>
      </c>
      <c r="F1100" t="str">
        <f>IFERROR(INDEX(ProductTJ[Segment],MATCH(A1100,ProductTJ[ProductID],0)),"Not found")</f>
        <v>Convenience</v>
      </c>
      <c r="G1100" t="str">
        <f>IFERROR(INDEX(SalesTJ[Country],MATCH(A1100,SalesTJ[ProductID],0)),"Not found")</f>
        <v>Canada</v>
      </c>
      <c r="H1100" t="str">
        <f>IFERROR(INDEX(Location[State],MATCH(I1100,Location[Zip],0)),"Not found")</f>
        <v>Ontario</v>
      </c>
      <c r="I1100" t="str">
        <f>IFERROR(INDEX(SalesTJ[Zip],MATCH(A1100,SalesTJ[ProductID],0)),"Not found")</f>
        <v>K1H</v>
      </c>
      <c r="J1100" t="str">
        <f>IFERROR(INDEX(Manufacturer[Manufacturer Name],MATCH(E1100,Manufacturer[ManufacturerID],0)),"Not found")</f>
        <v>Natura</v>
      </c>
      <c r="K1100">
        <f>IFERROR(INDEX(SalesTJ[Units],MATCH(A1100,SalesTJ[ProductID],0)),"Not found")</f>
        <v>1</v>
      </c>
      <c r="L1100">
        <f>IFERROR(INDEX(SalesTJ[Revenue],MATCH(A1100,SalesTJ[ProductID],0)),"Not found")</f>
        <v>6299.37</v>
      </c>
    </row>
    <row r="1101" spans="1:12">
      <c r="A1101" s="8">
        <v>2379</v>
      </c>
      <c r="B1101" s="9">
        <v>42143</v>
      </c>
      <c r="C1101" t="str">
        <f>IFERROR(INDEX(ProductTJ[Product Name],MATCH(A1101,ProductTJ[ProductID],0)),"Not found")</f>
        <v>Aliqui UC-27</v>
      </c>
      <c r="D1101" t="str">
        <f>IFERROR(INDEX(ProductTJ[Category],MATCH(A1101,ProductTJ[ProductID],0)),"Not found")</f>
        <v>Urban</v>
      </c>
      <c r="E1101">
        <f>IFERROR(INDEX(ProductTJ[ManufacturerID],MATCH(A1101,ProductTJ[ProductID],0)),"Not found")</f>
        <v>2</v>
      </c>
      <c r="F1101" t="str">
        <f>IFERROR(INDEX(ProductTJ[Segment],MATCH(A1101,ProductTJ[ProductID],0)),"Not found")</f>
        <v>Convenience</v>
      </c>
      <c r="G1101" t="str">
        <f>IFERROR(INDEX(SalesTJ[Country],MATCH(A1101,SalesTJ[ProductID],0)),"Not found")</f>
        <v>Canada</v>
      </c>
      <c r="H1101" t="str">
        <f>IFERROR(INDEX(Location[State],MATCH(I1101,Location[Zip],0)),"Not found")</f>
        <v>Quebec</v>
      </c>
      <c r="I1101" t="str">
        <f>IFERROR(INDEX(SalesTJ[Zip],MATCH(A1101,SalesTJ[ProductID],0)),"Not found")</f>
        <v>H1G</v>
      </c>
      <c r="J1101" t="str">
        <f>IFERROR(INDEX(Manufacturer[Manufacturer Name],MATCH(E1101,Manufacturer[ManufacturerID],0)),"Not found")</f>
        <v>Aliqui</v>
      </c>
      <c r="K1101">
        <f>IFERROR(INDEX(SalesTJ[Units],MATCH(A1101,SalesTJ[ProductID],0)),"Not found")</f>
        <v>1</v>
      </c>
      <c r="L1101">
        <f>IFERROR(INDEX(SalesTJ[Revenue],MATCH(A1101,SalesTJ[ProductID],0)),"Not found")</f>
        <v>2330.37</v>
      </c>
    </row>
    <row r="1102" spans="1:12">
      <c r="A1102" s="6">
        <v>939</v>
      </c>
      <c r="B1102" s="7">
        <v>42143</v>
      </c>
      <c r="C1102" t="str">
        <f>IFERROR(INDEX(ProductTJ[Product Name],MATCH(A1102,ProductTJ[ProductID],0)),"Not found")</f>
        <v>Natura UC-02</v>
      </c>
      <c r="D1102" t="str">
        <f>IFERROR(INDEX(ProductTJ[Category],MATCH(A1102,ProductTJ[ProductID],0)),"Not found")</f>
        <v>Urban</v>
      </c>
      <c r="E1102">
        <f>IFERROR(INDEX(ProductTJ[ManufacturerID],MATCH(A1102,ProductTJ[ProductID],0)),"Not found")</f>
        <v>8</v>
      </c>
      <c r="F1102" t="str">
        <f>IFERROR(INDEX(ProductTJ[Segment],MATCH(A1102,ProductTJ[ProductID],0)),"Not found")</f>
        <v>Convenience</v>
      </c>
      <c r="G1102" t="str">
        <f>IFERROR(INDEX(SalesTJ[Country],MATCH(A1102,SalesTJ[ProductID],0)),"Not found")</f>
        <v>Canada</v>
      </c>
      <c r="H1102" t="str">
        <f>IFERROR(INDEX(Location[State],MATCH(I1102,Location[Zip],0)),"Not found")</f>
        <v>Manitoba</v>
      </c>
      <c r="I1102" t="str">
        <f>IFERROR(INDEX(SalesTJ[Zip],MATCH(A1102,SalesTJ[ProductID],0)),"Not found")</f>
        <v>R3T</v>
      </c>
      <c r="J1102" t="str">
        <f>IFERROR(INDEX(Manufacturer[Manufacturer Name],MATCH(E1102,Manufacturer[ManufacturerID],0)),"Not found")</f>
        <v>Natura</v>
      </c>
      <c r="K1102">
        <f>IFERROR(INDEX(SalesTJ[Units],MATCH(A1102,SalesTJ[ProductID],0)),"Not found")</f>
        <v>1</v>
      </c>
      <c r="L1102">
        <f>IFERROR(INDEX(SalesTJ[Revenue],MATCH(A1102,SalesTJ[ProductID],0)),"Not found")</f>
        <v>4409.37</v>
      </c>
    </row>
    <row r="1103" spans="1:12">
      <c r="A1103" s="8">
        <v>2380</v>
      </c>
      <c r="B1103" s="9">
        <v>42143</v>
      </c>
      <c r="C1103" t="str">
        <f>IFERROR(INDEX(ProductTJ[Product Name],MATCH(A1103,ProductTJ[ProductID],0)),"Not found")</f>
        <v>Aliqui UC-28</v>
      </c>
      <c r="D1103" t="str">
        <f>IFERROR(INDEX(ProductTJ[Category],MATCH(A1103,ProductTJ[ProductID],0)),"Not found")</f>
        <v>Urban</v>
      </c>
      <c r="E1103">
        <f>IFERROR(INDEX(ProductTJ[ManufacturerID],MATCH(A1103,ProductTJ[ProductID],0)),"Not found")</f>
        <v>2</v>
      </c>
      <c r="F1103" t="str">
        <f>IFERROR(INDEX(ProductTJ[Segment],MATCH(A1103,ProductTJ[ProductID],0)),"Not found")</f>
        <v>Convenience</v>
      </c>
      <c r="G1103" t="str">
        <f>IFERROR(INDEX(SalesTJ[Country],MATCH(A1103,SalesTJ[ProductID],0)),"Not found")</f>
        <v>Canada</v>
      </c>
      <c r="H1103" t="str">
        <f>IFERROR(INDEX(Location[State],MATCH(I1103,Location[Zip],0)),"Not found")</f>
        <v>British Columbia</v>
      </c>
      <c r="I1103" t="str">
        <f>IFERROR(INDEX(SalesTJ[Zip],MATCH(A1103,SalesTJ[ProductID],0)),"Not found")</f>
        <v>V5M</v>
      </c>
      <c r="J1103" t="str">
        <f>IFERROR(INDEX(Manufacturer[Manufacturer Name],MATCH(E1103,Manufacturer[ManufacturerID],0)),"Not found")</f>
        <v>Aliqui</v>
      </c>
      <c r="K1103">
        <f>IFERROR(INDEX(SalesTJ[Units],MATCH(A1103,SalesTJ[ProductID],0)),"Not found")</f>
        <v>1</v>
      </c>
      <c r="L1103">
        <f>IFERROR(INDEX(SalesTJ[Revenue],MATCH(A1103,SalesTJ[ProductID],0)),"Not found")</f>
        <v>3968.37</v>
      </c>
    </row>
    <row r="1104" spans="1:12">
      <c r="A1104" s="6">
        <v>761</v>
      </c>
      <c r="B1104" s="7">
        <v>42143</v>
      </c>
      <c r="C1104" t="str">
        <f>IFERROR(INDEX(ProductTJ[Product Name],MATCH(A1104,ProductTJ[ProductID],0)),"Not found")</f>
        <v>Natura RP-49</v>
      </c>
      <c r="D1104" t="str">
        <f>IFERROR(INDEX(ProductTJ[Category],MATCH(A1104,ProductTJ[ProductID],0)),"Not found")</f>
        <v>Rural</v>
      </c>
      <c r="E1104">
        <f>IFERROR(INDEX(ProductTJ[ManufacturerID],MATCH(A1104,ProductTJ[ProductID],0)),"Not found")</f>
        <v>8</v>
      </c>
      <c r="F1104" t="str">
        <f>IFERROR(INDEX(ProductTJ[Segment],MATCH(A1104,ProductTJ[ProductID],0)),"Not found")</f>
        <v>Productivity</v>
      </c>
      <c r="G1104" t="str">
        <f>IFERROR(INDEX(SalesTJ[Country],MATCH(A1104,SalesTJ[ProductID],0)),"Not found")</f>
        <v>Canada</v>
      </c>
      <c r="H1104" t="str">
        <f>IFERROR(INDEX(Location[State],MATCH(I1104,Location[Zip],0)),"Not found")</f>
        <v>Manitoba</v>
      </c>
      <c r="I1104" t="str">
        <f>IFERROR(INDEX(SalesTJ[Zip],MATCH(A1104,SalesTJ[ProductID],0)),"Not found")</f>
        <v>R3H</v>
      </c>
      <c r="J1104" t="str">
        <f>IFERROR(INDEX(Manufacturer[Manufacturer Name],MATCH(E1104,Manufacturer[ManufacturerID],0)),"Not found")</f>
        <v>Natura</v>
      </c>
      <c r="K1104">
        <f>IFERROR(INDEX(SalesTJ[Units],MATCH(A1104,SalesTJ[ProductID],0)),"Not found")</f>
        <v>1</v>
      </c>
      <c r="L1104">
        <f>IFERROR(INDEX(SalesTJ[Revenue],MATCH(A1104,SalesTJ[ProductID],0)),"Not found")</f>
        <v>2330.37</v>
      </c>
    </row>
    <row r="1105" spans="1:12">
      <c r="A1105" s="8">
        <v>826</v>
      </c>
      <c r="B1105" s="9">
        <v>42115</v>
      </c>
      <c r="C1105" t="str">
        <f>IFERROR(INDEX(ProductTJ[Product Name],MATCH(A1105,ProductTJ[ProductID],0)),"Not found")</f>
        <v>Natura UM-10</v>
      </c>
      <c r="D1105" t="str">
        <f>IFERROR(INDEX(ProductTJ[Category],MATCH(A1105,ProductTJ[ProductID],0)),"Not found")</f>
        <v>Urban</v>
      </c>
      <c r="E1105">
        <f>IFERROR(INDEX(ProductTJ[ManufacturerID],MATCH(A1105,ProductTJ[ProductID],0)),"Not found")</f>
        <v>8</v>
      </c>
      <c r="F1105" t="str">
        <f>IFERROR(INDEX(ProductTJ[Segment],MATCH(A1105,ProductTJ[ProductID],0)),"Not found")</f>
        <v>Moderation</v>
      </c>
      <c r="G1105" t="str">
        <f>IFERROR(INDEX(SalesTJ[Country],MATCH(A1105,SalesTJ[ProductID],0)),"Not found")</f>
        <v>Canada</v>
      </c>
      <c r="H1105" t="str">
        <f>IFERROR(INDEX(Location[State],MATCH(I1105,Location[Zip],0)),"Not found")</f>
        <v>Manitoba</v>
      </c>
      <c r="I1105" t="str">
        <f>IFERROR(INDEX(SalesTJ[Zip],MATCH(A1105,SalesTJ[ProductID],0)),"Not found")</f>
        <v>R3T</v>
      </c>
      <c r="J1105" t="str">
        <f>IFERROR(INDEX(Manufacturer[Manufacturer Name],MATCH(E1105,Manufacturer[ManufacturerID],0)),"Not found")</f>
        <v>Natura</v>
      </c>
      <c r="K1105">
        <f>IFERROR(INDEX(SalesTJ[Units],MATCH(A1105,SalesTJ[ProductID],0)),"Not found")</f>
        <v>1</v>
      </c>
      <c r="L1105">
        <f>IFERROR(INDEX(SalesTJ[Revenue],MATCH(A1105,SalesTJ[ProductID],0)),"Not found")</f>
        <v>14426.37</v>
      </c>
    </row>
    <row r="1106" spans="1:12">
      <c r="A1106" s="6">
        <v>939</v>
      </c>
      <c r="B1106" s="7">
        <v>42115</v>
      </c>
      <c r="C1106" t="str">
        <f>IFERROR(INDEX(ProductTJ[Product Name],MATCH(A1106,ProductTJ[ProductID],0)),"Not found")</f>
        <v>Natura UC-02</v>
      </c>
      <c r="D1106" t="str">
        <f>IFERROR(INDEX(ProductTJ[Category],MATCH(A1106,ProductTJ[ProductID],0)),"Not found")</f>
        <v>Urban</v>
      </c>
      <c r="E1106">
        <f>IFERROR(INDEX(ProductTJ[ManufacturerID],MATCH(A1106,ProductTJ[ProductID],0)),"Not found")</f>
        <v>8</v>
      </c>
      <c r="F1106" t="str">
        <f>IFERROR(INDEX(ProductTJ[Segment],MATCH(A1106,ProductTJ[ProductID],0)),"Not found")</f>
        <v>Convenience</v>
      </c>
      <c r="G1106" t="str">
        <f>IFERROR(INDEX(SalesTJ[Country],MATCH(A1106,SalesTJ[ProductID],0)),"Not found")</f>
        <v>Canada</v>
      </c>
      <c r="H1106" t="str">
        <f>IFERROR(INDEX(Location[State],MATCH(I1106,Location[Zip],0)),"Not found")</f>
        <v>Manitoba</v>
      </c>
      <c r="I1106" t="str">
        <f>IFERROR(INDEX(SalesTJ[Zip],MATCH(A1106,SalesTJ[ProductID],0)),"Not found")</f>
        <v>R3T</v>
      </c>
      <c r="J1106" t="str">
        <f>IFERROR(INDEX(Manufacturer[Manufacturer Name],MATCH(E1106,Manufacturer[ManufacturerID],0)),"Not found")</f>
        <v>Natura</v>
      </c>
      <c r="K1106">
        <f>IFERROR(INDEX(SalesTJ[Units],MATCH(A1106,SalesTJ[ProductID],0)),"Not found")</f>
        <v>1</v>
      </c>
      <c r="L1106">
        <f>IFERROR(INDEX(SalesTJ[Revenue],MATCH(A1106,SalesTJ[ProductID],0)),"Not found")</f>
        <v>4409.37</v>
      </c>
    </row>
    <row r="1107" spans="1:12">
      <c r="A1107" s="8">
        <v>1053</v>
      </c>
      <c r="B1107" s="9">
        <v>42124</v>
      </c>
      <c r="C1107" t="str">
        <f>IFERROR(INDEX(ProductTJ[Product Name],MATCH(A1107,ProductTJ[ProductID],0)),"Not found")</f>
        <v>Pirum MA-11</v>
      </c>
      <c r="D1107" t="str">
        <f>IFERROR(INDEX(ProductTJ[Category],MATCH(A1107,ProductTJ[ProductID],0)),"Not found")</f>
        <v>Mix</v>
      </c>
      <c r="E1107">
        <f>IFERROR(INDEX(ProductTJ[ManufacturerID],MATCH(A1107,ProductTJ[ProductID],0)),"Not found")</f>
        <v>10</v>
      </c>
      <c r="F1107" t="str">
        <f>IFERROR(INDEX(ProductTJ[Segment],MATCH(A1107,ProductTJ[ProductID],0)),"Not found")</f>
        <v>All Season</v>
      </c>
      <c r="G1107" t="str">
        <f>IFERROR(INDEX(SalesTJ[Country],MATCH(A1107,SalesTJ[ProductID],0)),"Not found")</f>
        <v>Canada</v>
      </c>
      <c r="H1107" t="str">
        <f>IFERROR(INDEX(Location[State],MATCH(I1107,Location[Zip],0)),"Not found")</f>
        <v>Alberta</v>
      </c>
      <c r="I1107" t="str">
        <f>IFERROR(INDEX(SalesTJ[Zip],MATCH(A1107,SalesTJ[ProductID],0)),"Not found")</f>
        <v>T3C</v>
      </c>
      <c r="J1107" t="str">
        <f>IFERROR(INDEX(Manufacturer[Manufacturer Name],MATCH(E1107,Manufacturer[ManufacturerID],0)),"Not found")</f>
        <v>Pirum</v>
      </c>
      <c r="K1107">
        <f>IFERROR(INDEX(SalesTJ[Units],MATCH(A1107,SalesTJ[ProductID],0)),"Not found")</f>
        <v>1</v>
      </c>
      <c r="L1107">
        <f>IFERROR(INDEX(SalesTJ[Revenue],MATCH(A1107,SalesTJ[ProductID],0)),"Not found")</f>
        <v>3527.37</v>
      </c>
    </row>
    <row r="1108" spans="1:12">
      <c r="A1108" s="6">
        <v>438</v>
      </c>
      <c r="B1108" s="7">
        <v>42124</v>
      </c>
      <c r="C1108" t="str">
        <f>IFERROR(INDEX(ProductTJ[Product Name],MATCH(A1108,ProductTJ[ProductID],0)),"Not found")</f>
        <v>Maximus UM-43</v>
      </c>
      <c r="D1108" t="str">
        <f>IFERROR(INDEX(ProductTJ[Category],MATCH(A1108,ProductTJ[ProductID],0)),"Not found")</f>
        <v>Urban</v>
      </c>
      <c r="E1108">
        <f>IFERROR(INDEX(ProductTJ[ManufacturerID],MATCH(A1108,ProductTJ[ProductID],0)),"Not found")</f>
        <v>7</v>
      </c>
      <c r="F1108" t="str">
        <f>IFERROR(INDEX(ProductTJ[Segment],MATCH(A1108,ProductTJ[ProductID],0)),"Not found")</f>
        <v>Moderation</v>
      </c>
      <c r="G1108" t="str">
        <f>IFERROR(INDEX(SalesTJ[Country],MATCH(A1108,SalesTJ[ProductID],0)),"Not found")</f>
        <v>Canada</v>
      </c>
      <c r="H1108" t="str">
        <f>IFERROR(INDEX(Location[State],MATCH(I1108,Location[Zip],0)),"Not found")</f>
        <v>Manitoba</v>
      </c>
      <c r="I1108" t="str">
        <f>IFERROR(INDEX(SalesTJ[Zip],MATCH(A1108,SalesTJ[ProductID],0)),"Not found")</f>
        <v>R3K</v>
      </c>
      <c r="J1108" t="str">
        <f>IFERROR(INDEX(Manufacturer[Manufacturer Name],MATCH(E1108,Manufacturer[ManufacturerID],0)),"Not found")</f>
        <v>VanArsdel</v>
      </c>
      <c r="K1108">
        <f>IFERROR(INDEX(SalesTJ[Units],MATCH(A1108,SalesTJ[ProductID],0)),"Not found")</f>
        <v>1</v>
      </c>
      <c r="L1108">
        <f>IFERROR(INDEX(SalesTJ[Revenue],MATCH(A1108,SalesTJ[ProductID],0)),"Not found")</f>
        <v>11969.37</v>
      </c>
    </row>
    <row r="1109" spans="1:12">
      <c r="A1109" s="8">
        <v>1889</v>
      </c>
      <c r="B1109" s="9">
        <v>42141</v>
      </c>
      <c r="C1109" t="str">
        <f>IFERROR(INDEX(ProductTJ[Product Name],MATCH(A1109,ProductTJ[ProductID],0)),"Not found")</f>
        <v>Leo UC-08</v>
      </c>
      <c r="D1109" t="str">
        <f>IFERROR(INDEX(ProductTJ[Category],MATCH(A1109,ProductTJ[ProductID],0)),"Not found")</f>
        <v>Urban</v>
      </c>
      <c r="E1109">
        <f>IFERROR(INDEX(ProductTJ[ManufacturerID],MATCH(A1109,ProductTJ[ProductID],0)),"Not found")</f>
        <v>6</v>
      </c>
      <c r="F1109" t="str">
        <f>IFERROR(INDEX(ProductTJ[Segment],MATCH(A1109,ProductTJ[ProductID],0)),"Not found")</f>
        <v>Convenience</v>
      </c>
      <c r="G1109" t="str">
        <f>IFERROR(INDEX(SalesTJ[Country],MATCH(A1109,SalesTJ[ProductID],0)),"Not found")</f>
        <v>Canada</v>
      </c>
      <c r="H1109" t="str">
        <f>IFERROR(INDEX(Location[State],MATCH(I1109,Location[Zip],0)),"Not found")</f>
        <v>Ontario</v>
      </c>
      <c r="I1109" t="str">
        <f>IFERROR(INDEX(SalesTJ[Zip],MATCH(A1109,SalesTJ[ProductID],0)),"Not found")</f>
        <v>L4Y</v>
      </c>
      <c r="J1109" t="str">
        <f>IFERROR(INDEX(Manufacturer[Manufacturer Name],MATCH(E1109,Manufacturer[ManufacturerID],0)),"Not found")</f>
        <v>Leo</v>
      </c>
      <c r="K1109">
        <f>IFERROR(INDEX(SalesTJ[Units],MATCH(A1109,SalesTJ[ProductID],0)),"Not found")</f>
        <v>1</v>
      </c>
      <c r="L1109">
        <f>IFERROR(INDEX(SalesTJ[Revenue],MATCH(A1109,SalesTJ[ProductID],0)),"Not found")</f>
        <v>8693.37</v>
      </c>
    </row>
    <row r="1110" spans="1:12">
      <c r="A1110" s="6">
        <v>1180</v>
      </c>
      <c r="B1110" s="7">
        <v>42124</v>
      </c>
      <c r="C1110" t="str">
        <f>IFERROR(INDEX(ProductTJ[Product Name],MATCH(A1110,ProductTJ[ProductID],0)),"Not found")</f>
        <v>Pirum UE-16</v>
      </c>
      <c r="D1110" t="str">
        <f>IFERROR(INDEX(ProductTJ[Category],MATCH(A1110,ProductTJ[ProductID],0)),"Not found")</f>
        <v>Urban</v>
      </c>
      <c r="E1110">
        <f>IFERROR(INDEX(ProductTJ[ManufacturerID],MATCH(A1110,ProductTJ[ProductID],0)),"Not found")</f>
        <v>10</v>
      </c>
      <c r="F1110" t="str">
        <f>IFERROR(INDEX(ProductTJ[Segment],MATCH(A1110,ProductTJ[ProductID],0)),"Not found")</f>
        <v>Extreme</v>
      </c>
      <c r="G1110" t="str">
        <f>IFERROR(INDEX(SalesTJ[Country],MATCH(A1110,SalesTJ[ProductID],0)),"Not found")</f>
        <v>Canada</v>
      </c>
      <c r="H1110" t="str">
        <f>IFERROR(INDEX(Location[State],MATCH(I1110,Location[Zip],0)),"Not found")</f>
        <v>Ontario</v>
      </c>
      <c r="I1110" t="str">
        <f>IFERROR(INDEX(SalesTJ[Zip],MATCH(A1110,SalesTJ[ProductID],0)),"Not found")</f>
        <v>L5G</v>
      </c>
      <c r="J1110" t="str">
        <f>IFERROR(INDEX(Manufacturer[Manufacturer Name],MATCH(E1110,Manufacturer[ManufacturerID],0)),"Not found")</f>
        <v>Pirum</v>
      </c>
      <c r="K1110">
        <f>IFERROR(INDEX(SalesTJ[Units],MATCH(A1110,SalesTJ[ProductID],0)),"Not found")</f>
        <v>1</v>
      </c>
      <c r="L1110">
        <f>IFERROR(INDEX(SalesTJ[Revenue],MATCH(A1110,SalesTJ[ProductID],0)),"Not found")</f>
        <v>6173.37</v>
      </c>
    </row>
    <row r="1111" spans="1:12">
      <c r="A1111" s="8">
        <v>2214</v>
      </c>
      <c r="B1111" s="9">
        <v>42124</v>
      </c>
      <c r="C1111" t="str">
        <f>IFERROR(INDEX(ProductTJ[Product Name],MATCH(A1111,ProductTJ[ProductID],0)),"Not found")</f>
        <v>Aliqui RP-11</v>
      </c>
      <c r="D1111" t="str">
        <f>IFERROR(INDEX(ProductTJ[Category],MATCH(A1111,ProductTJ[ProductID],0)),"Not found")</f>
        <v>Rural</v>
      </c>
      <c r="E1111">
        <f>IFERROR(INDEX(ProductTJ[ManufacturerID],MATCH(A1111,ProductTJ[ProductID],0)),"Not found")</f>
        <v>2</v>
      </c>
      <c r="F1111" t="str">
        <f>IFERROR(INDEX(ProductTJ[Segment],MATCH(A1111,ProductTJ[ProductID],0)),"Not found")</f>
        <v>Productivity</v>
      </c>
      <c r="G1111" t="str">
        <f>IFERROR(INDEX(SalesTJ[Country],MATCH(A1111,SalesTJ[ProductID],0)),"Not found")</f>
        <v>Canada</v>
      </c>
      <c r="H1111" t="str">
        <f>IFERROR(INDEX(Location[State],MATCH(I1111,Location[Zip],0)),"Not found")</f>
        <v>Ontario</v>
      </c>
      <c r="I1111" t="str">
        <f>IFERROR(INDEX(SalesTJ[Zip],MATCH(A1111,SalesTJ[ProductID],0)),"Not found")</f>
        <v>L5N</v>
      </c>
      <c r="J1111" t="str">
        <f>IFERROR(INDEX(Manufacturer[Manufacturer Name],MATCH(E1111,Manufacturer[ManufacturerID],0)),"Not found")</f>
        <v>Aliqui</v>
      </c>
      <c r="K1111">
        <f>IFERROR(INDEX(SalesTJ[Units],MATCH(A1111,SalesTJ[ProductID],0)),"Not found")</f>
        <v>1</v>
      </c>
      <c r="L1111">
        <f>IFERROR(INDEX(SalesTJ[Revenue],MATCH(A1111,SalesTJ[ProductID],0)),"Not found")</f>
        <v>4535.37</v>
      </c>
    </row>
    <row r="1112" spans="1:12">
      <c r="A1112" s="6">
        <v>1244</v>
      </c>
      <c r="B1112" s="7">
        <v>42152</v>
      </c>
      <c r="C1112" t="str">
        <f>IFERROR(INDEX(ProductTJ[Product Name],MATCH(A1112,ProductTJ[ProductID],0)),"Not found")</f>
        <v>Quibus MP-12</v>
      </c>
      <c r="D1112" t="str">
        <f>IFERROR(INDEX(ProductTJ[Category],MATCH(A1112,ProductTJ[ProductID],0)),"Not found")</f>
        <v>Mix</v>
      </c>
      <c r="E1112">
        <f>IFERROR(INDEX(ProductTJ[ManufacturerID],MATCH(A1112,ProductTJ[ProductID],0)),"Not found")</f>
        <v>12</v>
      </c>
      <c r="F1112" t="str">
        <f>IFERROR(INDEX(ProductTJ[Segment],MATCH(A1112,ProductTJ[ProductID],0)),"Not found")</f>
        <v>Productivity</v>
      </c>
      <c r="G1112" t="str">
        <f>IFERROR(INDEX(SalesTJ[Country],MATCH(A1112,SalesTJ[ProductID],0)),"Not found")</f>
        <v>Canada</v>
      </c>
      <c r="H1112" t="str">
        <f>IFERROR(INDEX(Location[State],MATCH(I1112,Location[Zip],0)),"Not found")</f>
        <v>Manitoba</v>
      </c>
      <c r="I1112" t="str">
        <f>IFERROR(INDEX(SalesTJ[Zip],MATCH(A1112,SalesTJ[ProductID],0)),"Not found")</f>
        <v>R3V</v>
      </c>
      <c r="J1112" t="str">
        <f>IFERROR(INDEX(Manufacturer[Manufacturer Name],MATCH(E1112,Manufacturer[ManufacturerID],0)),"Not found")</f>
        <v>Quibus</v>
      </c>
      <c r="K1112">
        <f>IFERROR(INDEX(SalesTJ[Units],MATCH(A1112,SalesTJ[ProductID],0)),"Not found")</f>
        <v>1</v>
      </c>
      <c r="L1112">
        <f>IFERROR(INDEX(SalesTJ[Revenue],MATCH(A1112,SalesTJ[ProductID],0)),"Not found")</f>
        <v>5794.74</v>
      </c>
    </row>
    <row r="1113" spans="1:12">
      <c r="A1113" s="8">
        <v>2332</v>
      </c>
      <c r="B1113" s="9">
        <v>42152</v>
      </c>
      <c r="C1113" t="str">
        <f>IFERROR(INDEX(ProductTJ[Product Name],MATCH(A1113,ProductTJ[ProductID],0)),"Not found")</f>
        <v>Aliqui UE-06</v>
      </c>
      <c r="D1113" t="str">
        <f>IFERROR(INDEX(ProductTJ[Category],MATCH(A1113,ProductTJ[ProductID],0)),"Not found")</f>
        <v>Urban</v>
      </c>
      <c r="E1113">
        <f>IFERROR(INDEX(ProductTJ[ManufacturerID],MATCH(A1113,ProductTJ[ProductID],0)),"Not found")</f>
        <v>2</v>
      </c>
      <c r="F1113" t="str">
        <f>IFERROR(INDEX(ProductTJ[Segment],MATCH(A1113,ProductTJ[ProductID],0)),"Not found")</f>
        <v>Extreme</v>
      </c>
      <c r="G1113" t="str">
        <f>IFERROR(INDEX(SalesTJ[Country],MATCH(A1113,SalesTJ[ProductID],0)),"Not found")</f>
        <v>Canada</v>
      </c>
      <c r="H1113" t="str">
        <f>IFERROR(INDEX(Location[State],MATCH(I1113,Location[Zip],0)),"Not found")</f>
        <v>Ontario</v>
      </c>
      <c r="I1113" t="str">
        <f>IFERROR(INDEX(SalesTJ[Zip],MATCH(A1113,SalesTJ[ProductID],0)),"Not found")</f>
        <v>M4E</v>
      </c>
      <c r="J1113" t="str">
        <f>IFERROR(INDEX(Manufacturer[Manufacturer Name],MATCH(E1113,Manufacturer[ManufacturerID],0)),"Not found")</f>
        <v>Aliqui</v>
      </c>
      <c r="K1113">
        <f>IFERROR(INDEX(SalesTJ[Units],MATCH(A1113,SalesTJ[ProductID],0)),"Not found")</f>
        <v>1</v>
      </c>
      <c r="L1113">
        <f>IFERROR(INDEX(SalesTJ[Revenue],MATCH(A1113,SalesTJ[ProductID],0)),"Not found")</f>
        <v>5921.37</v>
      </c>
    </row>
    <row r="1114" spans="1:12">
      <c r="A1114" s="6">
        <v>981</v>
      </c>
      <c r="B1114" s="7">
        <v>42152</v>
      </c>
      <c r="C1114" t="str">
        <f>IFERROR(INDEX(ProductTJ[Product Name],MATCH(A1114,ProductTJ[ProductID],0)),"Not found")</f>
        <v>Natura UC-44</v>
      </c>
      <c r="D1114" t="str">
        <f>IFERROR(INDEX(ProductTJ[Category],MATCH(A1114,ProductTJ[ProductID],0)),"Not found")</f>
        <v>Urban</v>
      </c>
      <c r="E1114">
        <f>IFERROR(INDEX(ProductTJ[ManufacturerID],MATCH(A1114,ProductTJ[ProductID],0)),"Not found")</f>
        <v>8</v>
      </c>
      <c r="F1114" t="str">
        <f>IFERROR(INDEX(ProductTJ[Segment],MATCH(A1114,ProductTJ[ProductID],0)),"Not found")</f>
        <v>Convenience</v>
      </c>
      <c r="G1114" t="str">
        <f>IFERROR(INDEX(SalesTJ[Country],MATCH(A1114,SalesTJ[ProductID],0)),"Not found")</f>
        <v>Canada</v>
      </c>
      <c r="H1114" t="str">
        <f>IFERROR(INDEX(Location[State],MATCH(I1114,Location[Zip],0)),"Not found")</f>
        <v>Alberta</v>
      </c>
      <c r="I1114" t="str">
        <f>IFERROR(INDEX(SalesTJ[Zip],MATCH(A1114,SalesTJ[ProductID],0)),"Not found")</f>
        <v>T6G</v>
      </c>
      <c r="J1114" t="str">
        <f>IFERROR(INDEX(Manufacturer[Manufacturer Name],MATCH(E1114,Manufacturer[ManufacturerID],0)),"Not found")</f>
        <v>Natura</v>
      </c>
      <c r="K1114">
        <f>IFERROR(INDEX(SalesTJ[Units],MATCH(A1114,SalesTJ[ProductID],0)),"Not found")</f>
        <v>1</v>
      </c>
      <c r="L1114">
        <f>IFERROR(INDEX(SalesTJ[Revenue],MATCH(A1114,SalesTJ[ProductID],0)),"Not found")</f>
        <v>2141.37</v>
      </c>
    </row>
    <row r="1115" spans="1:12">
      <c r="A1115" s="8">
        <v>1529</v>
      </c>
      <c r="B1115" s="9">
        <v>42152</v>
      </c>
      <c r="C1115" t="str">
        <f>IFERROR(INDEX(ProductTJ[Product Name],MATCH(A1115,ProductTJ[ProductID],0)),"Not found")</f>
        <v>Quibus RP-21</v>
      </c>
      <c r="D1115" t="str">
        <f>IFERROR(INDEX(ProductTJ[Category],MATCH(A1115,ProductTJ[ProductID],0)),"Not found")</f>
        <v>Rural</v>
      </c>
      <c r="E1115">
        <f>IFERROR(INDEX(ProductTJ[ManufacturerID],MATCH(A1115,ProductTJ[ProductID],0)),"Not found")</f>
        <v>12</v>
      </c>
      <c r="F1115" t="str">
        <f>IFERROR(INDEX(ProductTJ[Segment],MATCH(A1115,ProductTJ[ProductID],0)),"Not found")</f>
        <v>Productivity</v>
      </c>
      <c r="G1115" t="str">
        <f>IFERROR(INDEX(SalesTJ[Country],MATCH(A1115,SalesTJ[ProductID],0)),"Not found")</f>
        <v>Canada</v>
      </c>
      <c r="H1115" t="str">
        <f>IFERROR(INDEX(Location[State],MATCH(I1115,Location[Zip],0)),"Not found")</f>
        <v>Ontario</v>
      </c>
      <c r="I1115" t="str">
        <f>IFERROR(INDEX(SalesTJ[Zip],MATCH(A1115,SalesTJ[ProductID],0)),"Not found")</f>
        <v>M5R</v>
      </c>
      <c r="J1115" t="str">
        <f>IFERROR(INDEX(Manufacturer[Manufacturer Name],MATCH(E1115,Manufacturer[ManufacturerID],0)),"Not found")</f>
        <v>Quibus</v>
      </c>
      <c r="K1115">
        <f>IFERROR(INDEX(SalesTJ[Units],MATCH(A1115,SalesTJ[ProductID],0)),"Not found")</f>
        <v>1</v>
      </c>
      <c r="L1115">
        <f>IFERROR(INDEX(SalesTJ[Revenue],MATCH(A1115,SalesTJ[ProductID],0)),"Not found")</f>
        <v>5038.74</v>
      </c>
    </row>
    <row r="1116" spans="1:12">
      <c r="A1116" s="6">
        <v>491</v>
      </c>
      <c r="B1116" s="7">
        <v>42152</v>
      </c>
      <c r="C1116" t="str">
        <f>IFERROR(INDEX(ProductTJ[Product Name],MATCH(A1116,ProductTJ[ProductID],0)),"Not found")</f>
        <v>Maximus UM-96</v>
      </c>
      <c r="D1116" t="str">
        <f>IFERROR(INDEX(ProductTJ[Category],MATCH(A1116,ProductTJ[ProductID],0)),"Not found")</f>
        <v>Urban</v>
      </c>
      <c r="E1116">
        <f>IFERROR(INDEX(ProductTJ[ManufacturerID],MATCH(A1116,ProductTJ[ProductID],0)),"Not found")</f>
        <v>7</v>
      </c>
      <c r="F1116" t="str">
        <f>IFERROR(INDEX(ProductTJ[Segment],MATCH(A1116,ProductTJ[ProductID],0)),"Not found")</f>
        <v>Moderation</v>
      </c>
      <c r="G1116" t="str">
        <f>IFERROR(INDEX(SalesTJ[Country],MATCH(A1116,SalesTJ[ProductID],0)),"Not found")</f>
        <v>Canada</v>
      </c>
      <c r="H1116" t="str">
        <f>IFERROR(INDEX(Location[State],MATCH(I1116,Location[Zip],0)),"Not found")</f>
        <v>Ontario</v>
      </c>
      <c r="I1116" t="str">
        <f>IFERROR(INDEX(SalesTJ[Zip],MATCH(A1116,SalesTJ[ProductID],0)),"Not found")</f>
        <v>M5X</v>
      </c>
      <c r="J1116" t="str">
        <f>IFERROR(INDEX(Manufacturer[Manufacturer Name],MATCH(E1116,Manufacturer[ManufacturerID],0)),"Not found")</f>
        <v>VanArsdel</v>
      </c>
      <c r="K1116">
        <f>IFERROR(INDEX(SalesTJ[Units],MATCH(A1116,SalesTJ[ProductID],0)),"Not found")</f>
        <v>1</v>
      </c>
      <c r="L1116">
        <f>IFERROR(INDEX(SalesTJ[Revenue],MATCH(A1116,SalesTJ[ProductID],0)),"Not found")</f>
        <v>10709.37</v>
      </c>
    </row>
    <row r="1117" spans="1:12">
      <c r="A1117" s="8">
        <v>907</v>
      </c>
      <c r="B1117" s="9">
        <v>42108</v>
      </c>
      <c r="C1117" t="str">
        <f>IFERROR(INDEX(ProductTJ[Product Name],MATCH(A1117,ProductTJ[ProductID],0)),"Not found")</f>
        <v>Natura UE-16</v>
      </c>
      <c r="D1117" t="str">
        <f>IFERROR(INDEX(ProductTJ[Category],MATCH(A1117,ProductTJ[ProductID],0)),"Not found")</f>
        <v>Urban</v>
      </c>
      <c r="E1117">
        <f>IFERROR(INDEX(ProductTJ[ManufacturerID],MATCH(A1117,ProductTJ[ProductID],0)),"Not found")</f>
        <v>8</v>
      </c>
      <c r="F1117" t="str">
        <f>IFERROR(INDEX(ProductTJ[Segment],MATCH(A1117,ProductTJ[ProductID],0)),"Not found")</f>
        <v>Extreme</v>
      </c>
      <c r="G1117" t="str">
        <f>IFERROR(INDEX(SalesTJ[Country],MATCH(A1117,SalesTJ[ProductID],0)),"Not found")</f>
        <v>Canada</v>
      </c>
      <c r="H1117" t="str">
        <f>IFERROR(INDEX(Location[State],MATCH(I1117,Location[Zip],0)),"Not found")</f>
        <v>Ontario</v>
      </c>
      <c r="I1117" t="str">
        <f>IFERROR(INDEX(SalesTJ[Zip],MATCH(A1117,SalesTJ[ProductID],0)),"Not found")</f>
        <v>M7Y</v>
      </c>
      <c r="J1117" t="str">
        <f>IFERROR(INDEX(Manufacturer[Manufacturer Name],MATCH(E1117,Manufacturer[ManufacturerID],0)),"Not found")</f>
        <v>Natura</v>
      </c>
      <c r="K1117">
        <f>IFERROR(INDEX(SalesTJ[Units],MATCH(A1117,SalesTJ[ProductID],0)),"Not found")</f>
        <v>1</v>
      </c>
      <c r="L1117">
        <f>IFERROR(INDEX(SalesTJ[Revenue],MATCH(A1117,SalesTJ[ProductID],0)),"Not found")</f>
        <v>7307.37</v>
      </c>
    </row>
    <row r="1118" spans="1:12">
      <c r="A1118" s="6">
        <v>2091</v>
      </c>
      <c r="B1118" s="7">
        <v>42108</v>
      </c>
      <c r="C1118" t="str">
        <f>IFERROR(INDEX(ProductTJ[Product Name],MATCH(A1118,ProductTJ[ProductID],0)),"Not found")</f>
        <v>Currus UC-26</v>
      </c>
      <c r="D1118" t="str">
        <f>IFERROR(INDEX(ProductTJ[Category],MATCH(A1118,ProductTJ[ProductID],0)),"Not found")</f>
        <v>Urban</v>
      </c>
      <c r="E1118">
        <f>IFERROR(INDEX(ProductTJ[ManufacturerID],MATCH(A1118,ProductTJ[ProductID],0)),"Not found")</f>
        <v>4</v>
      </c>
      <c r="F1118" t="str">
        <f>IFERROR(INDEX(ProductTJ[Segment],MATCH(A1118,ProductTJ[ProductID],0)),"Not found")</f>
        <v>Convenience</v>
      </c>
      <c r="G1118" t="str">
        <f>IFERROR(INDEX(SalesTJ[Country],MATCH(A1118,SalesTJ[ProductID],0)),"Not found")</f>
        <v>Canada</v>
      </c>
      <c r="H1118" t="str">
        <f>IFERROR(INDEX(Location[State],MATCH(I1118,Location[Zip],0)),"Not found")</f>
        <v>British Columbia</v>
      </c>
      <c r="I1118" t="str">
        <f>IFERROR(INDEX(SalesTJ[Zip],MATCH(A1118,SalesTJ[ProductID],0)),"Not found")</f>
        <v>V5P</v>
      </c>
      <c r="J1118" t="str">
        <f>IFERROR(INDEX(Manufacturer[Manufacturer Name],MATCH(E1118,Manufacturer[ManufacturerID],0)),"Not found")</f>
        <v>Currus</v>
      </c>
      <c r="K1118">
        <f>IFERROR(INDEX(SalesTJ[Units],MATCH(A1118,SalesTJ[ProductID],0)),"Not found")</f>
        <v>2</v>
      </c>
      <c r="L1118">
        <f>IFERROR(INDEX(SalesTJ[Revenue],MATCH(A1118,SalesTJ[ProductID],0)),"Not found")</f>
        <v>4408.74</v>
      </c>
    </row>
    <row r="1119" spans="1:12">
      <c r="A1119" s="8">
        <v>2224</v>
      </c>
      <c r="B1119" s="9">
        <v>42090</v>
      </c>
      <c r="C1119" t="str">
        <f>IFERROR(INDEX(ProductTJ[Product Name],MATCH(A1119,ProductTJ[ProductID],0)),"Not found")</f>
        <v>Aliqui RP-21</v>
      </c>
      <c r="D1119" t="str">
        <f>IFERROR(INDEX(ProductTJ[Category],MATCH(A1119,ProductTJ[ProductID],0)),"Not found")</f>
        <v>Rural</v>
      </c>
      <c r="E1119">
        <f>IFERROR(INDEX(ProductTJ[ManufacturerID],MATCH(A1119,ProductTJ[ProductID],0)),"Not found")</f>
        <v>2</v>
      </c>
      <c r="F1119" t="str">
        <f>IFERROR(INDEX(ProductTJ[Segment],MATCH(A1119,ProductTJ[ProductID],0)),"Not found")</f>
        <v>Productivity</v>
      </c>
      <c r="G1119" t="str">
        <f>IFERROR(INDEX(SalesTJ[Country],MATCH(A1119,SalesTJ[ProductID],0)),"Not found")</f>
        <v>Canada</v>
      </c>
      <c r="H1119" t="str">
        <f>IFERROR(INDEX(Location[State],MATCH(I1119,Location[Zip],0)),"Not found")</f>
        <v>Ontario</v>
      </c>
      <c r="I1119" t="str">
        <f>IFERROR(INDEX(SalesTJ[Zip],MATCH(A1119,SalesTJ[ProductID],0)),"Not found")</f>
        <v>L5N</v>
      </c>
      <c r="J1119" t="str">
        <f>IFERROR(INDEX(Manufacturer[Manufacturer Name],MATCH(E1119,Manufacturer[ManufacturerID],0)),"Not found")</f>
        <v>Aliqui</v>
      </c>
      <c r="K1119">
        <f>IFERROR(INDEX(SalesTJ[Units],MATCH(A1119,SalesTJ[ProductID],0)),"Not found")</f>
        <v>1</v>
      </c>
      <c r="L1119">
        <f>IFERROR(INDEX(SalesTJ[Revenue],MATCH(A1119,SalesTJ[ProductID],0)),"Not found")</f>
        <v>723.87</v>
      </c>
    </row>
    <row r="1120" spans="1:12">
      <c r="A1120" s="6">
        <v>506</v>
      </c>
      <c r="B1120" s="7">
        <v>42091</v>
      </c>
      <c r="C1120" t="str">
        <f>IFERROR(INDEX(ProductTJ[Product Name],MATCH(A1120,ProductTJ[ProductID],0)),"Not found")</f>
        <v>Maximus UM-11</v>
      </c>
      <c r="D1120" t="str">
        <f>IFERROR(INDEX(ProductTJ[Category],MATCH(A1120,ProductTJ[ProductID],0)),"Not found")</f>
        <v>Urban</v>
      </c>
      <c r="E1120">
        <f>IFERROR(INDEX(ProductTJ[ManufacturerID],MATCH(A1120,ProductTJ[ProductID],0)),"Not found")</f>
        <v>7</v>
      </c>
      <c r="F1120" t="str">
        <f>IFERROR(INDEX(ProductTJ[Segment],MATCH(A1120,ProductTJ[ProductID],0)),"Not found")</f>
        <v>Moderation</v>
      </c>
      <c r="G1120" t="str">
        <f>IFERROR(INDEX(SalesTJ[Country],MATCH(A1120,SalesTJ[ProductID],0)),"Not found")</f>
        <v>Canada</v>
      </c>
      <c r="H1120" t="str">
        <f>IFERROR(INDEX(Location[State],MATCH(I1120,Location[Zip],0)),"Not found")</f>
        <v>Ontario</v>
      </c>
      <c r="I1120" t="str">
        <f>IFERROR(INDEX(SalesTJ[Zip],MATCH(A1120,SalesTJ[ProductID],0)),"Not found")</f>
        <v>L5P</v>
      </c>
      <c r="J1120" t="str">
        <f>IFERROR(INDEX(Manufacturer[Manufacturer Name],MATCH(E1120,Manufacturer[ManufacturerID],0)),"Not found")</f>
        <v>VanArsdel</v>
      </c>
      <c r="K1120">
        <f>IFERROR(INDEX(SalesTJ[Units],MATCH(A1120,SalesTJ[ProductID],0)),"Not found")</f>
        <v>1</v>
      </c>
      <c r="L1120">
        <f>IFERROR(INDEX(SalesTJ[Revenue],MATCH(A1120,SalesTJ[ProductID],0)),"Not found")</f>
        <v>15560.37</v>
      </c>
    </row>
    <row r="1121" spans="1:12">
      <c r="A1121" s="8">
        <v>927</v>
      </c>
      <c r="B1121" s="9">
        <v>42092</v>
      </c>
      <c r="C1121" t="str">
        <f>IFERROR(INDEX(ProductTJ[Product Name],MATCH(A1121,ProductTJ[ProductID],0)),"Not found")</f>
        <v>Natura UE-36</v>
      </c>
      <c r="D1121" t="str">
        <f>IFERROR(INDEX(ProductTJ[Category],MATCH(A1121,ProductTJ[ProductID],0)),"Not found")</f>
        <v>Urban</v>
      </c>
      <c r="E1121">
        <f>IFERROR(INDEX(ProductTJ[ManufacturerID],MATCH(A1121,ProductTJ[ProductID],0)),"Not found")</f>
        <v>8</v>
      </c>
      <c r="F1121" t="str">
        <f>IFERROR(INDEX(ProductTJ[Segment],MATCH(A1121,ProductTJ[ProductID],0)),"Not found")</f>
        <v>Extreme</v>
      </c>
      <c r="G1121" t="str">
        <f>IFERROR(INDEX(SalesTJ[Country],MATCH(A1121,SalesTJ[ProductID],0)),"Not found")</f>
        <v>Canada</v>
      </c>
      <c r="H1121" t="str">
        <f>IFERROR(INDEX(Location[State],MATCH(I1121,Location[Zip],0)),"Not found")</f>
        <v>Ontario</v>
      </c>
      <c r="I1121" t="str">
        <f>IFERROR(INDEX(SalesTJ[Zip],MATCH(A1121,SalesTJ[ProductID],0)),"Not found")</f>
        <v>M6G</v>
      </c>
      <c r="J1121" t="str">
        <f>IFERROR(INDEX(Manufacturer[Manufacturer Name],MATCH(E1121,Manufacturer[ManufacturerID],0)),"Not found")</f>
        <v>Natura</v>
      </c>
      <c r="K1121">
        <f>IFERROR(INDEX(SalesTJ[Units],MATCH(A1121,SalesTJ[ProductID],0)),"Not found")</f>
        <v>1</v>
      </c>
      <c r="L1121">
        <f>IFERROR(INDEX(SalesTJ[Revenue],MATCH(A1121,SalesTJ[ProductID],0)),"Not found")</f>
        <v>6173.37</v>
      </c>
    </row>
    <row r="1122" spans="1:12">
      <c r="A1122" s="6">
        <v>2280</v>
      </c>
      <c r="B1122" s="7">
        <v>42092</v>
      </c>
      <c r="C1122" t="str">
        <f>IFERROR(INDEX(ProductTJ[Product Name],MATCH(A1122,ProductTJ[ProductID],0)),"Not found")</f>
        <v>Aliqui RS-13</v>
      </c>
      <c r="D1122" t="str">
        <f>IFERROR(INDEX(ProductTJ[Category],MATCH(A1122,ProductTJ[ProductID],0)),"Not found")</f>
        <v>Rural</v>
      </c>
      <c r="E1122">
        <f>IFERROR(INDEX(ProductTJ[ManufacturerID],MATCH(A1122,ProductTJ[ProductID],0)),"Not found")</f>
        <v>2</v>
      </c>
      <c r="F1122" t="str">
        <f>IFERROR(INDEX(ProductTJ[Segment],MATCH(A1122,ProductTJ[ProductID],0)),"Not found")</f>
        <v>Select</v>
      </c>
      <c r="G1122" t="str">
        <f>IFERROR(INDEX(SalesTJ[Country],MATCH(A1122,SalesTJ[ProductID],0)),"Not found")</f>
        <v>Canada</v>
      </c>
      <c r="H1122" t="str">
        <f>IFERROR(INDEX(Location[State],MATCH(I1122,Location[Zip],0)),"Not found")</f>
        <v>Ontario</v>
      </c>
      <c r="I1122" t="str">
        <f>IFERROR(INDEX(SalesTJ[Zip],MATCH(A1122,SalesTJ[ProductID],0)),"Not found")</f>
        <v>M5P</v>
      </c>
      <c r="J1122" t="str">
        <f>IFERROR(INDEX(Manufacturer[Manufacturer Name],MATCH(E1122,Manufacturer[ManufacturerID],0)),"Not found")</f>
        <v>Aliqui</v>
      </c>
      <c r="K1122">
        <f>IFERROR(INDEX(SalesTJ[Units],MATCH(A1122,SalesTJ[ProductID],0)),"Not found")</f>
        <v>1</v>
      </c>
      <c r="L1122">
        <f>IFERROR(INDEX(SalesTJ[Revenue],MATCH(A1122,SalesTJ[ProductID],0)),"Not found")</f>
        <v>2046.87</v>
      </c>
    </row>
    <row r="1123" spans="1:12">
      <c r="A1123" s="8">
        <v>2332</v>
      </c>
      <c r="B1123" s="9">
        <v>42123</v>
      </c>
      <c r="C1123" t="str">
        <f>IFERROR(INDEX(ProductTJ[Product Name],MATCH(A1123,ProductTJ[ProductID],0)),"Not found")</f>
        <v>Aliqui UE-06</v>
      </c>
      <c r="D1123" t="str">
        <f>IFERROR(INDEX(ProductTJ[Category],MATCH(A1123,ProductTJ[ProductID],0)),"Not found")</f>
        <v>Urban</v>
      </c>
      <c r="E1123">
        <f>IFERROR(INDEX(ProductTJ[ManufacturerID],MATCH(A1123,ProductTJ[ProductID],0)),"Not found")</f>
        <v>2</v>
      </c>
      <c r="F1123" t="str">
        <f>IFERROR(INDEX(ProductTJ[Segment],MATCH(A1123,ProductTJ[ProductID],0)),"Not found")</f>
        <v>Extreme</v>
      </c>
      <c r="G1123" t="str">
        <f>IFERROR(INDEX(SalesTJ[Country],MATCH(A1123,SalesTJ[ProductID],0)),"Not found")</f>
        <v>Canada</v>
      </c>
      <c r="H1123" t="str">
        <f>IFERROR(INDEX(Location[State],MATCH(I1123,Location[Zip],0)),"Not found")</f>
        <v>Ontario</v>
      </c>
      <c r="I1123" t="str">
        <f>IFERROR(INDEX(SalesTJ[Zip],MATCH(A1123,SalesTJ[ProductID],0)),"Not found")</f>
        <v>M4E</v>
      </c>
      <c r="J1123" t="str">
        <f>IFERROR(INDEX(Manufacturer[Manufacturer Name],MATCH(E1123,Manufacturer[ManufacturerID],0)),"Not found")</f>
        <v>Aliqui</v>
      </c>
      <c r="K1123">
        <f>IFERROR(INDEX(SalesTJ[Units],MATCH(A1123,SalesTJ[ProductID],0)),"Not found")</f>
        <v>1</v>
      </c>
      <c r="L1123">
        <f>IFERROR(INDEX(SalesTJ[Revenue],MATCH(A1123,SalesTJ[ProductID],0)),"Not found")</f>
        <v>5921.37</v>
      </c>
    </row>
    <row r="1124" spans="1:12">
      <c r="A1124" s="6">
        <v>1086</v>
      </c>
      <c r="B1124" s="7">
        <v>42093</v>
      </c>
      <c r="C1124" t="str">
        <f>IFERROR(INDEX(ProductTJ[Product Name],MATCH(A1124,ProductTJ[ProductID],0)),"Not found")</f>
        <v>Pirum RP-32</v>
      </c>
      <c r="D1124" t="str">
        <f>IFERROR(INDEX(ProductTJ[Category],MATCH(A1124,ProductTJ[ProductID],0)),"Not found")</f>
        <v>Rural</v>
      </c>
      <c r="E1124">
        <f>IFERROR(INDEX(ProductTJ[ManufacturerID],MATCH(A1124,ProductTJ[ProductID],0)),"Not found")</f>
        <v>10</v>
      </c>
      <c r="F1124" t="str">
        <f>IFERROR(INDEX(ProductTJ[Segment],MATCH(A1124,ProductTJ[ProductID],0)),"Not found")</f>
        <v>Productivity</v>
      </c>
      <c r="G1124" t="str">
        <f>IFERROR(INDEX(SalesTJ[Country],MATCH(A1124,SalesTJ[ProductID],0)),"Not found")</f>
        <v>Canada</v>
      </c>
      <c r="H1124" t="str">
        <f>IFERROR(INDEX(Location[State],MATCH(I1124,Location[Zip],0)),"Not found")</f>
        <v>Manitoba</v>
      </c>
      <c r="I1124" t="str">
        <f>IFERROR(INDEX(SalesTJ[Zip],MATCH(A1124,SalesTJ[ProductID],0)),"Not found")</f>
        <v>R3G</v>
      </c>
      <c r="J1124" t="str">
        <f>IFERROR(INDEX(Manufacturer[Manufacturer Name],MATCH(E1124,Manufacturer[ManufacturerID],0)),"Not found")</f>
        <v>Pirum</v>
      </c>
      <c r="K1124">
        <f>IFERROR(INDEX(SalesTJ[Units],MATCH(A1124,SalesTJ[ProductID],0)),"Not found")</f>
        <v>1</v>
      </c>
      <c r="L1124">
        <f>IFERROR(INDEX(SalesTJ[Revenue],MATCH(A1124,SalesTJ[ProductID],0)),"Not found")</f>
        <v>1164.87</v>
      </c>
    </row>
    <row r="1125" spans="1:12">
      <c r="A1125" s="8">
        <v>1228</v>
      </c>
      <c r="B1125" s="9">
        <v>42093</v>
      </c>
      <c r="C1125" t="str">
        <f>IFERROR(INDEX(ProductTJ[Product Name],MATCH(A1125,ProductTJ[ProductID],0)),"Not found")</f>
        <v>Pirum UC-30</v>
      </c>
      <c r="D1125" t="str">
        <f>IFERROR(INDEX(ProductTJ[Category],MATCH(A1125,ProductTJ[ProductID],0)),"Not found")</f>
        <v>Urban</v>
      </c>
      <c r="E1125">
        <f>IFERROR(INDEX(ProductTJ[ManufacturerID],MATCH(A1125,ProductTJ[ProductID],0)),"Not found")</f>
        <v>10</v>
      </c>
      <c r="F1125" t="str">
        <f>IFERROR(INDEX(ProductTJ[Segment],MATCH(A1125,ProductTJ[ProductID],0)),"Not found")</f>
        <v>Convenience</v>
      </c>
      <c r="G1125" t="str">
        <f>IFERROR(INDEX(SalesTJ[Country],MATCH(A1125,SalesTJ[ProductID],0)),"Not found")</f>
        <v>Canada</v>
      </c>
      <c r="H1125" t="str">
        <f>IFERROR(INDEX(Location[State],MATCH(I1125,Location[Zip],0)),"Not found")</f>
        <v>British Columbia</v>
      </c>
      <c r="I1125" t="str">
        <f>IFERROR(INDEX(SalesTJ[Zip],MATCH(A1125,SalesTJ[ProductID],0)),"Not found")</f>
        <v>V5V</v>
      </c>
      <c r="J1125" t="str">
        <f>IFERROR(INDEX(Manufacturer[Manufacturer Name],MATCH(E1125,Manufacturer[ManufacturerID],0)),"Not found")</f>
        <v>Pirum</v>
      </c>
      <c r="K1125">
        <f>IFERROR(INDEX(SalesTJ[Units],MATCH(A1125,SalesTJ[ProductID],0)),"Not found")</f>
        <v>1</v>
      </c>
      <c r="L1125">
        <f>IFERROR(INDEX(SalesTJ[Revenue],MATCH(A1125,SalesTJ[ProductID],0)),"Not found")</f>
        <v>1763.37</v>
      </c>
    </row>
    <row r="1126" spans="1:12">
      <c r="A1126" s="6">
        <v>457</v>
      </c>
      <c r="B1126" s="7">
        <v>42093</v>
      </c>
      <c r="C1126" t="str">
        <f>IFERROR(INDEX(ProductTJ[Product Name],MATCH(A1126,ProductTJ[ProductID],0)),"Not found")</f>
        <v>Maximus UM-62</v>
      </c>
      <c r="D1126" t="str">
        <f>IFERROR(INDEX(ProductTJ[Category],MATCH(A1126,ProductTJ[ProductID],0)),"Not found")</f>
        <v>Urban</v>
      </c>
      <c r="E1126">
        <f>IFERROR(INDEX(ProductTJ[ManufacturerID],MATCH(A1126,ProductTJ[ProductID],0)),"Not found")</f>
        <v>7</v>
      </c>
      <c r="F1126" t="str">
        <f>IFERROR(INDEX(ProductTJ[Segment],MATCH(A1126,ProductTJ[ProductID],0)),"Not found")</f>
        <v>Moderation</v>
      </c>
      <c r="G1126" t="str">
        <f>IFERROR(INDEX(SalesTJ[Country],MATCH(A1126,SalesTJ[ProductID],0)),"Not found")</f>
        <v>Canada</v>
      </c>
      <c r="H1126" t="str">
        <f>IFERROR(INDEX(Location[State],MATCH(I1126,Location[Zip],0)),"Not found")</f>
        <v>Ontario</v>
      </c>
      <c r="I1126" t="str">
        <f>IFERROR(INDEX(SalesTJ[Zip],MATCH(A1126,SalesTJ[ProductID],0)),"Not found")</f>
        <v>M5X</v>
      </c>
      <c r="J1126" t="str">
        <f>IFERROR(INDEX(Manufacturer[Manufacturer Name],MATCH(E1126,Manufacturer[ManufacturerID],0)),"Not found")</f>
        <v>VanArsdel</v>
      </c>
      <c r="K1126">
        <f>IFERROR(INDEX(SalesTJ[Units],MATCH(A1126,SalesTJ[ProductID],0)),"Not found")</f>
        <v>1</v>
      </c>
      <c r="L1126">
        <f>IFERROR(INDEX(SalesTJ[Revenue],MATCH(A1126,SalesTJ[ProductID],0)),"Not found")</f>
        <v>11969.37</v>
      </c>
    </row>
    <row r="1127" spans="1:12">
      <c r="A1127" s="8">
        <v>1134</v>
      </c>
      <c r="B1127" s="9">
        <v>42093</v>
      </c>
      <c r="C1127" t="str">
        <f>IFERROR(INDEX(ProductTJ[Product Name],MATCH(A1127,ProductTJ[ProductID],0)),"Not found")</f>
        <v>Pirum UM-11</v>
      </c>
      <c r="D1127" t="str">
        <f>IFERROR(INDEX(ProductTJ[Category],MATCH(A1127,ProductTJ[ProductID],0)),"Not found")</f>
        <v>Urban</v>
      </c>
      <c r="E1127">
        <f>IFERROR(INDEX(ProductTJ[ManufacturerID],MATCH(A1127,ProductTJ[ProductID],0)),"Not found")</f>
        <v>10</v>
      </c>
      <c r="F1127" t="str">
        <f>IFERROR(INDEX(ProductTJ[Segment],MATCH(A1127,ProductTJ[ProductID],0)),"Not found")</f>
        <v>Moderation</v>
      </c>
      <c r="G1127" t="str">
        <f>IFERROR(INDEX(SalesTJ[Country],MATCH(A1127,SalesTJ[ProductID],0)),"Not found")</f>
        <v>Canada</v>
      </c>
      <c r="H1127" t="str">
        <f>IFERROR(INDEX(Location[State],MATCH(I1127,Location[Zip],0)),"Not found")</f>
        <v>Ontario</v>
      </c>
      <c r="I1127" t="str">
        <f>IFERROR(INDEX(SalesTJ[Zip],MATCH(A1127,SalesTJ[ProductID],0)),"Not found")</f>
        <v>L5T</v>
      </c>
      <c r="J1127" t="str">
        <f>IFERROR(INDEX(Manufacturer[Manufacturer Name],MATCH(E1127,Manufacturer[ManufacturerID],0)),"Not found")</f>
        <v>Pirum</v>
      </c>
      <c r="K1127">
        <f>IFERROR(INDEX(SalesTJ[Units],MATCH(A1127,SalesTJ[ProductID],0)),"Not found")</f>
        <v>1</v>
      </c>
      <c r="L1127">
        <f>IFERROR(INDEX(SalesTJ[Revenue],MATCH(A1127,SalesTJ[ProductID],0)),"Not found")</f>
        <v>10583.37</v>
      </c>
    </row>
    <row r="1128" spans="1:12">
      <c r="A1128" s="6">
        <v>2206</v>
      </c>
      <c r="B1128" s="7">
        <v>42093</v>
      </c>
      <c r="C1128" t="str">
        <f>IFERROR(INDEX(ProductTJ[Product Name],MATCH(A1128,ProductTJ[ProductID],0)),"Not found")</f>
        <v>Aliqui RP-03</v>
      </c>
      <c r="D1128" t="str">
        <f>IFERROR(INDEX(ProductTJ[Category],MATCH(A1128,ProductTJ[ProductID],0)),"Not found")</f>
        <v>Rural</v>
      </c>
      <c r="E1128">
        <f>IFERROR(INDEX(ProductTJ[ManufacturerID],MATCH(A1128,ProductTJ[ProductID],0)),"Not found")</f>
        <v>2</v>
      </c>
      <c r="F1128" t="str">
        <f>IFERROR(INDEX(ProductTJ[Segment],MATCH(A1128,ProductTJ[ProductID],0)),"Not found")</f>
        <v>Productivity</v>
      </c>
      <c r="G1128" t="str">
        <f>IFERROR(INDEX(SalesTJ[Country],MATCH(A1128,SalesTJ[ProductID],0)),"Not found")</f>
        <v>Canada</v>
      </c>
      <c r="H1128" t="str">
        <f>IFERROR(INDEX(Location[State],MATCH(I1128,Location[Zip],0)),"Not found")</f>
        <v>Manitoba</v>
      </c>
      <c r="I1128" t="str">
        <f>IFERROR(INDEX(SalesTJ[Zip],MATCH(A1128,SalesTJ[ProductID],0)),"Not found")</f>
        <v>R3V</v>
      </c>
      <c r="J1128" t="str">
        <f>IFERROR(INDEX(Manufacturer[Manufacturer Name],MATCH(E1128,Manufacturer[ManufacturerID],0)),"Not found")</f>
        <v>Aliqui</v>
      </c>
      <c r="K1128">
        <f>IFERROR(INDEX(SalesTJ[Units],MATCH(A1128,SalesTJ[ProductID],0)),"Not found")</f>
        <v>1</v>
      </c>
      <c r="L1128">
        <f>IFERROR(INDEX(SalesTJ[Revenue],MATCH(A1128,SalesTJ[ProductID],0)),"Not found")</f>
        <v>1227.87</v>
      </c>
    </row>
    <row r="1129" spans="1:12">
      <c r="A1129" s="8">
        <v>407</v>
      </c>
      <c r="B1129" s="9">
        <v>42093</v>
      </c>
      <c r="C1129" t="str">
        <f>IFERROR(INDEX(ProductTJ[Product Name],MATCH(A1129,ProductTJ[ProductID],0)),"Not found")</f>
        <v>Maximus UM-12</v>
      </c>
      <c r="D1129" t="str">
        <f>IFERROR(INDEX(ProductTJ[Category],MATCH(A1129,ProductTJ[ProductID],0)),"Not found")</f>
        <v>Urban</v>
      </c>
      <c r="E1129">
        <f>IFERROR(INDEX(ProductTJ[ManufacturerID],MATCH(A1129,ProductTJ[ProductID],0)),"Not found")</f>
        <v>7</v>
      </c>
      <c r="F1129" t="str">
        <f>IFERROR(INDEX(ProductTJ[Segment],MATCH(A1129,ProductTJ[ProductID],0)),"Not found")</f>
        <v>Moderation</v>
      </c>
      <c r="G1129" t="str">
        <f>IFERROR(INDEX(SalesTJ[Country],MATCH(A1129,SalesTJ[ProductID],0)),"Not found")</f>
        <v>Canada</v>
      </c>
      <c r="H1129" t="str">
        <f>IFERROR(INDEX(Location[State],MATCH(I1129,Location[Zip],0)),"Not found")</f>
        <v>Ontario</v>
      </c>
      <c r="I1129" t="str">
        <f>IFERROR(INDEX(SalesTJ[Zip],MATCH(A1129,SalesTJ[ProductID],0)),"Not found")</f>
        <v>M6G</v>
      </c>
      <c r="J1129" t="str">
        <f>IFERROR(INDEX(Manufacturer[Manufacturer Name],MATCH(E1129,Manufacturer[ManufacturerID],0)),"Not found")</f>
        <v>VanArsdel</v>
      </c>
      <c r="K1129">
        <f>IFERROR(INDEX(SalesTJ[Units],MATCH(A1129,SalesTJ[ProductID],0)),"Not found")</f>
        <v>1</v>
      </c>
      <c r="L1129">
        <f>IFERROR(INDEX(SalesTJ[Revenue],MATCH(A1129,SalesTJ[ProductID],0)),"Not found")</f>
        <v>20505.87</v>
      </c>
    </row>
    <row r="1130" spans="1:12">
      <c r="A1130" s="6">
        <v>1987</v>
      </c>
      <c r="B1130" s="7">
        <v>42093</v>
      </c>
      <c r="C1130" t="str">
        <f>IFERROR(INDEX(ProductTJ[Product Name],MATCH(A1130,ProductTJ[ProductID],0)),"Not found")</f>
        <v>Currus RS-06</v>
      </c>
      <c r="D1130" t="str">
        <f>IFERROR(INDEX(ProductTJ[Category],MATCH(A1130,ProductTJ[ProductID],0)),"Not found")</f>
        <v>Rural</v>
      </c>
      <c r="E1130">
        <f>IFERROR(INDEX(ProductTJ[ManufacturerID],MATCH(A1130,ProductTJ[ProductID],0)),"Not found")</f>
        <v>4</v>
      </c>
      <c r="F1130" t="str">
        <f>IFERROR(INDEX(ProductTJ[Segment],MATCH(A1130,ProductTJ[ProductID],0)),"Not found")</f>
        <v>Select</v>
      </c>
      <c r="G1130" t="str">
        <f>IFERROR(INDEX(SalesTJ[Country],MATCH(A1130,SalesTJ[ProductID],0)),"Not found")</f>
        <v>Canada</v>
      </c>
      <c r="H1130" t="str">
        <f>IFERROR(INDEX(Location[State],MATCH(I1130,Location[Zip],0)),"Not found")</f>
        <v>Ontario</v>
      </c>
      <c r="I1130" t="str">
        <f>IFERROR(INDEX(SalesTJ[Zip],MATCH(A1130,SalesTJ[ProductID],0)),"Not found")</f>
        <v>M6G</v>
      </c>
      <c r="J1130" t="str">
        <f>IFERROR(INDEX(Manufacturer[Manufacturer Name],MATCH(E1130,Manufacturer[ManufacturerID],0)),"Not found")</f>
        <v>Currus</v>
      </c>
      <c r="K1130">
        <f>IFERROR(INDEX(SalesTJ[Units],MATCH(A1130,SalesTJ[ProductID],0)),"Not found")</f>
        <v>1</v>
      </c>
      <c r="L1130">
        <f>IFERROR(INDEX(SalesTJ[Revenue],MATCH(A1130,SalesTJ[ProductID],0)),"Not found")</f>
        <v>2204.37</v>
      </c>
    </row>
    <row r="1131" spans="1:12">
      <c r="A1131" s="8">
        <v>2396</v>
      </c>
      <c r="B1131" s="9">
        <v>42134</v>
      </c>
      <c r="C1131" t="str">
        <f>IFERROR(INDEX(ProductTJ[Product Name],MATCH(A1131,ProductTJ[ProductID],0)),"Not found")</f>
        <v>Aliqui YY-05</v>
      </c>
      <c r="D1131" t="str">
        <f>IFERROR(INDEX(ProductTJ[Category],MATCH(A1131,ProductTJ[ProductID],0)),"Not found")</f>
        <v>Youth</v>
      </c>
      <c r="E1131">
        <f>IFERROR(INDEX(ProductTJ[ManufacturerID],MATCH(A1131,ProductTJ[ProductID],0)),"Not found")</f>
        <v>2</v>
      </c>
      <c r="F1131" t="str">
        <f>IFERROR(INDEX(ProductTJ[Segment],MATCH(A1131,ProductTJ[ProductID],0)),"Not found")</f>
        <v>Youth</v>
      </c>
      <c r="G1131" t="str">
        <f>IFERROR(INDEX(SalesTJ[Country],MATCH(A1131,SalesTJ[ProductID],0)),"Not found")</f>
        <v>Canada</v>
      </c>
      <c r="H1131" t="str">
        <f>IFERROR(INDEX(Location[State],MATCH(I1131,Location[Zip],0)),"Not found")</f>
        <v>Alberta</v>
      </c>
      <c r="I1131" t="str">
        <f>IFERROR(INDEX(SalesTJ[Zip],MATCH(A1131,SalesTJ[ProductID],0)),"Not found")</f>
        <v>T5J</v>
      </c>
      <c r="J1131" t="str">
        <f>IFERROR(INDEX(Manufacturer[Manufacturer Name],MATCH(E1131,Manufacturer[ManufacturerID],0)),"Not found")</f>
        <v>Aliqui</v>
      </c>
      <c r="K1131">
        <f>IFERROR(INDEX(SalesTJ[Units],MATCH(A1131,SalesTJ[ProductID],0)),"Not found")</f>
        <v>1</v>
      </c>
      <c r="L1131">
        <f>IFERROR(INDEX(SalesTJ[Revenue],MATCH(A1131,SalesTJ[ProductID],0)),"Not found")</f>
        <v>1442.7</v>
      </c>
    </row>
    <row r="1132" spans="1:12">
      <c r="A1132" s="6">
        <v>1229</v>
      </c>
      <c r="B1132" s="7">
        <v>42134</v>
      </c>
      <c r="C1132" t="str">
        <f>IFERROR(INDEX(ProductTJ[Product Name],MATCH(A1132,ProductTJ[ProductID],0)),"Not found")</f>
        <v>Pirum UC-31</v>
      </c>
      <c r="D1132" t="str">
        <f>IFERROR(INDEX(ProductTJ[Category],MATCH(A1132,ProductTJ[ProductID],0)),"Not found")</f>
        <v>Urban</v>
      </c>
      <c r="E1132">
        <f>IFERROR(INDEX(ProductTJ[ManufacturerID],MATCH(A1132,ProductTJ[ProductID],0)),"Not found")</f>
        <v>10</v>
      </c>
      <c r="F1132" t="str">
        <f>IFERROR(INDEX(ProductTJ[Segment],MATCH(A1132,ProductTJ[ProductID],0)),"Not found")</f>
        <v>Convenience</v>
      </c>
      <c r="G1132" t="str">
        <f>IFERROR(INDEX(SalesTJ[Country],MATCH(A1132,SalesTJ[ProductID],0)),"Not found")</f>
        <v>Canada</v>
      </c>
      <c r="H1132" t="str">
        <f>IFERROR(INDEX(Location[State],MATCH(I1132,Location[Zip],0)),"Not found")</f>
        <v>British Columbia</v>
      </c>
      <c r="I1132" t="str">
        <f>IFERROR(INDEX(SalesTJ[Zip],MATCH(A1132,SalesTJ[ProductID],0)),"Not found")</f>
        <v>V6A</v>
      </c>
      <c r="J1132" t="str">
        <f>IFERROR(INDEX(Manufacturer[Manufacturer Name],MATCH(E1132,Manufacturer[ManufacturerID],0)),"Not found")</f>
        <v>Pirum</v>
      </c>
      <c r="K1132">
        <f>IFERROR(INDEX(SalesTJ[Units],MATCH(A1132,SalesTJ[ProductID],0)),"Not found")</f>
        <v>1</v>
      </c>
      <c r="L1132">
        <f>IFERROR(INDEX(SalesTJ[Revenue],MATCH(A1132,SalesTJ[ProductID],0)),"Not found")</f>
        <v>3464.37</v>
      </c>
    </row>
    <row r="1133" spans="1:12">
      <c r="A1133" s="8">
        <v>491</v>
      </c>
      <c r="B1133" s="9">
        <v>42135</v>
      </c>
      <c r="C1133" t="str">
        <f>IFERROR(INDEX(ProductTJ[Product Name],MATCH(A1133,ProductTJ[ProductID],0)),"Not found")</f>
        <v>Maximus UM-96</v>
      </c>
      <c r="D1133" t="str">
        <f>IFERROR(INDEX(ProductTJ[Category],MATCH(A1133,ProductTJ[ProductID],0)),"Not found")</f>
        <v>Urban</v>
      </c>
      <c r="E1133">
        <f>IFERROR(INDEX(ProductTJ[ManufacturerID],MATCH(A1133,ProductTJ[ProductID],0)),"Not found")</f>
        <v>7</v>
      </c>
      <c r="F1133" t="str">
        <f>IFERROR(INDEX(ProductTJ[Segment],MATCH(A1133,ProductTJ[ProductID],0)),"Not found")</f>
        <v>Moderation</v>
      </c>
      <c r="G1133" t="str">
        <f>IFERROR(INDEX(SalesTJ[Country],MATCH(A1133,SalesTJ[ProductID],0)),"Not found")</f>
        <v>Canada</v>
      </c>
      <c r="H1133" t="str">
        <f>IFERROR(INDEX(Location[State],MATCH(I1133,Location[Zip],0)),"Not found")</f>
        <v>Ontario</v>
      </c>
      <c r="I1133" t="str">
        <f>IFERROR(INDEX(SalesTJ[Zip],MATCH(A1133,SalesTJ[ProductID],0)),"Not found")</f>
        <v>M5X</v>
      </c>
      <c r="J1133" t="str">
        <f>IFERROR(INDEX(Manufacturer[Manufacturer Name],MATCH(E1133,Manufacturer[ManufacturerID],0)),"Not found")</f>
        <v>VanArsdel</v>
      </c>
      <c r="K1133">
        <f>IFERROR(INDEX(SalesTJ[Units],MATCH(A1133,SalesTJ[ProductID],0)),"Not found")</f>
        <v>1</v>
      </c>
      <c r="L1133">
        <f>IFERROR(INDEX(SalesTJ[Revenue],MATCH(A1133,SalesTJ[ProductID],0)),"Not found")</f>
        <v>10709.37</v>
      </c>
    </row>
    <row r="1134" spans="1:12">
      <c r="A1134" s="6">
        <v>907</v>
      </c>
      <c r="B1134" s="7">
        <v>42135</v>
      </c>
      <c r="C1134" t="str">
        <f>IFERROR(INDEX(ProductTJ[Product Name],MATCH(A1134,ProductTJ[ProductID],0)),"Not found")</f>
        <v>Natura UE-16</v>
      </c>
      <c r="D1134" t="str">
        <f>IFERROR(INDEX(ProductTJ[Category],MATCH(A1134,ProductTJ[ProductID],0)),"Not found")</f>
        <v>Urban</v>
      </c>
      <c r="E1134">
        <f>IFERROR(INDEX(ProductTJ[ManufacturerID],MATCH(A1134,ProductTJ[ProductID],0)),"Not found")</f>
        <v>8</v>
      </c>
      <c r="F1134" t="str">
        <f>IFERROR(INDEX(ProductTJ[Segment],MATCH(A1134,ProductTJ[ProductID],0)),"Not found")</f>
        <v>Extreme</v>
      </c>
      <c r="G1134" t="str">
        <f>IFERROR(INDEX(SalesTJ[Country],MATCH(A1134,SalesTJ[ProductID],0)),"Not found")</f>
        <v>Canada</v>
      </c>
      <c r="H1134" t="str">
        <f>IFERROR(INDEX(Location[State],MATCH(I1134,Location[Zip],0)),"Not found")</f>
        <v>Ontario</v>
      </c>
      <c r="I1134" t="str">
        <f>IFERROR(INDEX(SalesTJ[Zip],MATCH(A1134,SalesTJ[ProductID],0)),"Not found")</f>
        <v>M7Y</v>
      </c>
      <c r="J1134" t="str">
        <f>IFERROR(INDEX(Manufacturer[Manufacturer Name],MATCH(E1134,Manufacturer[ManufacturerID],0)),"Not found")</f>
        <v>Natura</v>
      </c>
      <c r="K1134">
        <f>IFERROR(INDEX(SalesTJ[Units],MATCH(A1134,SalesTJ[ProductID],0)),"Not found")</f>
        <v>1</v>
      </c>
      <c r="L1134">
        <f>IFERROR(INDEX(SalesTJ[Revenue],MATCH(A1134,SalesTJ[ProductID],0)),"Not found")</f>
        <v>7307.37</v>
      </c>
    </row>
    <row r="1135" spans="1:12">
      <c r="A1135" s="8">
        <v>2225</v>
      </c>
      <c r="B1135" s="9">
        <v>42135</v>
      </c>
      <c r="C1135" t="str">
        <f>IFERROR(INDEX(ProductTJ[Product Name],MATCH(A1135,ProductTJ[ProductID],0)),"Not found")</f>
        <v>Aliqui RP-22</v>
      </c>
      <c r="D1135" t="str">
        <f>IFERROR(INDEX(ProductTJ[Category],MATCH(A1135,ProductTJ[ProductID],0)),"Not found")</f>
        <v>Rural</v>
      </c>
      <c r="E1135">
        <f>IFERROR(INDEX(ProductTJ[ManufacturerID],MATCH(A1135,ProductTJ[ProductID],0)),"Not found")</f>
        <v>2</v>
      </c>
      <c r="F1135" t="str">
        <f>IFERROR(INDEX(ProductTJ[Segment],MATCH(A1135,ProductTJ[ProductID],0)),"Not found")</f>
        <v>Productivity</v>
      </c>
      <c r="G1135" t="str">
        <f>IFERROR(INDEX(SalesTJ[Country],MATCH(A1135,SalesTJ[ProductID],0)),"Not found")</f>
        <v>Canada</v>
      </c>
      <c r="H1135" t="str">
        <f>IFERROR(INDEX(Location[State],MATCH(I1135,Location[Zip],0)),"Not found")</f>
        <v>Ontario</v>
      </c>
      <c r="I1135" t="str">
        <f>IFERROR(INDEX(SalesTJ[Zip],MATCH(A1135,SalesTJ[ProductID],0)),"Not found")</f>
        <v>L5N</v>
      </c>
      <c r="J1135" t="str">
        <f>IFERROR(INDEX(Manufacturer[Manufacturer Name],MATCH(E1135,Manufacturer[ManufacturerID],0)),"Not found")</f>
        <v>Aliqui</v>
      </c>
      <c r="K1135">
        <f>IFERROR(INDEX(SalesTJ[Units],MATCH(A1135,SalesTJ[ProductID],0)),"Not found")</f>
        <v>1</v>
      </c>
      <c r="L1135">
        <f>IFERROR(INDEX(SalesTJ[Revenue],MATCH(A1135,SalesTJ[ProductID],0)),"Not found")</f>
        <v>723.87</v>
      </c>
    </row>
    <row r="1136" spans="1:12">
      <c r="A1136" s="6">
        <v>2331</v>
      </c>
      <c r="B1136" s="7">
        <v>42135</v>
      </c>
      <c r="C1136" t="str">
        <f>IFERROR(INDEX(ProductTJ[Product Name],MATCH(A1136,ProductTJ[ProductID],0)),"Not found")</f>
        <v>Aliqui UE-05</v>
      </c>
      <c r="D1136" t="str">
        <f>IFERROR(INDEX(ProductTJ[Category],MATCH(A1136,ProductTJ[ProductID],0)),"Not found")</f>
        <v>Urban</v>
      </c>
      <c r="E1136">
        <f>IFERROR(INDEX(ProductTJ[ManufacturerID],MATCH(A1136,ProductTJ[ProductID],0)),"Not found")</f>
        <v>2</v>
      </c>
      <c r="F1136" t="str">
        <f>IFERROR(INDEX(ProductTJ[Segment],MATCH(A1136,ProductTJ[ProductID],0)),"Not found")</f>
        <v>Extreme</v>
      </c>
      <c r="G1136" t="str">
        <f>IFERROR(INDEX(SalesTJ[Country],MATCH(A1136,SalesTJ[ProductID],0)),"Not found")</f>
        <v>Canada</v>
      </c>
      <c r="H1136" t="str">
        <f>IFERROR(INDEX(Location[State],MATCH(I1136,Location[Zip],0)),"Not found")</f>
        <v>Ontario</v>
      </c>
      <c r="I1136" t="str">
        <f>IFERROR(INDEX(SalesTJ[Zip],MATCH(A1136,SalesTJ[ProductID],0)),"Not found")</f>
        <v>K1R</v>
      </c>
      <c r="J1136" t="str">
        <f>IFERROR(INDEX(Manufacturer[Manufacturer Name],MATCH(E1136,Manufacturer[ManufacturerID],0)),"Not found")</f>
        <v>Aliqui</v>
      </c>
      <c r="K1136">
        <f>IFERROR(INDEX(SalesTJ[Units],MATCH(A1136,SalesTJ[ProductID],0)),"Not found")</f>
        <v>1</v>
      </c>
      <c r="L1136">
        <f>IFERROR(INDEX(SalesTJ[Revenue],MATCH(A1136,SalesTJ[ProductID],0)),"Not found")</f>
        <v>7868.7</v>
      </c>
    </row>
    <row r="1137" spans="1:12">
      <c r="A1137" s="8">
        <v>959</v>
      </c>
      <c r="B1137" s="9">
        <v>42135</v>
      </c>
      <c r="C1137" t="str">
        <f>IFERROR(INDEX(ProductTJ[Product Name],MATCH(A1137,ProductTJ[ProductID],0)),"Not found")</f>
        <v>Natura UC-22</v>
      </c>
      <c r="D1137" t="str">
        <f>IFERROR(INDEX(ProductTJ[Category],MATCH(A1137,ProductTJ[ProductID],0)),"Not found")</f>
        <v>Urban</v>
      </c>
      <c r="E1137">
        <f>IFERROR(INDEX(ProductTJ[ManufacturerID],MATCH(A1137,ProductTJ[ProductID],0)),"Not found")</f>
        <v>8</v>
      </c>
      <c r="F1137" t="str">
        <f>IFERROR(INDEX(ProductTJ[Segment],MATCH(A1137,ProductTJ[ProductID],0)),"Not found")</f>
        <v>Convenience</v>
      </c>
      <c r="G1137" t="str">
        <f>IFERROR(INDEX(SalesTJ[Country],MATCH(A1137,SalesTJ[ProductID],0)),"Not found")</f>
        <v>Canada</v>
      </c>
      <c r="H1137" t="str">
        <f>IFERROR(INDEX(Location[State],MATCH(I1137,Location[Zip],0)),"Not found")</f>
        <v>Ontario</v>
      </c>
      <c r="I1137" t="str">
        <f>IFERROR(INDEX(SalesTJ[Zip],MATCH(A1137,SalesTJ[ProductID],0)),"Not found")</f>
        <v>M4P</v>
      </c>
      <c r="J1137" t="str">
        <f>IFERROR(INDEX(Manufacturer[Manufacturer Name],MATCH(E1137,Manufacturer[ManufacturerID],0)),"Not found")</f>
        <v>Natura</v>
      </c>
      <c r="K1137">
        <f>IFERROR(INDEX(SalesTJ[Units],MATCH(A1137,SalesTJ[ProductID],0)),"Not found")</f>
        <v>1</v>
      </c>
      <c r="L1137">
        <f>IFERROR(INDEX(SalesTJ[Revenue],MATCH(A1137,SalesTJ[ProductID],0)),"Not found")</f>
        <v>10362.87</v>
      </c>
    </row>
    <row r="1138" spans="1:12">
      <c r="A1138" s="6">
        <v>609</v>
      </c>
      <c r="B1138" s="7">
        <v>42110</v>
      </c>
      <c r="C1138" t="str">
        <f>IFERROR(INDEX(ProductTJ[Product Name],MATCH(A1138,ProductTJ[ProductID],0)),"Not found")</f>
        <v>Maximus UC-74</v>
      </c>
      <c r="D1138" t="str">
        <f>IFERROR(INDEX(ProductTJ[Category],MATCH(A1138,ProductTJ[ProductID],0)),"Not found")</f>
        <v>Urban</v>
      </c>
      <c r="E1138">
        <f>IFERROR(INDEX(ProductTJ[ManufacturerID],MATCH(A1138,ProductTJ[ProductID],0)),"Not found")</f>
        <v>7</v>
      </c>
      <c r="F1138" t="str">
        <f>IFERROR(INDEX(ProductTJ[Segment],MATCH(A1138,ProductTJ[ProductID],0)),"Not found")</f>
        <v>Convenience</v>
      </c>
      <c r="G1138" t="str">
        <f>IFERROR(INDEX(SalesTJ[Country],MATCH(A1138,SalesTJ[ProductID],0)),"Not found")</f>
        <v>Canada</v>
      </c>
      <c r="H1138" t="str">
        <f>IFERROR(INDEX(Location[State],MATCH(I1138,Location[Zip],0)),"Not found")</f>
        <v>British Columbia</v>
      </c>
      <c r="I1138" t="str">
        <f>IFERROR(INDEX(SalesTJ[Zip],MATCH(A1138,SalesTJ[ProductID],0)),"Not found")</f>
        <v>V5V</v>
      </c>
      <c r="J1138" t="str">
        <f>IFERROR(INDEX(Manufacturer[Manufacturer Name],MATCH(E1138,Manufacturer[ManufacturerID],0)),"Not found")</f>
        <v>VanArsdel</v>
      </c>
      <c r="K1138">
        <f>IFERROR(INDEX(SalesTJ[Units],MATCH(A1138,SalesTJ[ProductID],0)),"Not found")</f>
        <v>1</v>
      </c>
      <c r="L1138">
        <f>IFERROR(INDEX(SalesTJ[Revenue],MATCH(A1138,SalesTJ[ProductID],0)),"Not found")</f>
        <v>10079.37</v>
      </c>
    </row>
    <row r="1139" spans="1:12">
      <c r="A1139" s="8">
        <v>433</v>
      </c>
      <c r="B1139" s="9">
        <v>42110</v>
      </c>
      <c r="C1139" t="str">
        <f>IFERROR(INDEX(ProductTJ[Product Name],MATCH(A1139,ProductTJ[ProductID],0)),"Not found")</f>
        <v>Maximus UM-38</v>
      </c>
      <c r="D1139" t="str">
        <f>IFERROR(INDEX(ProductTJ[Category],MATCH(A1139,ProductTJ[ProductID],0)),"Not found")</f>
        <v>Urban</v>
      </c>
      <c r="E1139">
        <f>IFERROR(INDEX(ProductTJ[ManufacturerID],MATCH(A1139,ProductTJ[ProductID],0)),"Not found")</f>
        <v>7</v>
      </c>
      <c r="F1139" t="str">
        <f>IFERROR(INDEX(ProductTJ[Segment],MATCH(A1139,ProductTJ[ProductID],0)),"Not found")</f>
        <v>Moderation</v>
      </c>
      <c r="G1139" t="str">
        <f>IFERROR(INDEX(SalesTJ[Country],MATCH(A1139,SalesTJ[ProductID],0)),"Not found")</f>
        <v>Canada</v>
      </c>
      <c r="H1139" t="str">
        <f>IFERROR(INDEX(Location[State],MATCH(I1139,Location[Zip],0)),"Not found")</f>
        <v>Ontario</v>
      </c>
      <c r="I1139" t="str">
        <f>IFERROR(INDEX(SalesTJ[Zip],MATCH(A1139,SalesTJ[ProductID],0)),"Not found")</f>
        <v>M4E</v>
      </c>
      <c r="J1139" t="str">
        <f>IFERROR(INDEX(Manufacturer[Manufacturer Name],MATCH(E1139,Manufacturer[ManufacturerID],0)),"Not found")</f>
        <v>VanArsdel</v>
      </c>
      <c r="K1139">
        <f>IFERROR(INDEX(SalesTJ[Units],MATCH(A1139,SalesTJ[ProductID],0)),"Not found")</f>
        <v>1</v>
      </c>
      <c r="L1139">
        <f>IFERROR(INDEX(SalesTJ[Revenue],MATCH(A1139,SalesTJ[ProductID],0)),"Not found")</f>
        <v>11969.37</v>
      </c>
    </row>
    <row r="1140" spans="1:12">
      <c r="A1140" s="6">
        <v>604</v>
      </c>
      <c r="B1140" s="7">
        <v>42110</v>
      </c>
      <c r="C1140" t="str">
        <f>IFERROR(INDEX(ProductTJ[Product Name],MATCH(A1140,ProductTJ[ProductID],0)),"Not found")</f>
        <v>Maximus UC-69</v>
      </c>
      <c r="D1140" t="str">
        <f>IFERROR(INDEX(ProductTJ[Category],MATCH(A1140,ProductTJ[ProductID],0)),"Not found")</f>
        <v>Urban</v>
      </c>
      <c r="E1140">
        <f>IFERROR(INDEX(ProductTJ[ManufacturerID],MATCH(A1140,ProductTJ[ProductID],0)),"Not found")</f>
        <v>7</v>
      </c>
      <c r="F1140" t="str">
        <f>IFERROR(INDEX(ProductTJ[Segment],MATCH(A1140,ProductTJ[ProductID],0)),"Not found")</f>
        <v>Convenience</v>
      </c>
      <c r="G1140" t="str">
        <f>IFERROR(INDEX(SalesTJ[Country],MATCH(A1140,SalesTJ[ProductID],0)),"Not found")</f>
        <v>Canada</v>
      </c>
      <c r="H1140" t="str">
        <f>IFERROR(INDEX(Location[State],MATCH(I1140,Location[Zip],0)),"Not found")</f>
        <v>Ontario</v>
      </c>
      <c r="I1140" t="str">
        <f>IFERROR(INDEX(SalesTJ[Zip],MATCH(A1140,SalesTJ[ProductID],0)),"Not found")</f>
        <v>L5H</v>
      </c>
      <c r="J1140" t="str">
        <f>IFERROR(INDEX(Manufacturer[Manufacturer Name],MATCH(E1140,Manufacturer[ManufacturerID],0)),"Not found")</f>
        <v>VanArsdel</v>
      </c>
      <c r="K1140">
        <f>IFERROR(INDEX(SalesTJ[Units],MATCH(A1140,SalesTJ[ProductID],0)),"Not found")</f>
        <v>1</v>
      </c>
      <c r="L1140">
        <f>IFERROR(INDEX(SalesTJ[Revenue],MATCH(A1140,SalesTJ[ProductID],0)),"Not found")</f>
        <v>6299.37</v>
      </c>
    </row>
    <row r="1141" spans="1:12">
      <c r="A1141" s="8">
        <v>734</v>
      </c>
      <c r="B1141" s="9">
        <v>42093</v>
      </c>
      <c r="C1141" t="str">
        <f>IFERROR(INDEX(ProductTJ[Product Name],MATCH(A1141,ProductTJ[ProductID],0)),"Not found")</f>
        <v>Natura RP-22</v>
      </c>
      <c r="D1141" t="str">
        <f>IFERROR(INDEX(ProductTJ[Category],MATCH(A1141,ProductTJ[ProductID],0)),"Not found")</f>
        <v>Rural</v>
      </c>
      <c r="E1141">
        <f>IFERROR(INDEX(ProductTJ[ManufacturerID],MATCH(A1141,ProductTJ[ProductID],0)),"Not found")</f>
        <v>8</v>
      </c>
      <c r="F1141" t="str">
        <f>IFERROR(INDEX(ProductTJ[Segment],MATCH(A1141,ProductTJ[ProductID],0)),"Not found")</f>
        <v>Productivity</v>
      </c>
      <c r="G1141" t="str">
        <f>IFERROR(INDEX(SalesTJ[Country],MATCH(A1141,SalesTJ[ProductID],0)),"Not found")</f>
        <v>Canada</v>
      </c>
      <c r="H1141" t="str">
        <f>IFERROR(INDEX(Location[State],MATCH(I1141,Location[Zip],0)),"Not found")</f>
        <v>Manitoba</v>
      </c>
      <c r="I1141" t="str">
        <f>IFERROR(INDEX(SalesTJ[Zip],MATCH(A1141,SalesTJ[ProductID],0)),"Not found")</f>
        <v>R3V</v>
      </c>
      <c r="J1141" t="str">
        <f>IFERROR(INDEX(Manufacturer[Manufacturer Name],MATCH(E1141,Manufacturer[ManufacturerID],0)),"Not found")</f>
        <v>Natura</v>
      </c>
      <c r="K1141">
        <f>IFERROR(INDEX(SalesTJ[Units],MATCH(A1141,SalesTJ[ProductID],0)),"Not found")</f>
        <v>1</v>
      </c>
      <c r="L1141">
        <f>IFERROR(INDEX(SalesTJ[Revenue],MATCH(A1141,SalesTJ[ProductID],0)),"Not found")</f>
        <v>4787.37</v>
      </c>
    </row>
    <row r="1142" spans="1:12">
      <c r="A1142" s="6">
        <v>2350</v>
      </c>
      <c r="B1142" s="7">
        <v>42093</v>
      </c>
      <c r="C1142" t="str">
        <f>IFERROR(INDEX(ProductTJ[Product Name],MATCH(A1142,ProductTJ[ProductID],0)),"Not found")</f>
        <v>Aliqui UE-24</v>
      </c>
      <c r="D1142" t="str">
        <f>IFERROR(INDEX(ProductTJ[Category],MATCH(A1142,ProductTJ[ProductID],0)),"Not found")</f>
        <v>Urban</v>
      </c>
      <c r="E1142">
        <f>IFERROR(INDEX(ProductTJ[ManufacturerID],MATCH(A1142,ProductTJ[ProductID],0)),"Not found")</f>
        <v>2</v>
      </c>
      <c r="F1142" t="str">
        <f>IFERROR(INDEX(ProductTJ[Segment],MATCH(A1142,ProductTJ[ProductID],0)),"Not found")</f>
        <v>Extreme</v>
      </c>
      <c r="G1142" t="str">
        <f>IFERROR(INDEX(SalesTJ[Country],MATCH(A1142,SalesTJ[ProductID],0)),"Not found")</f>
        <v>Canada</v>
      </c>
      <c r="H1142" t="str">
        <f>IFERROR(INDEX(Location[State],MATCH(I1142,Location[Zip],0)),"Not found")</f>
        <v>Ontario</v>
      </c>
      <c r="I1142" t="str">
        <f>IFERROR(INDEX(SalesTJ[Zip],MATCH(A1142,SalesTJ[ProductID],0)),"Not found")</f>
        <v>L5G</v>
      </c>
      <c r="J1142" t="str">
        <f>IFERROR(INDEX(Manufacturer[Manufacturer Name],MATCH(E1142,Manufacturer[ManufacturerID],0)),"Not found")</f>
        <v>Aliqui</v>
      </c>
      <c r="K1142">
        <f>IFERROR(INDEX(SalesTJ[Units],MATCH(A1142,SalesTJ[ProductID],0)),"Not found")</f>
        <v>1</v>
      </c>
      <c r="L1142">
        <f>IFERROR(INDEX(SalesTJ[Revenue],MATCH(A1142,SalesTJ[ProductID],0)),"Not found")</f>
        <v>4466.7</v>
      </c>
    </row>
    <row r="1143" spans="1:12">
      <c r="A1143" s="8">
        <v>945</v>
      </c>
      <c r="B1143" s="9">
        <v>42093</v>
      </c>
      <c r="C1143" t="str">
        <f>IFERROR(INDEX(ProductTJ[Product Name],MATCH(A1143,ProductTJ[ProductID],0)),"Not found")</f>
        <v>Natura UC-08</v>
      </c>
      <c r="D1143" t="str">
        <f>IFERROR(INDEX(ProductTJ[Category],MATCH(A1143,ProductTJ[ProductID],0)),"Not found")</f>
        <v>Urban</v>
      </c>
      <c r="E1143">
        <f>IFERROR(INDEX(ProductTJ[ManufacturerID],MATCH(A1143,ProductTJ[ProductID],0)),"Not found")</f>
        <v>8</v>
      </c>
      <c r="F1143" t="str">
        <f>IFERROR(INDEX(ProductTJ[Segment],MATCH(A1143,ProductTJ[ProductID],0)),"Not found")</f>
        <v>Convenience</v>
      </c>
      <c r="G1143" t="str">
        <f>IFERROR(INDEX(SalesTJ[Country],MATCH(A1143,SalesTJ[ProductID],0)),"Not found")</f>
        <v>Canada</v>
      </c>
      <c r="H1143" t="str">
        <f>IFERROR(INDEX(Location[State],MATCH(I1143,Location[Zip],0)),"Not found")</f>
        <v>Manitoba</v>
      </c>
      <c r="I1143" t="str">
        <f>IFERROR(INDEX(SalesTJ[Zip],MATCH(A1143,SalesTJ[ProductID],0)),"Not found")</f>
        <v>R3B</v>
      </c>
      <c r="J1143" t="str">
        <f>IFERROR(INDEX(Manufacturer[Manufacturer Name],MATCH(E1143,Manufacturer[ManufacturerID],0)),"Not found")</f>
        <v>Natura</v>
      </c>
      <c r="K1143">
        <f>IFERROR(INDEX(SalesTJ[Units],MATCH(A1143,SalesTJ[ProductID],0)),"Not found")</f>
        <v>1</v>
      </c>
      <c r="L1143">
        <f>IFERROR(INDEX(SalesTJ[Revenue],MATCH(A1143,SalesTJ[ProductID],0)),"Not found")</f>
        <v>8189.37</v>
      </c>
    </row>
    <row r="1144" spans="1:12">
      <c r="A1144" s="6">
        <v>604</v>
      </c>
      <c r="B1144" s="7">
        <v>42093</v>
      </c>
      <c r="C1144" t="str">
        <f>IFERROR(INDEX(ProductTJ[Product Name],MATCH(A1144,ProductTJ[ProductID],0)),"Not found")</f>
        <v>Maximus UC-69</v>
      </c>
      <c r="D1144" t="str">
        <f>IFERROR(INDEX(ProductTJ[Category],MATCH(A1144,ProductTJ[ProductID],0)),"Not found")</f>
        <v>Urban</v>
      </c>
      <c r="E1144">
        <f>IFERROR(INDEX(ProductTJ[ManufacturerID],MATCH(A1144,ProductTJ[ProductID],0)),"Not found")</f>
        <v>7</v>
      </c>
      <c r="F1144" t="str">
        <f>IFERROR(INDEX(ProductTJ[Segment],MATCH(A1144,ProductTJ[ProductID],0)),"Not found")</f>
        <v>Convenience</v>
      </c>
      <c r="G1144" t="str">
        <f>IFERROR(INDEX(SalesTJ[Country],MATCH(A1144,SalesTJ[ProductID],0)),"Not found")</f>
        <v>Canada</v>
      </c>
      <c r="H1144" t="str">
        <f>IFERROR(INDEX(Location[State],MATCH(I1144,Location[Zip],0)),"Not found")</f>
        <v>Ontario</v>
      </c>
      <c r="I1144" t="str">
        <f>IFERROR(INDEX(SalesTJ[Zip],MATCH(A1144,SalesTJ[ProductID],0)),"Not found")</f>
        <v>L5H</v>
      </c>
      <c r="J1144" t="str">
        <f>IFERROR(INDEX(Manufacturer[Manufacturer Name],MATCH(E1144,Manufacturer[ManufacturerID],0)),"Not found")</f>
        <v>VanArsdel</v>
      </c>
      <c r="K1144">
        <f>IFERROR(INDEX(SalesTJ[Units],MATCH(A1144,SalesTJ[ProductID],0)),"Not found")</f>
        <v>1</v>
      </c>
      <c r="L1144">
        <f>IFERROR(INDEX(SalesTJ[Revenue],MATCH(A1144,SalesTJ[ProductID],0)),"Not found")</f>
        <v>6299.37</v>
      </c>
    </row>
    <row r="1145" spans="1:12">
      <c r="A1145" s="8">
        <v>478</v>
      </c>
      <c r="B1145" s="9">
        <v>42093</v>
      </c>
      <c r="C1145" t="str">
        <f>IFERROR(INDEX(ProductTJ[Product Name],MATCH(A1145,ProductTJ[ProductID],0)),"Not found")</f>
        <v>Maximus UM-83</v>
      </c>
      <c r="D1145" t="str">
        <f>IFERROR(INDEX(ProductTJ[Category],MATCH(A1145,ProductTJ[ProductID],0)),"Not found")</f>
        <v>Urban</v>
      </c>
      <c r="E1145">
        <f>IFERROR(INDEX(ProductTJ[ManufacturerID],MATCH(A1145,ProductTJ[ProductID],0)),"Not found")</f>
        <v>7</v>
      </c>
      <c r="F1145" t="str">
        <f>IFERROR(INDEX(ProductTJ[Segment],MATCH(A1145,ProductTJ[ProductID],0)),"Not found")</f>
        <v>Moderation</v>
      </c>
      <c r="G1145" t="str">
        <f>IFERROR(INDEX(SalesTJ[Country],MATCH(A1145,SalesTJ[ProductID],0)),"Not found")</f>
        <v>Canada</v>
      </c>
      <c r="H1145" t="str">
        <f>IFERROR(INDEX(Location[State],MATCH(I1145,Location[Zip],0)),"Not found")</f>
        <v>Ontario</v>
      </c>
      <c r="I1145" t="str">
        <f>IFERROR(INDEX(SalesTJ[Zip],MATCH(A1145,SalesTJ[ProductID],0)),"Not found")</f>
        <v>M4E</v>
      </c>
      <c r="J1145" t="str">
        <f>IFERROR(INDEX(Manufacturer[Manufacturer Name],MATCH(E1145,Manufacturer[ManufacturerID],0)),"Not found")</f>
        <v>VanArsdel</v>
      </c>
      <c r="K1145">
        <f>IFERROR(INDEX(SalesTJ[Units],MATCH(A1145,SalesTJ[ProductID],0)),"Not found")</f>
        <v>1</v>
      </c>
      <c r="L1145">
        <f>IFERROR(INDEX(SalesTJ[Revenue],MATCH(A1145,SalesTJ[ProductID],0)),"Not found")</f>
        <v>17009.37</v>
      </c>
    </row>
    <row r="1146" spans="1:12">
      <c r="A1146" s="6">
        <v>1180</v>
      </c>
      <c r="B1146" s="7">
        <v>42141</v>
      </c>
      <c r="C1146" t="str">
        <f>IFERROR(INDEX(ProductTJ[Product Name],MATCH(A1146,ProductTJ[ProductID],0)),"Not found")</f>
        <v>Pirum UE-16</v>
      </c>
      <c r="D1146" t="str">
        <f>IFERROR(INDEX(ProductTJ[Category],MATCH(A1146,ProductTJ[ProductID],0)),"Not found")</f>
        <v>Urban</v>
      </c>
      <c r="E1146">
        <f>IFERROR(INDEX(ProductTJ[ManufacturerID],MATCH(A1146,ProductTJ[ProductID],0)),"Not found")</f>
        <v>10</v>
      </c>
      <c r="F1146" t="str">
        <f>IFERROR(INDEX(ProductTJ[Segment],MATCH(A1146,ProductTJ[ProductID],0)),"Not found")</f>
        <v>Extreme</v>
      </c>
      <c r="G1146" t="str">
        <f>IFERROR(INDEX(SalesTJ[Country],MATCH(A1146,SalesTJ[ProductID],0)),"Not found")</f>
        <v>Canada</v>
      </c>
      <c r="H1146" t="str">
        <f>IFERROR(INDEX(Location[State],MATCH(I1146,Location[Zip],0)),"Not found")</f>
        <v>Ontario</v>
      </c>
      <c r="I1146" t="str">
        <f>IFERROR(INDEX(SalesTJ[Zip],MATCH(A1146,SalesTJ[ProductID],0)),"Not found")</f>
        <v>L5G</v>
      </c>
      <c r="J1146" t="str">
        <f>IFERROR(INDEX(Manufacturer[Manufacturer Name],MATCH(E1146,Manufacturer[ManufacturerID],0)),"Not found")</f>
        <v>Pirum</v>
      </c>
      <c r="K1146">
        <f>IFERROR(INDEX(SalesTJ[Units],MATCH(A1146,SalesTJ[ProductID],0)),"Not found")</f>
        <v>1</v>
      </c>
      <c r="L1146">
        <f>IFERROR(INDEX(SalesTJ[Revenue],MATCH(A1146,SalesTJ[ProductID],0)),"Not found")</f>
        <v>6173.37</v>
      </c>
    </row>
    <row r="1147" spans="1:12">
      <c r="A1147" s="8">
        <v>2045</v>
      </c>
      <c r="B1147" s="9">
        <v>42124</v>
      </c>
      <c r="C1147" t="str">
        <f>IFERROR(INDEX(ProductTJ[Product Name],MATCH(A1147,ProductTJ[ProductID],0)),"Not found")</f>
        <v>Currus UE-05</v>
      </c>
      <c r="D1147" t="str">
        <f>IFERROR(INDEX(ProductTJ[Category],MATCH(A1147,ProductTJ[ProductID],0)),"Not found")</f>
        <v>Urban</v>
      </c>
      <c r="E1147">
        <f>IFERROR(INDEX(ProductTJ[ManufacturerID],MATCH(A1147,ProductTJ[ProductID],0)),"Not found")</f>
        <v>4</v>
      </c>
      <c r="F1147" t="str">
        <f>IFERROR(INDEX(ProductTJ[Segment],MATCH(A1147,ProductTJ[ProductID],0)),"Not found")</f>
        <v>Extreme</v>
      </c>
      <c r="G1147" t="str">
        <f>IFERROR(INDEX(SalesTJ[Country],MATCH(A1147,SalesTJ[ProductID],0)),"Not found")</f>
        <v>Canada</v>
      </c>
      <c r="H1147" t="str">
        <f>IFERROR(INDEX(Location[State],MATCH(I1147,Location[Zip],0)),"Not found")</f>
        <v>Ontario</v>
      </c>
      <c r="I1147" t="str">
        <f>IFERROR(INDEX(SalesTJ[Zip],MATCH(A1147,SalesTJ[ProductID],0)),"Not found")</f>
        <v>M6H</v>
      </c>
      <c r="J1147" t="str">
        <f>IFERROR(INDEX(Manufacturer[Manufacturer Name],MATCH(E1147,Manufacturer[ManufacturerID],0)),"Not found")</f>
        <v>Currus</v>
      </c>
      <c r="K1147">
        <f>IFERROR(INDEX(SalesTJ[Units],MATCH(A1147,SalesTJ[ProductID],0)),"Not found")</f>
        <v>1</v>
      </c>
      <c r="L1147">
        <f>IFERROR(INDEX(SalesTJ[Revenue],MATCH(A1147,SalesTJ[ProductID],0)),"Not found")</f>
        <v>6173.37</v>
      </c>
    </row>
    <row r="1148" spans="1:12">
      <c r="A1148" s="6">
        <v>496</v>
      </c>
      <c r="B1148" s="7">
        <v>42124</v>
      </c>
      <c r="C1148" t="str">
        <f>IFERROR(INDEX(ProductTJ[Product Name],MATCH(A1148,ProductTJ[ProductID],0)),"Not found")</f>
        <v>Maximus UM-01</v>
      </c>
      <c r="D1148" t="str">
        <f>IFERROR(INDEX(ProductTJ[Category],MATCH(A1148,ProductTJ[ProductID],0)),"Not found")</f>
        <v>Urban</v>
      </c>
      <c r="E1148">
        <f>IFERROR(INDEX(ProductTJ[ManufacturerID],MATCH(A1148,ProductTJ[ProductID],0)),"Not found")</f>
        <v>7</v>
      </c>
      <c r="F1148" t="str">
        <f>IFERROR(INDEX(ProductTJ[Segment],MATCH(A1148,ProductTJ[ProductID],0)),"Not found")</f>
        <v>Moderation</v>
      </c>
      <c r="G1148" t="str">
        <f>IFERROR(INDEX(SalesTJ[Country],MATCH(A1148,SalesTJ[ProductID],0)),"Not found")</f>
        <v>Canada</v>
      </c>
      <c r="H1148" t="str">
        <f>IFERROR(INDEX(Location[State],MATCH(I1148,Location[Zip],0)),"Not found")</f>
        <v>Ontario</v>
      </c>
      <c r="I1148" t="str">
        <f>IFERROR(INDEX(SalesTJ[Zip],MATCH(A1148,SalesTJ[ProductID],0)),"Not found")</f>
        <v>L5V</v>
      </c>
      <c r="J1148" t="str">
        <f>IFERROR(INDEX(Manufacturer[Manufacturer Name],MATCH(E1148,Manufacturer[ManufacturerID],0)),"Not found")</f>
        <v>VanArsdel</v>
      </c>
      <c r="K1148">
        <f>IFERROR(INDEX(SalesTJ[Units],MATCH(A1148,SalesTJ[ProductID],0)),"Not found")</f>
        <v>1</v>
      </c>
      <c r="L1148">
        <f>IFERROR(INDEX(SalesTJ[Revenue],MATCH(A1148,SalesTJ[ProductID],0)),"Not found")</f>
        <v>11147.85</v>
      </c>
    </row>
    <row r="1149" spans="1:12">
      <c r="A1149" s="8">
        <v>636</v>
      </c>
      <c r="B1149" s="9">
        <v>42124</v>
      </c>
      <c r="C1149" t="str">
        <f>IFERROR(INDEX(ProductTJ[Product Name],MATCH(A1149,ProductTJ[ProductID],0)),"Not found")</f>
        <v>Maximus UC-01</v>
      </c>
      <c r="D1149" t="str">
        <f>IFERROR(INDEX(ProductTJ[Category],MATCH(A1149,ProductTJ[ProductID],0)),"Not found")</f>
        <v>Urban</v>
      </c>
      <c r="E1149">
        <f>IFERROR(INDEX(ProductTJ[ManufacturerID],MATCH(A1149,ProductTJ[ProductID],0)),"Not found")</f>
        <v>7</v>
      </c>
      <c r="F1149" t="str">
        <f>IFERROR(INDEX(ProductTJ[Segment],MATCH(A1149,ProductTJ[ProductID],0)),"Not found")</f>
        <v>Convenience</v>
      </c>
      <c r="G1149" t="str">
        <f>IFERROR(INDEX(SalesTJ[Country],MATCH(A1149,SalesTJ[ProductID],0)),"Not found")</f>
        <v>Canada</v>
      </c>
      <c r="H1149" t="str">
        <f>IFERROR(INDEX(Location[State],MATCH(I1149,Location[Zip],0)),"Not found")</f>
        <v>Ontario</v>
      </c>
      <c r="I1149" t="str">
        <f>IFERROR(INDEX(SalesTJ[Zip],MATCH(A1149,SalesTJ[ProductID],0)),"Not found")</f>
        <v>M7Y</v>
      </c>
      <c r="J1149" t="str">
        <f>IFERROR(INDEX(Manufacturer[Manufacturer Name],MATCH(E1149,Manufacturer[ManufacturerID],0)),"Not found")</f>
        <v>VanArsdel</v>
      </c>
      <c r="K1149">
        <f>IFERROR(INDEX(SalesTJ[Units],MATCH(A1149,SalesTJ[ProductID],0)),"Not found")</f>
        <v>1</v>
      </c>
      <c r="L1149">
        <f>IFERROR(INDEX(SalesTJ[Revenue],MATCH(A1149,SalesTJ[ProductID],0)),"Not found")</f>
        <v>10583.37</v>
      </c>
    </row>
    <row r="1150" spans="1:12">
      <c r="A1150" s="6">
        <v>826</v>
      </c>
      <c r="B1150" s="7">
        <v>42152</v>
      </c>
      <c r="C1150" t="str">
        <f>IFERROR(INDEX(ProductTJ[Product Name],MATCH(A1150,ProductTJ[ProductID],0)),"Not found")</f>
        <v>Natura UM-10</v>
      </c>
      <c r="D1150" t="str">
        <f>IFERROR(INDEX(ProductTJ[Category],MATCH(A1150,ProductTJ[ProductID],0)),"Not found")</f>
        <v>Urban</v>
      </c>
      <c r="E1150">
        <f>IFERROR(INDEX(ProductTJ[ManufacturerID],MATCH(A1150,ProductTJ[ProductID],0)),"Not found")</f>
        <v>8</v>
      </c>
      <c r="F1150" t="str">
        <f>IFERROR(INDEX(ProductTJ[Segment],MATCH(A1150,ProductTJ[ProductID],0)),"Not found")</f>
        <v>Moderation</v>
      </c>
      <c r="G1150" t="str">
        <f>IFERROR(INDEX(SalesTJ[Country],MATCH(A1150,SalesTJ[ProductID],0)),"Not found")</f>
        <v>Canada</v>
      </c>
      <c r="H1150" t="str">
        <f>IFERROR(INDEX(Location[State],MATCH(I1150,Location[Zip],0)),"Not found")</f>
        <v>Manitoba</v>
      </c>
      <c r="I1150" t="str">
        <f>IFERROR(INDEX(SalesTJ[Zip],MATCH(A1150,SalesTJ[ProductID],0)),"Not found")</f>
        <v>R3T</v>
      </c>
      <c r="J1150" t="str">
        <f>IFERROR(INDEX(Manufacturer[Manufacturer Name],MATCH(E1150,Manufacturer[ManufacturerID],0)),"Not found")</f>
        <v>Natura</v>
      </c>
      <c r="K1150">
        <f>IFERROR(INDEX(SalesTJ[Units],MATCH(A1150,SalesTJ[ProductID],0)),"Not found")</f>
        <v>1</v>
      </c>
      <c r="L1150">
        <f>IFERROR(INDEX(SalesTJ[Revenue],MATCH(A1150,SalesTJ[ProductID],0)),"Not found")</f>
        <v>14426.37</v>
      </c>
    </row>
    <row r="1151" spans="1:12">
      <c r="A1151" s="8">
        <v>1129</v>
      </c>
      <c r="B1151" s="9">
        <v>42152</v>
      </c>
      <c r="C1151" t="str">
        <f>IFERROR(INDEX(ProductTJ[Product Name],MATCH(A1151,ProductTJ[ProductID],0)),"Not found")</f>
        <v>Pirum UM-06</v>
      </c>
      <c r="D1151" t="str">
        <f>IFERROR(INDEX(ProductTJ[Category],MATCH(A1151,ProductTJ[ProductID],0)),"Not found")</f>
        <v>Urban</v>
      </c>
      <c r="E1151">
        <f>IFERROR(INDEX(ProductTJ[ManufacturerID],MATCH(A1151,ProductTJ[ProductID],0)),"Not found")</f>
        <v>10</v>
      </c>
      <c r="F1151" t="str">
        <f>IFERROR(INDEX(ProductTJ[Segment],MATCH(A1151,ProductTJ[ProductID],0)),"Not found")</f>
        <v>Moderation</v>
      </c>
      <c r="G1151" t="str">
        <f>IFERROR(INDEX(SalesTJ[Country],MATCH(A1151,SalesTJ[ProductID],0)),"Not found")</f>
        <v>Canada</v>
      </c>
      <c r="H1151" t="str">
        <f>IFERROR(INDEX(Location[State],MATCH(I1151,Location[Zip],0)),"Not found")</f>
        <v>Ontario</v>
      </c>
      <c r="I1151" t="str">
        <f>IFERROR(INDEX(SalesTJ[Zip],MATCH(A1151,SalesTJ[ProductID],0)),"Not found")</f>
        <v>L5P</v>
      </c>
      <c r="J1151" t="str">
        <f>IFERROR(INDEX(Manufacturer[Manufacturer Name],MATCH(E1151,Manufacturer[ManufacturerID],0)),"Not found")</f>
        <v>Pirum</v>
      </c>
      <c r="K1151">
        <f>IFERROR(INDEX(SalesTJ[Units],MATCH(A1151,SalesTJ[ProductID],0)),"Not found")</f>
        <v>1</v>
      </c>
      <c r="L1151">
        <f>IFERROR(INDEX(SalesTJ[Revenue],MATCH(A1151,SalesTJ[ProductID],0)),"Not found")</f>
        <v>5543.37</v>
      </c>
    </row>
    <row r="1152" spans="1:12">
      <c r="A1152" s="6">
        <v>1009</v>
      </c>
      <c r="B1152" s="7">
        <v>42152</v>
      </c>
      <c r="C1152" t="str">
        <f>IFERROR(INDEX(ProductTJ[Product Name],MATCH(A1152,ProductTJ[ProductID],0)),"Not found")</f>
        <v>Natura YY-10</v>
      </c>
      <c r="D1152" t="str">
        <f>IFERROR(INDEX(ProductTJ[Category],MATCH(A1152,ProductTJ[ProductID],0)),"Not found")</f>
        <v>Youth</v>
      </c>
      <c r="E1152">
        <f>IFERROR(INDEX(ProductTJ[ManufacturerID],MATCH(A1152,ProductTJ[ProductID],0)),"Not found")</f>
        <v>8</v>
      </c>
      <c r="F1152" t="str">
        <f>IFERROR(INDEX(ProductTJ[Segment],MATCH(A1152,ProductTJ[ProductID],0)),"Not found")</f>
        <v>Youth</v>
      </c>
      <c r="G1152" t="str">
        <f>IFERROR(INDEX(SalesTJ[Country],MATCH(A1152,SalesTJ[ProductID],0)),"Not found")</f>
        <v>Canada</v>
      </c>
      <c r="H1152" t="str">
        <f>IFERROR(INDEX(Location[State],MATCH(I1152,Location[Zip],0)),"Not found")</f>
        <v>British Columbia</v>
      </c>
      <c r="I1152" t="str">
        <f>IFERROR(INDEX(SalesTJ[Zip],MATCH(A1152,SalesTJ[ProductID],0)),"Not found")</f>
        <v>V7W</v>
      </c>
      <c r="J1152" t="str">
        <f>IFERROR(INDEX(Manufacturer[Manufacturer Name],MATCH(E1152,Manufacturer[ManufacturerID],0)),"Not found")</f>
        <v>Natura</v>
      </c>
      <c r="K1152">
        <f>IFERROR(INDEX(SalesTJ[Units],MATCH(A1152,SalesTJ[ProductID],0)),"Not found")</f>
        <v>1</v>
      </c>
      <c r="L1152">
        <f>IFERROR(INDEX(SalesTJ[Revenue],MATCH(A1152,SalesTJ[ProductID],0)),"Not found")</f>
        <v>1353.87</v>
      </c>
    </row>
    <row r="1153" spans="1:12">
      <c r="A1153" s="8">
        <v>1392</v>
      </c>
      <c r="B1153" s="9">
        <v>42152</v>
      </c>
      <c r="C1153" t="str">
        <f>IFERROR(INDEX(ProductTJ[Product Name],MATCH(A1153,ProductTJ[ProductID],0)),"Not found")</f>
        <v>Quibus RP-84</v>
      </c>
      <c r="D1153" t="str">
        <f>IFERROR(INDEX(ProductTJ[Category],MATCH(A1153,ProductTJ[ProductID],0)),"Not found")</f>
        <v>Rural</v>
      </c>
      <c r="E1153">
        <f>IFERROR(INDEX(ProductTJ[ManufacturerID],MATCH(A1153,ProductTJ[ProductID],0)),"Not found")</f>
        <v>12</v>
      </c>
      <c r="F1153" t="str">
        <f>IFERROR(INDEX(ProductTJ[Segment],MATCH(A1153,ProductTJ[ProductID],0)),"Not found")</f>
        <v>Productivity</v>
      </c>
      <c r="G1153" t="str">
        <f>IFERROR(INDEX(SalesTJ[Country],MATCH(A1153,SalesTJ[ProductID],0)),"Not found")</f>
        <v>Canada</v>
      </c>
      <c r="H1153" t="str">
        <f>IFERROR(INDEX(Location[State],MATCH(I1153,Location[Zip],0)),"Not found")</f>
        <v>Alberta</v>
      </c>
      <c r="I1153" t="str">
        <f>IFERROR(INDEX(SalesTJ[Zip],MATCH(A1153,SalesTJ[ProductID],0)),"Not found")</f>
        <v>T6R</v>
      </c>
      <c r="J1153" t="str">
        <f>IFERROR(INDEX(Manufacturer[Manufacturer Name],MATCH(E1153,Manufacturer[ManufacturerID],0)),"Not found")</f>
        <v>Quibus</v>
      </c>
      <c r="K1153">
        <f>IFERROR(INDEX(SalesTJ[Units],MATCH(A1153,SalesTJ[ProductID],0)),"Not found")</f>
        <v>1</v>
      </c>
      <c r="L1153">
        <f>IFERROR(INDEX(SalesTJ[Revenue],MATCH(A1153,SalesTJ[ProductID],0)),"Not found")</f>
        <v>2077.74</v>
      </c>
    </row>
    <row r="1154" spans="1:12">
      <c r="A1154" s="6">
        <v>2354</v>
      </c>
      <c r="B1154" s="7">
        <v>42152</v>
      </c>
      <c r="C1154" t="str">
        <f>IFERROR(INDEX(ProductTJ[Product Name],MATCH(A1154,ProductTJ[ProductID],0)),"Not found")</f>
        <v>Aliqui UC-02</v>
      </c>
      <c r="D1154" t="str">
        <f>IFERROR(INDEX(ProductTJ[Category],MATCH(A1154,ProductTJ[ProductID],0)),"Not found")</f>
        <v>Urban</v>
      </c>
      <c r="E1154">
        <f>IFERROR(INDEX(ProductTJ[ManufacturerID],MATCH(A1154,ProductTJ[ProductID],0)),"Not found")</f>
        <v>2</v>
      </c>
      <c r="F1154" t="str">
        <f>IFERROR(INDEX(ProductTJ[Segment],MATCH(A1154,ProductTJ[ProductID],0)),"Not found")</f>
        <v>Convenience</v>
      </c>
      <c r="G1154" t="str">
        <f>IFERROR(INDEX(SalesTJ[Country],MATCH(A1154,SalesTJ[ProductID],0)),"Not found")</f>
        <v>Canada</v>
      </c>
      <c r="H1154" t="str">
        <f>IFERROR(INDEX(Location[State],MATCH(I1154,Location[Zip],0)),"Not found")</f>
        <v>Ontario</v>
      </c>
      <c r="I1154" t="str">
        <f>IFERROR(INDEX(SalesTJ[Zip],MATCH(A1154,SalesTJ[ProductID],0)),"Not found")</f>
        <v>M4S</v>
      </c>
      <c r="J1154" t="str">
        <f>IFERROR(INDEX(Manufacturer[Manufacturer Name],MATCH(E1154,Manufacturer[ManufacturerID],0)),"Not found")</f>
        <v>Aliqui</v>
      </c>
      <c r="K1154">
        <f>IFERROR(INDEX(SalesTJ[Units],MATCH(A1154,SalesTJ[ProductID],0)),"Not found")</f>
        <v>1</v>
      </c>
      <c r="L1154">
        <f>IFERROR(INDEX(SalesTJ[Revenue],MATCH(A1154,SalesTJ[ProductID],0)),"Not found")</f>
        <v>4661.37</v>
      </c>
    </row>
    <row r="1155" spans="1:12">
      <c r="A1155" s="8">
        <v>1907</v>
      </c>
      <c r="B1155" s="9">
        <v>42152</v>
      </c>
      <c r="C1155" t="str">
        <f>IFERROR(INDEX(ProductTJ[Product Name],MATCH(A1155,ProductTJ[ProductID],0)),"Not found")</f>
        <v>Leo UC-26</v>
      </c>
      <c r="D1155" t="str">
        <f>IFERROR(INDEX(ProductTJ[Category],MATCH(A1155,ProductTJ[ProductID],0)),"Not found")</f>
        <v>Urban</v>
      </c>
      <c r="E1155">
        <f>IFERROR(INDEX(ProductTJ[ManufacturerID],MATCH(A1155,ProductTJ[ProductID],0)),"Not found")</f>
        <v>6</v>
      </c>
      <c r="F1155" t="str">
        <f>IFERROR(INDEX(ProductTJ[Segment],MATCH(A1155,ProductTJ[ProductID],0)),"Not found")</f>
        <v>Convenience</v>
      </c>
      <c r="G1155" t="str">
        <f>IFERROR(INDEX(SalesTJ[Country],MATCH(A1155,SalesTJ[ProductID],0)),"Not found")</f>
        <v>Canada</v>
      </c>
      <c r="H1155" t="str">
        <f>IFERROR(INDEX(Location[State],MATCH(I1155,Location[Zip],0)),"Not found")</f>
        <v>Alberta</v>
      </c>
      <c r="I1155" t="str">
        <f>IFERROR(INDEX(SalesTJ[Zip],MATCH(A1155,SalesTJ[ProductID],0)),"Not found")</f>
        <v>T5H</v>
      </c>
      <c r="J1155" t="str">
        <f>IFERROR(INDEX(Manufacturer[Manufacturer Name],MATCH(E1155,Manufacturer[ManufacturerID],0)),"Not found")</f>
        <v>Leo</v>
      </c>
      <c r="K1155">
        <f>IFERROR(INDEX(SalesTJ[Units],MATCH(A1155,SalesTJ[ProductID],0)),"Not found")</f>
        <v>1</v>
      </c>
      <c r="L1155">
        <f>IFERROR(INDEX(SalesTJ[Revenue],MATCH(A1155,SalesTJ[ProductID],0)),"Not found")</f>
        <v>11969.37</v>
      </c>
    </row>
    <row r="1156" spans="1:12">
      <c r="A1156" s="6">
        <v>506</v>
      </c>
      <c r="B1156" s="7">
        <v>42152</v>
      </c>
      <c r="C1156" t="str">
        <f>IFERROR(INDEX(ProductTJ[Product Name],MATCH(A1156,ProductTJ[ProductID],0)),"Not found")</f>
        <v>Maximus UM-11</v>
      </c>
      <c r="D1156" t="str">
        <f>IFERROR(INDEX(ProductTJ[Category],MATCH(A1156,ProductTJ[ProductID],0)),"Not found")</f>
        <v>Urban</v>
      </c>
      <c r="E1156">
        <f>IFERROR(INDEX(ProductTJ[ManufacturerID],MATCH(A1156,ProductTJ[ProductID],0)),"Not found")</f>
        <v>7</v>
      </c>
      <c r="F1156" t="str">
        <f>IFERROR(INDEX(ProductTJ[Segment],MATCH(A1156,ProductTJ[ProductID],0)),"Not found")</f>
        <v>Moderation</v>
      </c>
      <c r="G1156" t="str">
        <f>IFERROR(INDEX(SalesTJ[Country],MATCH(A1156,SalesTJ[ProductID],0)),"Not found")</f>
        <v>Canada</v>
      </c>
      <c r="H1156" t="str">
        <f>IFERROR(INDEX(Location[State],MATCH(I1156,Location[Zip],0)),"Not found")</f>
        <v>Ontario</v>
      </c>
      <c r="I1156" t="str">
        <f>IFERROR(INDEX(SalesTJ[Zip],MATCH(A1156,SalesTJ[ProductID],0)),"Not found")</f>
        <v>L5P</v>
      </c>
      <c r="J1156" t="str">
        <f>IFERROR(INDEX(Manufacturer[Manufacturer Name],MATCH(E1156,Manufacturer[ManufacturerID],0)),"Not found")</f>
        <v>VanArsdel</v>
      </c>
      <c r="K1156">
        <f>IFERROR(INDEX(SalesTJ[Units],MATCH(A1156,SalesTJ[ProductID],0)),"Not found")</f>
        <v>1</v>
      </c>
      <c r="L1156">
        <f>IFERROR(INDEX(SalesTJ[Revenue],MATCH(A1156,SalesTJ[ProductID],0)),"Not found")</f>
        <v>15560.37</v>
      </c>
    </row>
    <row r="1157" spans="1:12">
      <c r="A1157" s="8">
        <v>2388</v>
      </c>
      <c r="B1157" s="9">
        <v>42115</v>
      </c>
      <c r="C1157" t="str">
        <f>IFERROR(INDEX(ProductTJ[Product Name],MATCH(A1157,ProductTJ[ProductID],0)),"Not found")</f>
        <v>Aliqui UC-36</v>
      </c>
      <c r="D1157" t="str">
        <f>IFERROR(INDEX(ProductTJ[Category],MATCH(A1157,ProductTJ[ProductID],0)),"Not found")</f>
        <v>Urban</v>
      </c>
      <c r="E1157">
        <f>IFERROR(INDEX(ProductTJ[ManufacturerID],MATCH(A1157,ProductTJ[ProductID],0)),"Not found")</f>
        <v>2</v>
      </c>
      <c r="F1157" t="str">
        <f>IFERROR(INDEX(ProductTJ[Segment],MATCH(A1157,ProductTJ[ProductID],0)),"Not found")</f>
        <v>Convenience</v>
      </c>
      <c r="G1157" t="str">
        <f>IFERROR(INDEX(SalesTJ[Country],MATCH(A1157,SalesTJ[ProductID],0)),"Not found")</f>
        <v>Canada</v>
      </c>
      <c r="H1157" t="str">
        <f>IFERROR(INDEX(Location[State],MATCH(I1157,Location[Zip],0)),"Not found")</f>
        <v>Ontario</v>
      </c>
      <c r="I1157" t="str">
        <f>IFERROR(INDEX(SalesTJ[Zip],MATCH(A1157,SalesTJ[ProductID],0)),"Not found")</f>
        <v>M4Y</v>
      </c>
      <c r="J1157" t="str">
        <f>IFERROR(INDEX(Manufacturer[Manufacturer Name],MATCH(E1157,Manufacturer[ManufacturerID],0)),"Not found")</f>
        <v>Aliqui</v>
      </c>
      <c r="K1157">
        <f>IFERROR(INDEX(SalesTJ[Units],MATCH(A1157,SalesTJ[ProductID],0)),"Not found")</f>
        <v>1</v>
      </c>
      <c r="L1157">
        <f>IFERROR(INDEX(SalesTJ[Revenue],MATCH(A1157,SalesTJ[ProductID],0)),"Not found")</f>
        <v>4157.37</v>
      </c>
    </row>
    <row r="1158" spans="1:12">
      <c r="A1158" s="6">
        <v>674</v>
      </c>
      <c r="B1158" s="7">
        <v>42116</v>
      </c>
      <c r="C1158" t="str">
        <f>IFERROR(INDEX(ProductTJ[Product Name],MATCH(A1158,ProductTJ[ProductID],0)),"Not found")</f>
        <v>Maximus UC-39</v>
      </c>
      <c r="D1158" t="str">
        <f>IFERROR(INDEX(ProductTJ[Category],MATCH(A1158,ProductTJ[ProductID],0)),"Not found")</f>
        <v>Urban</v>
      </c>
      <c r="E1158">
        <f>IFERROR(INDEX(ProductTJ[ManufacturerID],MATCH(A1158,ProductTJ[ProductID],0)),"Not found")</f>
        <v>7</v>
      </c>
      <c r="F1158" t="str">
        <f>IFERROR(INDEX(ProductTJ[Segment],MATCH(A1158,ProductTJ[ProductID],0)),"Not found")</f>
        <v>Convenience</v>
      </c>
      <c r="G1158" t="str">
        <f>IFERROR(INDEX(SalesTJ[Country],MATCH(A1158,SalesTJ[ProductID],0)),"Not found")</f>
        <v>Canada</v>
      </c>
      <c r="H1158" t="str">
        <f>IFERROR(INDEX(Location[State],MATCH(I1158,Location[Zip],0)),"Not found")</f>
        <v>Ontario</v>
      </c>
      <c r="I1158" t="str">
        <f>IFERROR(INDEX(SalesTJ[Zip],MATCH(A1158,SalesTJ[ProductID],0)),"Not found")</f>
        <v>M5S</v>
      </c>
      <c r="J1158" t="str">
        <f>IFERROR(INDEX(Manufacturer[Manufacturer Name],MATCH(E1158,Manufacturer[ManufacturerID],0)),"Not found")</f>
        <v>VanArsdel</v>
      </c>
      <c r="K1158">
        <f>IFERROR(INDEX(SalesTJ[Units],MATCH(A1158,SalesTJ[ProductID],0)),"Not found")</f>
        <v>1</v>
      </c>
      <c r="L1158">
        <f>IFERROR(INDEX(SalesTJ[Revenue],MATCH(A1158,SalesTJ[ProductID],0)),"Not found")</f>
        <v>8315.37</v>
      </c>
    </row>
    <row r="1159" spans="1:12">
      <c r="A1159" s="8">
        <v>2389</v>
      </c>
      <c r="B1159" s="9">
        <v>42116</v>
      </c>
      <c r="C1159" t="str">
        <f>IFERROR(INDEX(ProductTJ[Product Name],MATCH(A1159,ProductTJ[ProductID],0)),"Not found")</f>
        <v>Aliqui UC-37</v>
      </c>
      <c r="D1159" t="str">
        <f>IFERROR(INDEX(ProductTJ[Category],MATCH(A1159,ProductTJ[ProductID],0)),"Not found")</f>
        <v>Urban</v>
      </c>
      <c r="E1159">
        <f>IFERROR(INDEX(ProductTJ[ManufacturerID],MATCH(A1159,ProductTJ[ProductID],0)),"Not found")</f>
        <v>2</v>
      </c>
      <c r="F1159" t="str">
        <f>IFERROR(INDEX(ProductTJ[Segment],MATCH(A1159,ProductTJ[ProductID],0)),"Not found")</f>
        <v>Convenience</v>
      </c>
      <c r="G1159" t="str">
        <f>IFERROR(INDEX(SalesTJ[Country],MATCH(A1159,SalesTJ[ProductID],0)),"Not found")</f>
        <v>Canada</v>
      </c>
      <c r="H1159" t="str">
        <f>IFERROR(INDEX(Location[State],MATCH(I1159,Location[Zip],0)),"Not found")</f>
        <v>British Columbia</v>
      </c>
      <c r="I1159" t="str">
        <f>IFERROR(INDEX(SalesTJ[Zip],MATCH(A1159,SalesTJ[ProductID],0)),"Not found")</f>
        <v>V5N</v>
      </c>
      <c r="J1159" t="str">
        <f>IFERROR(INDEX(Manufacturer[Manufacturer Name],MATCH(E1159,Manufacturer[ManufacturerID],0)),"Not found")</f>
        <v>Aliqui</v>
      </c>
      <c r="K1159">
        <f>IFERROR(INDEX(SalesTJ[Units],MATCH(A1159,SalesTJ[ProductID],0)),"Not found")</f>
        <v>1</v>
      </c>
      <c r="L1159">
        <f>IFERROR(INDEX(SalesTJ[Revenue],MATCH(A1159,SalesTJ[ProductID],0)),"Not found")</f>
        <v>10577.7</v>
      </c>
    </row>
    <row r="1160" spans="1:12">
      <c r="A1160" s="6">
        <v>1070</v>
      </c>
      <c r="B1160" s="7">
        <v>42116</v>
      </c>
      <c r="C1160" t="str">
        <f>IFERROR(INDEX(ProductTJ[Product Name],MATCH(A1160,ProductTJ[ProductID],0)),"Not found")</f>
        <v>Pirum RP-16</v>
      </c>
      <c r="D1160" t="str">
        <f>IFERROR(INDEX(ProductTJ[Category],MATCH(A1160,ProductTJ[ProductID],0)),"Not found")</f>
        <v>Rural</v>
      </c>
      <c r="E1160">
        <f>IFERROR(INDEX(ProductTJ[ManufacturerID],MATCH(A1160,ProductTJ[ProductID],0)),"Not found")</f>
        <v>10</v>
      </c>
      <c r="F1160" t="str">
        <f>IFERROR(INDEX(ProductTJ[Segment],MATCH(A1160,ProductTJ[ProductID],0)),"Not found")</f>
        <v>Productivity</v>
      </c>
      <c r="G1160" t="str">
        <f>IFERROR(INDEX(SalesTJ[Country],MATCH(A1160,SalesTJ[ProductID],0)),"Not found")</f>
        <v>Canada</v>
      </c>
      <c r="H1160" t="str">
        <f>IFERROR(INDEX(Location[State],MATCH(I1160,Location[Zip],0)),"Not found")</f>
        <v>British Columbia</v>
      </c>
      <c r="I1160" t="str">
        <f>IFERROR(INDEX(SalesTJ[Zip],MATCH(A1160,SalesTJ[ProductID],0)),"Not found")</f>
        <v>V6Z</v>
      </c>
      <c r="J1160" t="str">
        <f>IFERROR(INDEX(Manufacturer[Manufacturer Name],MATCH(E1160,Manufacturer[ManufacturerID],0)),"Not found")</f>
        <v>Pirum</v>
      </c>
      <c r="K1160">
        <f>IFERROR(INDEX(SalesTJ[Units],MATCH(A1160,SalesTJ[ProductID],0)),"Not found")</f>
        <v>1</v>
      </c>
      <c r="L1160">
        <f>IFERROR(INDEX(SalesTJ[Revenue],MATCH(A1160,SalesTJ[ProductID],0)),"Not found")</f>
        <v>1889.37</v>
      </c>
    </row>
    <row r="1161" spans="1:12">
      <c r="A1161" s="8">
        <v>1053</v>
      </c>
      <c r="B1161" s="9">
        <v>42124</v>
      </c>
      <c r="C1161" t="str">
        <f>IFERROR(INDEX(ProductTJ[Product Name],MATCH(A1161,ProductTJ[ProductID],0)),"Not found")</f>
        <v>Pirum MA-11</v>
      </c>
      <c r="D1161" t="str">
        <f>IFERROR(INDEX(ProductTJ[Category],MATCH(A1161,ProductTJ[ProductID],0)),"Not found")</f>
        <v>Mix</v>
      </c>
      <c r="E1161">
        <f>IFERROR(INDEX(ProductTJ[ManufacturerID],MATCH(A1161,ProductTJ[ProductID],0)),"Not found")</f>
        <v>10</v>
      </c>
      <c r="F1161" t="str">
        <f>IFERROR(INDEX(ProductTJ[Segment],MATCH(A1161,ProductTJ[ProductID],0)),"Not found")</f>
        <v>All Season</v>
      </c>
      <c r="G1161" t="str">
        <f>IFERROR(INDEX(SalesTJ[Country],MATCH(A1161,SalesTJ[ProductID],0)),"Not found")</f>
        <v>Canada</v>
      </c>
      <c r="H1161" t="str">
        <f>IFERROR(INDEX(Location[State],MATCH(I1161,Location[Zip],0)),"Not found")</f>
        <v>Alberta</v>
      </c>
      <c r="I1161" t="str">
        <f>IFERROR(INDEX(SalesTJ[Zip],MATCH(A1161,SalesTJ[ProductID],0)),"Not found")</f>
        <v>T3C</v>
      </c>
      <c r="J1161" t="str">
        <f>IFERROR(INDEX(Manufacturer[Manufacturer Name],MATCH(E1161,Manufacturer[ManufacturerID],0)),"Not found")</f>
        <v>Pirum</v>
      </c>
      <c r="K1161">
        <f>IFERROR(INDEX(SalesTJ[Units],MATCH(A1161,SalesTJ[ProductID],0)),"Not found")</f>
        <v>1</v>
      </c>
      <c r="L1161">
        <f>IFERROR(INDEX(SalesTJ[Revenue],MATCH(A1161,SalesTJ[ProductID],0)),"Not found")</f>
        <v>3527.37</v>
      </c>
    </row>
    <row r="1162" spans="1:12">
      <c r="A1162" s="6">
        <v>207</v>
      </c>
      <c r="B1162" s="7">
        <v>42124</v>
      </c>
      <c r="C1162" t="str">
        <f>IFERROR(INDEX(ProductTJ[Product Name],MATCH(A1162,ProductTJ[ProductID],0)),"Not found")</f>
        <v>Barba UM-09</v>
      </c>
      <c r="D1162" t="str">
        <f>IFERROR(INDEX(ProductTJ[Category],MATCH(A1162,ProductTJ[ProductID],0)),"Not found")</f>
        <v>Urban</v>
      </c>
      <c r="E1162">
        <f>IFERROR(INDEX(ProductTJ[ManufacturerID],MATCH(A1162,ProductTJ[ProductID],0)),"Not found")</f>
        <v>3</v>
      </c>
      <c r="F1162" t="str">
        <f>IFERROR(INDEX(ProductTJ[Segment],MATCH(A1162,ProductTJ[ProductID],0)),"Not found")</f>
        <v>Moderation</v>
      </c>
      <c r="G1162" t="str">
        <f>IFERROR(INDEX(SalesTJ[Country],MATCH(A1162,SalesTJ[ProductID],0)),"Not found")</f>
        <v>Canada</v>
      </c>
      <c r="H1162" t="str">
        <f>IFERROR(INDEX(Location[State],MATCH(I1162,Location[Zip],0)),"Not found")</f>
        <v>Alberta</v>
      </c>
      <c r="I1162" t="str">
        <f>IFERROR(INDEX(SalesTJ[Zip],MATCH(A1162,SalesTJ[ProductID],0)),"Not found")</f>
        <v>T5B</v>
      </c>
      <c r="J1162" t="str">
        <f>IFERROR(INDEX(Manufacturer[Manufacturer Name],MATCH(E1162,Manufacturer[ManufacturerID],0)),"Not found")</f>
        <v>Barba</v>
      </c>
      <c r="K1162">
        <f>IFERROR(INDEX(SalesTJ[Units],MATCH(A1162,SalesTJ[ProductID],0)),"Not found")</f>
        <v>1</v>
      </c>
      <c r="L1162">
        <f>IFERROR(INDEX(SalesTJ[Revenue],MATCH(A1162,SalesTJ[ProductID],0)),"Not found")</f>
        <v>11843.37</v>
      </c>
    </row>
    <row r="1163" spans="1:12">
      <c r="A1163" s="8">
        <v>549</v>
      </c>
      <c r="B1163" s="9">
        <v>42124</v>
      </c>
      <c r="C1163" t="str">
        <f>IFERROR(INDEX(ProductTJ[Product Name],MATCH(A1163,ProductTJ[ProductID],0)),"Not found")</f>
        <v>Maximus UC-14</v>
      </c>
      <c r="D1163" t="str">
        <f>IFERROR(INDEX(ProductTJ[Category],MATCH(A1163,ProductTJ[ProductID],0)),"Not found")</f>
        <v>Urban</v>
      </c>
      <c r="E1163">
        <f>IFERROR(INDEX(ProductTJ[ManufacturerID],MATCH(A1163,ProductTJ[ProductID],0)),"Not found")</f>
        <v>7</v>
      </c>
      <c r="F1163" t="str">
        <f>IFERROR(INDEX(ProductTJ[Segment],MATCH(A1163,ProductTJ[ProductID],0)),"Not found")</f>
        <v>Convenience</v>
      </c>
      <c r="G1163" t="str">
        <f>IFERROR(INDEX(SalesTJ[Country],MATCH(A1163,SalesTJ[ProductID],0)),"Not found")</f>
        <v>Canada</v>
      </c>
      <c r="H1163" t="str">
        <f>IFERROR(INDEX(Location[State],MATCH(I1163,Location[Zip],0)),"Not found")</f>
        <v>Ontario</v>
      </c>
      <c r="I1163" t="str">
        <f>IFERROR(INDEX(SalesTJ[Zip],MATCH(A1163,SalesTJ[ProductID],0)),"Not found")</f>
        <v>M6S</v>
      </c>
      <c r="J1163" t="str">
        <f>IFERROR(INDEX(Manufacturer[Manufacturer Name],MATCH(E1163,Manufacturer[ManufacturerID],0)),"Not found")</f>
        <v>VanArsdel</v>
      </c>
      <c r="K1163">
        <f>IFERROR(INDEX(SalesTJ[Units],MATCH(A1163,SalesTJ[ProductID],0)),"Not found")</f>
        <v>1</v>
      </c>
      <c r="L1163">
        <f>IFERROR(INDEX(SalesTJ[Revenue],MATCH(A1163,SalesTJ[ProductID],0)),"Not found")</f>
        <v>6614.37</v>
      </c>
    </row>
    <row r="1164" spans="1:12">
      <c r="A1164" s="6">
        <v>2055</v>
      </c>
      <c r="B1164" s="7">
        <v>42093</v>
      </c>
      <c r="C1164" t="str">
        <f>IFERROR(INDEX(ProductTJ[Product Name],MATCH(A1164,ProductTJ[ProductID],0)),"Not found")</f>
        <v>Currus UE-15</v>
      </c>
      <c r="D1164" t="str">
        <f>IFERROR(INDEX(ProductTJ[Category],MATCH(A1164,ProductTJ[ProductID],0)),"Not found")</f>
        <v>Urban</v>
      </c>
      <c r="E1164">
        <f>IFERROR(INDEX(ProductTJ[ManufacturerID],MATCH(A1164,ProductTJ[ProductID],0)),"Not found")</f>
        <v>4</v>
      </c>
      <c r="F1164" t="str">
        <f>IFERROR(INDEX(ProductTJ[Segment],MATCH(A1164,ProductTJ[ProductID],0)),"Not found")</f>
        <v>Extreme</v>
      </c>
      <c r="G1164" t="str">
        <f>IFERROR(INDEX(SalesTJ[Country],MATCH(A1164,SalesTJ[ProductID],0)),"Not found")</f>
        <v>Canada</v>
      </c>
      <c r="H1164" t="str">
        <f>IFERROR(INDEX(Location[State],MATCH(I1164,Location[Zip],0)),"Not found")</f>
        <v>Manitoba</v>
      </c>
      <c r="I1164" t="str">
        <f>IFERROR(INDEX(SalesTJ[Zip],MATCH(A1164,SalesTJ[ProductID],0)),"Not found")</f>
        <v>R3V</v>
      </c>
      <c r="J1164" t="str">
        <f>IFERROR(INDEX(Manufacturer[Manufacturer Name],MATCH(E1164,Manufacturer[ManufacturerID],0)),"Not found")</f>
        <v>Currus</v>
      </c>
      <c r="K1164">
        <f>IFERROR(INDEX(SalesTJ[Units],MATCH(A1164,SalesTJ[ProductID],0)),"Not found")</f>
        <v>1</v>
      </c>
      <c r="L1164">
        <f>IFERROR(INDEX(SalesTJ[Revenue],MATCH(A1164,SalesTJ[ProductID],0)),"Not found")</f>
        <v>7874.37</v>
      </c>
    </row>
    <row r="1165" spans="1:12">
      <c r="A1165" s="8">
        <v>2086</v>
      </c>
      <c r="B1165" s="9">
        <v>42093</v>
      </c>
      <c r="C1165" t="str">
        <f>IFERROR(INDEX(ProductTJ[Product Name],MATCH(A1165,ProductTJ[ProductID],0)),"Not found")</f>
        <v>Currus UC-21</v>
      </c>
      <c r="D1165" t="str">
        <f>IFERROR(INDEX(ProductTJ[Category],MATCH(A1165,ProductTJ[ProductID],0)),"Not found")</f>
        <v>Urban</v>
      </c>
      <c r="E1165">
        <f>IFERROR(INDEX(ProductTJ[ManufacturerID],MATCH(A1165,ProductTJ[ProductID],0)),"Not found")</f>
        <v>4</v>
      </c>
      <c r="F1165" t="str">
        <f>IFERROR(INDEX(ProductTJ[Segment],MATCH(A1165,ProductTJ[ProductID],0)),"Not found")</f>
        <v>Convenience</v>
      </c>
      <c r="G1165" t="str">
        <f>IFERROR(INDEX(SalesTJ[Country],MATCH(A1165,SalesTJ[ProductID],0)),"Not found")</f>
        <v>Canada</v>
      </c>
      <c r="H1165" t="str">
        <f>IFERROR(INDEX(Location[State],MATCH(I1165,Location[Zip],0)),"Not found")</f>
        <v>British Columbia</v>
      </c>
      <c r="I1165" t="str">
        <f>IFERROR(INDEX(SalesTJ[Zip],MATCH(A1165,SalesTJ[ProductID],0)),"Not found")</f>
        <v>V6A</v>
      </c>
      <c r="J1165" t="str">
        <f>IFERROR(INDEX(Manufacturer[Manufacturer Name],MATCH(E1165,Manufacturer[ManufacturerID],0)),"Not found")</f>
        <v>Currus</v>
      </c>
      <c r="K1165">
        <f>IFERROR(INDEX(SalesTJ[Units],MATCH(A1165,SalesTJ[ProductID],0)),"Not found")</f>
        <v>1</v>
      </c>
      <c r="L1165">
        <f>IFERROR(INDEX(SalesTJ[Revenue],MATCH(A1165,SalesTJ[ProductID],0)),"Not found")</f>
        <v>2897.37</v>
      </c>
    </row>
    <row r="1166" spans="1:12">
      <c r="A1166" s="6">
        <v>491</v>
      </c>
      <c r="B1166" s="7">
        <v>42093</v>
      </c>
      <c r="C1166" t="str">
        <f>IFERROR(INDEX(ProductTJ[Product Name],MATCH(A1166,ProductTJ[ProductID],0)),"Not found")</f>
        <v>Maximus UM-96</v>
      </c>
      <c r="D1166" t="str">
        <f>IFERROR(INDEX(ProductTJ[Category],MATCH(A1166,ProductTJ[ProductID],0)),"Not found")</f>
        <v>Urban</v>
      </c>
      <c r="E1166">
        <f>IFERROR(INDEX(ProductTJ[ManufacturerID],MATCH(A1166,ProductTJ[ProductID],0)),"Not found")</f>
        <v>7</v>
      </c>
      <c r="F1166" t="str">
        <f>IFERROR(INDEX(ProductTJ[Segment],MATCH(A1166,ProductTJ[ProductID],0)),"Not found")</f>
        <v>Moderation</v>
      </c>
      <c r="G1166" t="str">
        <f>IFERROR(INDEX(SalesTJ[Country],MATCH(A1166,SalesTJ[ProductID],0)),"Not found")</f>
        <v>Canada</v>
      </c>
      <c r="H1166" t="str">
        <f>IFERROR(INDEX(Location[State],MATCH(I1166,Location[Zip],0)),"Not found")</f>
        <v>Ontario</v>
      </c>
      <c r="I1166" t="str">
        <f>IFERROR(INDEX(SalesTJ[Zip],MATCH(A1166,SalesTJ[ProductID],0)),"Not found")</f>
        <v>M5X</v>
      </c>
      <c r="J1166" t="str">
        <f>IFERROR(INDEX(Manufacturer[Manufacturer Name],MATCH(E1166,Manufacturer[ManufacturerID],0)),"Not found")</f>
        <v>VanArsdel</v>
      </c>
      <c r="K1166">
        <f>IFERROR(INDEX(SalesTJ[Units],MATCH(A1166,SalesTJ[ProductID],0)),"Not found")</f>
        <v>1</v>
      </c>
      <c r="L1166">
        <f>IFERROR(INDEX(SalesTJ[Revenue],MATCH(A1166,SalesTJ[ProductID],0)),"Not found")</f>
        <v>10709.37</v>
      </c>
    </row>
    <row r="1167" spans="1:12">
      <c r="A1167" s="8">
        <v>733</v>
      </c>
      <c r="B1167" s="9">
        <v>42093</v>
      </c>
      <c r="C1167" t="str">
        <f>IFERROR(INDEX(ProductTJ[Product Name],MATCH(A1167,ProductTJ[ProductID],0)),"Not found")</f>
        <v>Natura RP-21</v>
      </c>
      <c r="D1167" t="str">
        <f>IFERROR(INDEX(ProductTJ[Category],MATCH(A1167,ProductTJ[ProductID],0)),"Not found")</f>
        <v>Rural</v>
      </c>
      <c r="E1167">
        <f>IFERROR(INDEX(ProductTJ[ManufacturerID],MATCH(A1167,ProductTJ[ProductID],0)),"Not found")</f>
        <v>8</v>
      </c>
      <c r="F1167" t="str">
        <f>IFERROR(INDEX(ProductTJ[Segment],MATCH(A1167,ProductTJ[ProductID],0)),"Not found")</f>
        <v>Productivity</v>
      </c>
      <c r="G1167" t="str">
        <f>IFERROR(INDEX(SalesTJ[Country],MATCH(A1167,SalesTJ[ProductID],0)),"Not found")</f>
        <v>Canada</v>
      </c>
      <c r="H1167" t="str">
        <f>IFERROR(INDEX(Location[State],MATCH(I1167,Location[Zip],0)),"Not found")</f>
        <v>Manitoba</v>
      </c>
      <c r="I1167" t="str">
        <f>IFERROR(INDEX(SalesTJ[Zip],MATCH(A1167,SalesTJ[ProductID],0)),"Not found")</f>
        <v>R3B</v>
      </c>
      <c r="J1167" t="str">
        <f>IFERROR(INDEX(Manufacturer[Manufacturer Name],MATCH(E1167,Manufacturer[ManufacturerID],0)),"Not found")</f>
        <v>Natura</v>
      </c>
      <c r="K1167">
        <f>IFERROR(INDEX(SalesTJ[Units],MATCH(A1167,SalesTJ[ProductID],0)),"Not found")</f>
        <v>1</v>
      </c>
      <c r="L1167">
        <f>IFERROR(INDEX(SalesTJ[Revenue],MATCH(A1167,SalesTJ[ProductID],0)),"Not found")</f>
        <v>4787.37</v>
      </c>
    </row>
    <row r="1168" spans="1:12">
      <c r="A1168" s="6">
        <v>1085</v>
      </c>
      <c r="B1168" s="7">
        <v>42093</v>
      </c>
      <c r="C1168" t="str">
        <f>IFERROR(INDEX(ProductTJ[Product Name],MATCH(A1168,ProductTJ[ProductID],0)),"Not found")</f>
        <v>Pirum RP-31</v>
      </c>
      <c r="D1168" t="str">
        <f>IFERROR(INDEX(ProductTJ[Category],MATCH(A1168,ProductTJ[ProductID],0)),"Not found")</f>
        <v>Rural</v>
      </c>
      <c r="E1168">
        <f>IFERROR(INDEX(ProductTJ[ManufacturerID],MATCH(A1168,ProductTJ[ProductID],0)),"Not found")</f>
        <v>10</v>
      </c>
      <c r="F1168" t="str">
        <f>IFERROR(INDEX(ProductTJ[Segment],MATCH(A1168,ProductTJ[ProductID],0)),"Not found")</f>
        <v>Productivity</v>
      </c>
      <c r="G1168" t="str">
        <f>IFERROR(INDEX(SalesTJ[Country],MATCH(A1168,SalesTJ[ProductID],0)),"Not found")</f>
        <v>Canada</v>
      </c>
      <c r="H1168" t="str">
        <f>IFERROR(INDEX(Location[State],MATCH(I1168,Location[Zip],0)),"Not found")</f>
        <v>Manitoba</v>
      </c>
      <c r="I1168" t="str">
        <f>IFERROR(INDEX(SalesTJ[Zip],MATCH(A1168,SalesTJ[ProductID],0)),"Not found")</f>
        <v>R3G</v>
      </c>
      <c r="J1168" t="str">
        <f>IFERROR(INDEX(Manufacturer[Manufacturer Name],MATCH(E1168,Manufacturer[ManufacturerID],0)),"Not found")</f>
        <v>Pirum</v>
      </c>
      <c r="K1168">
        <f>IFERROR(INDEX(SalesTJ[Units],MATCH(A1168,SalesTJ[ProductID],0)),"Not found")</f>
        <v>1</v>
      </c>
      <c r="L1168">
        <f>IFERROR(INDEX(SalesTJ[Revenue],MATCH(A1168,SalesTJ[ProductID],0)),"Not found")</f>
        <v>1164.87</v>
      </c>
    </row>
    <row r="1169" spans="1:12">
      <c r="A1169" s="8">
        <v>1183</v>
      </c>
      <c r="B1169" s="9">
        <v>42093</v>
      </c>
      <c r="C1169" t="str">
        <f>IFERROR(INDEX(ProductTJ[Product Name],MATCH(A1169,ProductTJ[ProductID],0)),"Not found")</f>
        <v>Pirum UE-19</v>
      </c>
      <c r="D1169" t="str">
        <f>IFERROR(INDEX(ProductTJ[Category],MATCH(A1169,ProductTJ[ProductID],0)),"Not found")</f>
        <v>Urban</v>
      </c>
      <c r="E1169">
        <f>IFERROR(INDEX(ProductTJ[ManufacturerID],MATCH(A1169,ProductTJ[ProductID],0)),"Not found")</f>
        <v>10</v>
      </c>
      <c r="F1169" t="str">
        <f>IFERROR(INDEX(ProductTJ[Segment],MATCH(A1169,ProductTJ[ProductID],0)),"Not found")</f>
        <v>Extreme</v>
      </c>
      <c r="G1169" t="str">
        <f>IFERROR(INDEX(SalesTJ[Country],MATCH(A1169,SalesTJ[ProductID],0)),"Not found")</f>
        <v>Canada</v>
      </c>
      <c r="H1169" t="str">
        <f>IFERROR(INDEX(Location[State],MATCH(I1169,Location[Zip],0)),"Not found")</f>
        <v>Ontario</v>
      </c>
      <c r="I1169" t="str">
        <f>IFERROR(INDEX(SalesTJ[Zip],MATCH(A1169,SalesTJ[ProductID],0)),"Not found")</f>
        <v>M4E</v>
      </c>
      <c r="J1169" t="str">
        <f>IFERROR(INDEX(Manufacturer[Manufacturer Name],MATCH(E1169,Manufacturer[ManufacturerID],0)),"Not found")</f>
        <v>Pirum</v>
      </c>
      <c r="K1169">
        <f>IFERROR(INDEX(SalesTJ[Units],MATCH(A1169,SalesTJ[ProductID],0)),"Not found")</f>
        <v>1</v>
      </c>
      <c r="L1169">
        <f>IFERROR(INDEX(SalesTJ[Revenue],MATCH(A1169,SalesTJ[ProductID],0)),"Not found")</f>
        <v>7559.37</v>
      </c>
    </row>
    <row r="1170" spans="1:12">
      <c r="A1170" s="6">
        <v>202</v>
      </c>
      <c r="B1170" s="7">
        <v>42116</v>
      </c>
      <c r="C1170" t="str">
        <f>IFERROR(INDEX(ProductTJ[Product Name],MATCH(A1170,ProductTJ[ProductID],0)),"Not found")</f>
        <v>Barba UM-04</v>
      </c>
      <c r="D1170" t="str">
        <f>IFERROR(INDEX(ProductTJ[Category],MATCH(A1170,ProductTJ[ProductID],0)),"Not found")</f>
        <v>Urban</v>
      </c>
      <c r="E1170">
        <f>IFERROR(INDEX(ProductTJ[ManufacturerID],MATCH(A1170,ProductTJ[ProductID],0)),"Not found")</f>
        <v>3</v>
      </c>
      <c r="F1170" t="str">
        <f>IFERROR(INDEX(ProductTJ[Segment],MATCH(A1170,ProductTJ[ProductID],0)),"Not found")</f>
        <v>Moderation</v>
      </c>
      <c r="G1170" t="str">
        <f>IFERROR(INDEX(SalesTJ[Country],MATCH(A1170,SalesTJ[ProductID],0)),"Not found")</f>
        <v>Canada</v>
      </c>
      <c r="H1170" t="str">
        <f>IFERROR(INDEX(Location[State],MATCH(I1170,Location[Zip],0)),"Not found")</f>
        <v>Ontario</v>
      </c>
      <c r="I1170" t="str">
        <f>IFERROR(INDEX(SalesTJ[Zip],MATCH(A1170,SalesTJ[ProductID],0)),"Not found")</f>
        <v>L5P</v>
      </c>
      <c r="J1170" t="str">
        <f>IFERROR(INDEX(Manufacturer[Manufacturer Name],MATCH(E1170,Manufacturer[ManufacturerID],0)),"Not found")</f>
        <v>Barba</v>
      </c>
      <c r="K1170">
        <f>IFERROR(INDEX(SalesTJ[Units],MATCH(A1170,SalesTJ[ProductID],0)),"Not found")</f>
        <v>1</v>
      </c>
      <c r="L1170">
        <f>IFERROR(INDEX(SalesTJ[Revenue],MATCH(A1170,SalesTJ[ProductID],0)),"Not found")</f>
        <v>15749.37</v>
      </c>
    </row>
    <row r="1171" spans="1:12">
      <c r="A1171" s="8">
        <v>1069</v>
      </c>
      <c r="B1171" s="9">
        <v>42116</v>
      </c>
      <c r="C1171" t="str">
        <f>IFERROR(INDEX(ProductTJ[Product Name],MATCH(A1171,ProductTJ[ProductID],0)),"Not found")</f>
        <v>Pirum RP-15</v>
      </c>
      <c r="D1171" t="str">
        <f>IFERROR(INDEX(ProductTJ[Category],MATCH(A1171,ProductTJ[ProductID],0)),"Not found")</f>
        <v>Rural</v>
      </c>
      <c r="E1171">
        <f>IFERROR(INDEX(ProductTJ[ManufacturerID],MATCH(A1171,ProductTJ[ProductID],0)),"Not found")</f>
        <v>10</v>
      </c>
      <c r="F1171" t="str">
        <f>IFERROR(INDEX(ProductTJ[Segment],MATCH(A1171,ProductTJ[ProductID],0)),"Not found")</f>
        <v>Productivity</v>
      </c>
      <c r="G1171" t="str">
        <f>IFERROR(INDEX(SalesTJ[Country],MATCH(A1171,SalesTJ[ProductID],0)),"Not found")</f>
        <v>Canada</v>
      </c>
      <c r="H1171" t="str">
        <f>IFERROR(INDEX(Location[State],MATCH(I1171,Location[Zip],0)),"Not found")</f>
        <v>British Columbia</v>
      </c>
      <c r="I1171" t="str">
        <f>IFERROR(INDEX(SalesTJ[Zip],MATCH(A1171,SalesTJ[ProductID],0)),"Not found")</f>
        <v>V6Z</v>
      </c>
      <c r="J1171" t="str">
        <f>IFERROR(INDEX(Manufacturer[Manufacturer Name],MATCH(E1171,Manufacturer[ManufacturerID],0)),"Not found")</f>
        <v>Pirum</v>
      </c>
      <c r="K1171">
        <f>IFERROR(INDEX(SalesTJ[Units],MATCH(A1171,SalesTJ[ProductID],0)),"Not found")</f>
        <v>1</v>
      </c>
      <c r="L1171">
        <f>IFERROR(INDEX(SalesTJ[Revenue],MATCH(A1171,SalesTJ[ProductID],0)),"Not found")</f>
        <v>1889.37</v>
      </c>
    </row>
    <row r="1172" spans="1:12">
      <c r="A1172" s="6">
        <v>438</v>
      </c>
      <c r="B1172" s="7">
        <v>42116</v>
      </c>
      <c r="C1172" t="str">
        <f>IFERROR(INDEX(ProductTJ[Product Name],MATCH(A1172,ProductTJ[ProductID],0)),"Not found")</f>
        <v>Maximus UM-43</v>
      </c>
      <c r="D1172" t="str">
        <f>IFERROR(INDEX(ProductTJ[Category],MATCH(A1172,ProductTJ[ProductID],0)),"Not found")</f>
        <v>Urban</v>
      </c>
      <c r="E1172">
        <f>IFERROR(INDEX(ProductTJ[ManufacturerID],MATCH(A1172,ProductTJ[ProductID],0)),"Not found")</f>
        <v>7</v>
      </c>
      <c r="F1172" t="str">
        <f>IFERROR(INDEX(ProductTJ[Segment],MATCH(A1172,ProductTJ[ProductID],0)),"Not found")</f>
        <v>Moderation</v>
      </c>
      <c r="G1172" t="str">
        <f>IFERROR(INDEX(SalesTJ[Country],MATCH(A1172,SalesTJ[ProductID],0)),"Not found")</f>
        <v>Canada</v>
      </c>
      <c r="H1172" t="str">
        <f>IFERROR(INDEX(Location[State],MATCH(I1172,Location[Zip],0)),"Not found")</f>
        <v>Manitoba</v>
      </c>
      <c r="I1172" t="str">
        <f>IFERROR(INDEX(SalesTJ[Zip],MATCH(A1172,SalesTJ[ProductID],0)),"Not found")</f>
        <v>R3K</v>
      </c>
      <c r="J1172" t="str">
        <f>IFERROR(INDEX(Manufacturer[Manufacturer Name],MATCH(E1172,Manufacturer[ManufacturerID],0)),"Not found")</f>
        <v>VanArsdel</v>
      </c>
      <c r="K1172">
        <f>IFERROR(INDEX(SalesTJ[Units],MATCH(A1172,SalesTJ[ProductID],0)),"Not found")</f>
        <v>1</v>
      </c>
      <c r="L1172">
        <f>IFERROR(INDEX(SalesTJ[Revenue],MATCH(A1172,SalesTJ[ProductID],0)),"Not found")</f>
        <v>11969.37</v>
      </c>
    </row>
    <row r="1173" spans="1:12">
      <c r="A1173" s="8">
        <v>438</v>
      </c>
      <c r="B1173" s="9">
        <v>42117</v>
      </c>
      <c r="C1173" t="str">
        <f>IFERROR(INDEX(ProductTJ[Product Name],MATCH(A1173,ProductTJ[ProductID],0)),"Not found")</f>
        <v>Maximus UM-43</v>
      </c>
      <c r="D1173" t="str">
        <f>IFERROR(INDEX(ProductTJ[Category],MATCH(A1173,ProductTJ[ProductID],0)),"Not found")</f>
        <v>Urban</v>
      </c>
      <c r="E1173">
        <f>IFERROR(INDEX(ProductTJ[ManufacturerID],MATCH(A1173,ProductTJ[ProductID],0)),"Not found")</f>
        <v>7</v>
      </c>
      <c r="F1173" t="str">
        <f>IFERROR(INDEX(ProductTJ[Segment],MATCH(A1173,ProductTJ[ProductID],0)),"Not found")</f>
        <v>Moderation</v>
      </c>
      <c r="G1173" t="str">
        <f>IFERROR(INDEX(SalesTJ[Country],MATCH(A1173,SalesTJ[ProductID],0)),"Not found")</f>
        <v>Canada</v>
      </c>
      <c r="H1173" t="str">
        <f>IFERROR(INDEX(Location[State],MATCH(I1173,Location[Zip],0)),"Not found")</f>
        <v>Manitoba</v>
      </c>
      <c r="I1173" t="str">
        <f>IFERROR(INDEX(SalesTJ[Zip],MATCH(A1173,SalesTJ[ProductID],0)),"Not found")</f>
        <v>R3K</v>
      </c>
      <c r="J1173" t="str">
        <f>IFERROR(INDEX(Manufacturer[Manufacturer Name],MATCH(E1173,Manufacturer[ManufacturerID],0)),"Not found")</f>
        <v>VanArsdel</v>
      </c>
      <c r="K1173">
        <f>IFERROR(INDEX(SalesTJ[Units],MATCH(A1173,SalesTJ[ProductID],0)),"Not found")</f>
        <v>1</v>
      </c>
      <c r="L1173">
        <f>IFERROR(INDEX(SalesTJ[Revenue],MATCH(A1173,SalesTJ[ProductID],0)),"Not found")</f>
        <v>11969.37</v>
      </c>
    </row>
    <row r="1174" spans="1:12">
      <c r="A1174" s="6">
        <v>487</v>
      </c>
      <c r="B1174" s="7">
        <v>42117</v>
      </c>
      <c r="C1174" t="str">
        <f>IFERROR(INDEX(ProductTJ[Product Name],MATCH(A1174,ProductTJ[ProductID],0)),"Not found")</f>
        <v>Maximus UM-92</v>
      </c>
      <c r="D1174" t="str">
        <f>IFERROR(INDEX(ProductTJ[Category],MATCH(A1174,ProductTJ[ProductID],0)),"Not found")</f>
        <v>Urban</v>
      </c>
      <c r="E1174">
        <f>IFERROR(INDEX(ProductTJ[ManufacturerID],MATCH(A1174,ProductTJ[ProductID],0)),"Not found")</f>
        <v>7</v>
      </c>
      <c r="F1174" t="str">
        <f>IFERROR(INDEX(ProductTJ[Segment],MATCH(A1174,ProductTJ[ProductID],0)),"Not found")</f>
        <v>Moderation</v>
      </c>
      <c r="G1174" t="str">
        <f>IFERROR(INDEX(SalesTJ[Country],MATCH(A1174,SalesTJ[ProductID],0)),"Not found")</f>
        <v>Canada</v>
      </c>
      <c r="H1174" t="str">
        <f>IFERROR(INDEX(Location[State],MATCH(I1174,Location[Zip],0)),"Not found")</f>
        <v>Ontario</v>
      </c>
      <c r="I1174" t="str">
        <f>IFERROR(INDEX(SalesTJ[Zip],MATCH(A1174,SalesTJ[ProductID],0)),"Not found")</f>
        <v>L4X</v>
      </c>
      <c r="J1174" t="str">
        <f>IFERROR(INDEX(Manufacturer[Manufacturer Name],MATCH(E1174,Manufacturer[ManufacturerID],0)),"Not found")</f>
        <v>VanArsdel</v>
      </c>
      <c r="K1174">
        <f>IFERROR(INDEX(SalesTJ[Units],MATCH(A1174,SalesTJ[ProductID],0)),"Not found")</f>
        <v>1</v>
      </c>
      <c r="L1174">
        <f>IFERROR(INDEX(SalesTJ[Revenue],MATCH(A1174,SalesTJ[ProductID],0)),"Not found")</f>
        <v>13229.37</v>
      </c>
    </row>
    <row r="1175" spans="1:12">
      <c r="A1175" s="8">
        <v>2396</v>
      </c>
      <c r="B1175" s="9">
        <v>42151</v>
      </c>
      <c r="C1175" t="str">
        <f>IFERROR(INDEX(ProductTJ[Product Name],MATCH(A1175,ProductTJ[ProductID],0)),"Not found")</f>
        <v>Aliqui YY-05</v>
      </c>
      <c r="D1175" t="str">
        <f>IFERROR(INDEX(ProductTJ[Category],MATCH(A1175,ProductTJ[ProductID],0)),"Not found")</f>
        <v>Youth</v>
      </c>
      <c r="E1175">
        <f>IFERROR(INDEX(ProductTJ[ManufacturerID],MATCH(A1175,ProductTJ[ProductID],0)),"Not found")</f>
        <v>2</v>
      </c>
      <c r="F1175" t="str">
        <f>IFERROR(INDEX(ProductTJ[Segment],MATCH(A1175,ProductTJ[ProductID],0)),"Not found")</f>
        <v>Youth</v>
      </c>
      <c r="G1175" t="str">
        <f>IFERROR(INDEX(SalesTJ[Country],MATCH(A1175,SalesTJ[ProductID],0)),"Not found")</f>
        <v>Canada</v>
      </c>
      <c r="H1175" t="str">
        <f>IFERROR(INDEX(Location[State],MATCH(I1175,Location[Zip],0)),"Not found")</f>
        <v>Alberta</v>
      </c>
      <c r="I1175" t="str">
        <f>IFERROR(INDEX(SalesTJ[Zip],MATCH(A1175,SalesTJ[ProductID],0)),"Not found")</f>
        <v>T5J</v>
      </c>
      <c r="J1175" t="str">
        <f>IFERROR(INDEX(Manufacturer[Manufacturer Name],MATCH(E1175,Manufacturer[ManufacturerID],0)),"Not found")</f>
        <v>Aliqui</v>
      </c>
      <c r="K1175">
        <f>IFERROR(INDEX(SalesTJ[Units],MATCH(A1175,SalesTJ[ProductID],0)),"Not found")</f>
        <v>1</v>
      </c>
      <c r="L1175">
        <f>IFERROR(INDEX(SalesTJ[Revenue],MATCH(A1175,SalesTJ[ProductID],0)),"Not found")</f>
        <v>1442.7</v>
      </c>
    </row>
    <row r="1176" spans="1:12">
      <c r="A1176" s="6">
        <v>2332</v>
      </c>
      <c r="B1176" s="7">
        <v>42151</v>
      </c>
      <c r="C1176" t="str">
        <f>IFERROR(INDEX(ProductTJ[Product Name],MATCH(A1176,ProductTJ[ProductID],0)),"Not found")</f>
        <v>Aliqui UE-06</v>
      </c>
      <c r="D1176" t="str">
        <f>IFERROR(INDEX(ProductTJ[Category],MATCH(A1176,ProductTJ[ProductID],0)),"Not found")</f>
        <v>Urban</v>
      </c>
      <c r="E1176">
        <f>IFERROR(INDEX(ProductTJ[ManufacturerID],MATCH(A1176,ProductTJ[ProductID],0)),"Not found")</f>
        <v>2</v>
      </c>
      <c r="F1176" t="str">
        <f>IFERROR(INDEX(ProductTJ[Segment],MATCH(A1176,ProductTJ[ProductID],0)),"Not found")</f>
        <v>Extreme</v>
      </c>
      <c r="G1176" t="str">
        <f>IFERROR(INDEX(SalesTJ[Country],MATCH(A1176,SalesTJ[ProductID],0)),"Not found")</f>
        <v>Canada</v>
      </c>
      <c r="H1176" t="str">
        <f>IFERROR(INDEX(Location[State],MATCH(I1176,Location[Zip],0)),"Not found")</f>
        <v>Ontario</v>
      </c>
      <c r="I1176" t="str">
        <f>IFERROR(INDEX(SalesTJ[Zip],MATCH(A1176,SalesTJ[ProductID],0)),"Not found")</f>
        <v>M4E</v>
      </c>
      <c r="J1176" t="str">
        <f>IFERROR(INDEX(Manufacturer[Manufacturer Name],MATCH(E1176,Manufacturer[ManufacturerID],0)),"Not found")</f>
        <v>Aliqui</v>
      </c>
      <c r="K1176">
        <f>IFERROR(INDEX(SalesTJ[Units],MATCH(A1176,SalesTJ[ProductID],0)),"Not found")</f>
        <v>1</v>
      </c>
      <c r="L1176">
        <f>IFERROR(INDEX(SalesTJ[Revenue],MATCH(A1176,SalesTJ[ProductID],0)),"Not found")</f>
        <v>5921.37</v>
      </c>
    </row>
    <row r="1177" spans="1:12">
      <c r="A1177" s="8">
        <v>659</v>
      </c>
      <c r="B1177" s="9">
        <v>42151</v>
      </c>
      <c r="C1177" t="str">
        <f>IFERROR(INDEX(ProductTJ[Product Name],MATCH(A1177,ProductTJ[ProductID],0)),"Not found")</f>
        <v>Maximus UC-24</v>
      </c>
      <c r="D1177" t="str">
        <f>IFERROR(INDEX(ProductTJ[Category],MATCH(A1177,ProductTJ[ProductID],0)),"Not found")</f>
        <v>Urban</v>
      </c>
      <c r="E1177">
        <f>IFERROR(INDEX(ProductTJ[ManufacturerID],MATCH(A1177,ProductTJ[ProductID],0)),"Not found")</f>
        <v>7</v>
      </c>
      <c r="F1177" t="str">
        <f>IFERROR(INDEX(ProductTJ[Segment],MATCH(A1177,ProductTJ[ProductID],0)),"Not found")</f>
        <v>Convenience</v>
      </c>
      <c r="G1177" t="str">
        <f>IFERROR(INDEX(SalesTJ[Country],MATCH(A1177,SalesTJ[ProductID],0)),"Not found")</f>
        <v>Canada</v>
      </c>
      <c r="H1177" t="str">
        <f>IFERROR(INDEX(Location[State],MATCH(I1177,Location[Zip],0)),"Not found")</f>
        <v>Alberta</v>
      </c>
      <c r="I1177" t="str">
        <f>IFERROR(INDEX(SalesTJ[Zip],MATCH(A1177,SalesTJ[ProductID],0)),"Not found")</f>
        <v>T5K</v>
      </c>
      <c r="J1177" t="str">
        <f>IFERROR(INDEX(Manufacturer[Manufacturer Name],MATCH(E1177,Manufacturer[ManufacturerID],0)),"Not found")</f>
        <v>VanArsdel</v>
      </c>
      <c r="K1177">
        <f>IFERROR(INDEX(SalesTJ[Units],MATCH(A1177,SalesTJ[ProductID],0)),"Not found")</f>
        <v>1</v>
      </c>
      <c r="L1177">
        <f>IFERROR(INDEX(SalesTJ[Revenue],MATCH(A1177,SalesTJ[ProductID],0)),"Not found")</f>
        <v>17639.37</v>
      </c>
    </row>
    <row r="1178" spans="1:12">
      <c r="A1178" s="6">
        <v>1182</v>
      </c>
      <c r="B1178" s="7">
        <v>42151</v>
      </c>
      <c r="C1178" t="str">
        <f>IFERROR(INDEX(ProductTJ[Product Name],MATCH(A1178,ProductTJ[ProductID],0)),"Not found")</f>
        <v>Pirum UE-18</v>
      </c>
      <c r="D1178" t="str">
        <f>IFERROR(INDEX(ProductTJ[Category],MATCH(A1178,ProductTJ[ProductID],0)),"Not found")</f>
        <v>Urban</v>
      </c>
      <c r="E1178">
        <f>IFERROR(INDEX(ProductTJ[ManufacturerID],MATCH(A1178,ProductTJ[ProductID],0)),"Not found")</f>
        <v>10</v>
      </c>
      <c r="F1178" t="str">
        <f>IFERROR(INDEX(ProductTJ[Segment],MATCH(A1178,ProductTJ[ProductID],0)),"Not found")</f>
        <v>Extreme</v>
      </c>
      <c r="G1178" t="str">
        <f>IFERROR(INDEX(SalesTJ[Country],MATCH(A1178,SalesTJ[ProductID],0)),"Not found")</f>
        <v>Canada</v>
      </c>
      <c r="H1178" t="str">
        <f>IFERROR(INDEX(Location[State],MATCH(I1178,Location[Zip],0)),"Not found")</f>
        <v>Alberta</v>
      </c>
      <c r="I1178" t="str">
        <f>IFERROR(INDEX(SalesTJ[Zip],MATCH(A1178,SalesTJ[ProductID],0)),"Not found")</f>
        <v>T6G</v>
      </c>
      <c r="J1178" t="str">
        <f>IFERROR(INDEX(Manufacturer[Manufacturer Name],MATCH(E1178,Manufacturer[ManufacturerID],0)),"Not found")</f>
        <v>Pirum</v>
      </c>
      <c r="K1178">
        <f>IFERROR(INDEX(SalesTJ[Units],MATCH(A1178,SalesTJ[ProductID],0)),"Not found")</f>
        <v>1</v>
      </c>
      <c r="L1178">
        <f>IFERROR(INDEX(SalesTJ[Revenue],MATCH(A1178,SalesTJ[ProductID],0)),"Not found")</f>
        <v>2708.37</v>
      </c>
    </row>
    <row r="1179" spans="1:12">
      <c r="A1179" s="8">
        <v>491</v>
      </c>
      <c r="B1179" s="9">
        <v>42113</v>
      </c>
      <c r="C1179" t="str">
        <f>IFERROR(INDEX(ProductTJ[Product Name],MATCH(A1179,ProductTJ[ProductID],0)),"Not found")</f>
        <v>Maximus UM-96</v>
      </c>
      <c r="D1179" t="str">
        <f>IFERROR(INDEX(ProductTJ[Category],MATCH(A1179,ProductTJ[ProductID],0)),"Not found")</f>
        <v>Urban</v>
      </c>
      <c r="E1179">
        <f>IFERROR(INDEX(ProductTJ[ManufacturerID],MATCH(A1179,ProductTJ[ProductID],0)),"Not found")</f>
        <v>7</v>
      </c>
      <c r="F1179" t="str">
        <f>IFERROR(INDEX(ProductTJ[Segment],MATCH(A1179,ProductTJ[ProductID],0)),"Not found")</f>
        <v>Moderation</v>
      </c>
      <c r="G1179" t="str">
        <f>IFERROR(INDEX(SalesTJ[Country],MATCH(A1179,SalesTJ[ProductID],0)),"Not found")</f>
        <v>Canada</v>
      </c>
      <c r="H1179" t="str">
        <f>IFERROR(INDEX(Location[State],MATCH(I1179,Location[Zip],0)),"Not found")</f>
        <v>Ontario</v>
      </c>
      <c r="I1179" t="str">
        <f>IFERROR(INDEX(SalesTJ[Zip],MATCH(A1179,SalesTJ[ProductID],0)),"Not found")</f>
        <v>M5X</v>
      </c>
      <c r="J1179" t="str">
        <f>IFERROR(INDEX(Manufacturer[Manufacturer Name],MATCH(E1179,Manufacturer[ManufacturerID],0)),"Not found")</f>
        <v>VanArsdel</v>
      </c>
      <c r="K1179">
        <f>IFERROR(INDEX(SalesTJ[Units],MATCH(A1179,SalesTJ[ProductID],0)),"Not found")</f>
        <v>1</v>
      </c>
      <c r="L1179">
        <f>IFERROR(INDEX(SalesTJ[Revenue],MATCH(A1179,SalesTJ[ProductID],0)),"Not found")</f>
        <v>10709.37</v>
      </c>
    </row>
    <row r="1180" spans="1:12">
      <c r="A1180" s="6">
        <v>1129</v>
      </c>
      <c r="B1180" s="7">
        <v>42113</v>
      </c>
      <c r="C1180" t="str">
        <f>IFERROR(INDEX(ProductTJ[Product Name],MATCH(A1180,ProductTJ[ProductID],0)),"Not found")</f>
        <v>Pirum UM-06</v>
      </c>
      <c r="D1180" t="str">
        <f>IFERROR(INDEX(ProductTJ[Category],MATCH(A1180,ProductTJ[ProductID],0)),"Not found")</f>
        <v>Urban</v>
      </c>
      <c r="E1180">
        <f>IFERROR(INDEX(ProductTJ[ManufacturerID],MATCH(A1180,ProductTJ[ProductID],0)),"Not found")</f>
        <v>10</v>
      </c>
      <c r="F1180" t="str">
        <f>IFERROR(INDEX(ProductTJ[Segment],MATCH(A1180,ProductTJ[ProductID],0)),"Not found")</f>
        <v>Moderation</v>
      </c>
      <c r="G1180" t="str">
        <f>IFERROR(INDEX(SalesTJ[Country],MATCH(A1180,SalesTJ[ProductID],0)),"Not found")</f>
        <v>Canada</v>
      </c>
      <c r="H1180" t="str">
        <f>IFERROR(INDEX(Location[State],MATCH(I1180,Location[Zip],0)),"Not found")</f>
        <v>Ontario</v>
      </c>
      <c r="I1180" t="str">
        <f>IFERROR(INDEX(SalesTJ[Zip],MATCH(A1180,SalesTJ[ProductID],0)),"Not found")</f>
        <v>L5P</v>
      </c>
      <c r="J1180" t="str">
        <f>IFERROR(INDEX(Manufacturer[Manufacturer Name],MATCH(E1180,Manufacturer[ManufacturerID],0)),"Not found")</f>
        <v>Pirum</v>
      </c>
      <c r="K1180">
        <f>IFERROR(INDEX(SalesTJ[Units],MATCH(A1180,SalesTJ[ProductID],0)),"Not found")</f>
        <v>1</v>
      </c>
      <c r="L1180">
        <f>IFERROR(INDEX(SalesTJ[Revenue],MATCH(A1180,SalesTJ[ProductID],0)),"Not found")</f>
        <v>5543.37</v>
      </c>
    </row>
    <row r="1181" spans="1:12">
      <c r="A1181" s="8">
        <v>604</v>
      </c>
      <c r="B1181" s="9">
        <v>42113</v>
      </c>
      <c r="C1181" t="str">
        <f>IFERROR(INDEX(ProductTJ[Product Name],MATCH(A1181,ProductTJ[ProductID],0)),"Not found")</f>
        <v>Maximus UC-69</v>
      </c>
      <c r="D1181" t="str">
        <f>IFERROR(INDEX(ProductTJ[Category],MATCH(A1181,ProductTJ[ProductID],0)),"Not found")</f>
        <v>Urban</v>
      </c>
      <c r="E1181">
        <f>IFERROR(INDEX(ProductTJ[ManufacturerID],MATCH(A1181,ProductTJ[ProductID],0)),"Not found")</f>
        <v>7</v>
      </c>
      <c r="F1181" t="str">
        <f>IFERROR(INDEX(ProductTJ[Segment],MATCH(A1181,ProductTJ[ProductID],0)),"Not found")</f>
        <v>Convenience</v>
      </c>
      <c r="G1181" t="str">
        <f>IFERROR(INDEX(SalesTJ[Country],MATCH(A1181,SalesTJ[ProductID],0)),"Not found")</f>
        <v>Canada</v>
      </c>
      <c r="H1181" t="str">
        <f>IFERROR(INDEX(Location[State],MATCH(I1181,Location[Zip],0)),"Not found")</f>
        <v>Ontario</v>
      </c>
      <c r="I1181" t="str">
        <f>IFERROR(INDEX(SalesTJ[Zip],MATCH(A1181,SalesTJ[ProductID],0)),"Not found")</f>
        <v>L5H</v>
      </c>
      <c r="J1181" t="str">
        <f>IFERROR(INDEX(Manufacturer[Manufacturer Name],MATCH(E1181,Manufacturer[ManufacturerID],0)),"Not found")</f>
        <v>VanArsdel</v>
      </c>
      <c r="K1181">
        <f>IFERROR(INDEX(SalesTJ[Units],MATCH(A1181,SalesTJ[ProductID],0)),"Not found")</f>
        <v>1</v>
      </c>
      <c r="L1181">
        <f>IFERROR(INDEX(SalesTJ[Revenue],MATCH(A1181,SalesTJ[ProductID],0)),"Not found")</f>
        <v>6299.37</v>
      </c>
    </row>
    <row r="1182" spans="1:12">
      <c r="A1182" s="6">
        <v>945</v>
      </c>
      <c r="B1182" s="7">
        <v>42113</v>
      </c>
      <c r="C1182" t="str">
        <f>IFERROR(INDEX(ProductTJ[Product Name],MATCH(A1182,ProductTJ[ProductID],0)),"Not found")</f>
        <v>Natura UC-08</v>
      </c>
      <c r="D1182" t="str">
        <f>IFERROR(INDEX(ProductTJ[Category],MATCH(A1182,ProductTJ[ProductID],0)),"Not found")</f>
        <v>Urban</v>
      </c>
      <c r="E1182">
        <f>IFERROR(INDEX(ProductTJ[ManufacturerID],MATCH(A1182,ProductTJ[ProductID],0)),"Not found")</f>
        <v>8</v>
      </c>
      <c r="F1182" t="str">
        <f>IFERROR(INDEX(ProductTJ[Segment],MATCH(A1182,ProductTJ[ProductID],0)),"Not found")</f>
        <v>Convenience</v>
      </c>
      <c r="G1182" t="str">
        <f>IFERROR(INDEX(SalesTJ[Country],MATCH(A1182,SalesTJ[ProductID],0)),"Not found")</f>
        <v>Canada</v>
      </c>
      <c r="H1182" t="str">
        <f>IFERROR(INDEX(Location[State],MATCH(I1182,Location[Zip],0)),"Not found")</f>
        <v>Manitoba</v>
      </c>
      <c r="I1182" t="str">
        <f>IFERROR(INDEX(SalesTJ[Zip],MATCH(A1182,SalesTJ[ProductID],0)),"Not found")</f>
        <v>R3B</v>
      </c>
      <c r="J1182" t="str">
        <f>IFERROR(INDEX(Manufacturer[Manufacturer Name],MATCH(E1182,Manufacturer[ManufacturerID],0)),"Not found")</f>
        <v>Natura</v>
      </c>
      <c r="K1182">
        <f>IFERROR(INDEX(SalesTJ[Units],MATCH(A1182,SalesTJ[ProductID],0)),"Not found")</f>
        <v>1</v>
      </c>
      <c r="L1182">
        <f>IFERROR(INDEX(SalesTJ[Revenue],MATCH(A1182,SalesTJ[ProductID],0)),"Not found")</f>
        <v>8189.37</v>
      </c>
    </row>
    <row r="1183" spans="1:12">
      <c r="A1183" s="8">
        <v>1343</v>
      </c>
      <c r="B1183" s="9">
        <v>42113</v>
      </c>
      <c r="C1183" t="str">
        <f>IFERROR(INDEX(ProductTJ[Product Name],MATCH(A1183,ProductTJ[ProductID],0)),"Not found")</f>
        <v>Quibus RP-35</v>
      </c>
      <c r="D1183" t="str">
        <f>IFERROR(INDEX(ProductTJ[Category],MATCH(A1183,ProductTJ[ProductID],0)),"Not found")</f>
        <v>Rural</v>
      </c>
      <c r="E1183">
        <f>IFERROR(INDEX(ProductTJ[ManufacturerID],MATCH(A1183,ProductTJ[ProductID],0)),"Not found")</f>
        <v>12</v>
      </c>
      <c r="F1183" t="str">
        <f>IFERROR(INDEX(ProductTJ[Segment],MATCH(A1183,ProductTJ[ProductID],0)),"Not found")</f>
        <v>Productivity</v>
      </c>
      <c r="G1183" t="str">
        <f>IFERROR(INDEX(SalesTJ[Country],MATCH(A1183,SalesTJ[ProductID],0)),"Not found")</f>
        <v>Canada</v>
      </c>
      <c r="H1183" t="str">
        <f>IFERROR(INDEX(Location[State],MATCH(I1183,Location[Zip],0)),"Not found")</f>
        <v>Ontario</v>
      </c>
      <c r="I1183" t="str">
        <f>IFERROR(INDEX(SalesTJ[Zip],MATCH(A1183,SalesTJ[ProductID],0)),"Not found")</f>
        <v>M4V</v>
      </c>
      <c r="J1183" t="str">
        <f>IFERROR(INDEX(Manufacturer[Manufacturer Name],MATCH(E1183,Manufacturer[ManufacturerID],0)),"Not found")</f>
        <v>Quibus</v>
      </c>
      <c r="K1183">
        <f>IFERROR(INDEX(SalesTJ[Units],MATCH(A1183,SalesTJ[ProductID],0)),"Not found")</f>
        <v>1</v>
      </c>
      <c r="L1183">
        <f>IFERROR(INDEX(SalesTJ[Revenue],MATCH(A1183,SalesTJ[ProductID],0)),"Not found")</f>
        <v>3778.74</v>
      </c>
    </row>
    <row r="1184" spans="1:12">
      <c r="A1184" s="6">
        <v>1129</v>
      </c>
      <c r="B1184" s="7">
        <v>42113</v>
      </c>
      <c r="C1184" t="str">
        <f>IFERROR(INDEX(ProductTJ[Product Name],MATCH(A1184,ProductTJ[ProductID],0)),"Not found")</f>
        <v>Pirum UM-06</v>
      </c>
      <c r="D1184" t="str">
        <f>IFERROR(INDEX(ProductTJ[Category],MATCH(A1184,ProductTJ[ProductID],0)),"Not found")</f>
        <v>Urban</v>
      </c>
      <c r="E1184">
        <f>IFERROR(INDEX(ProductTJ[ManufacturerID],MATCH(A1184,ProductTJ[ProductID],0)),"Not found")</f>
        <v>10</v>
      </c>
      <c r="F1184" t="str">
        <f>IFERROR(INDEX(ProductTJ[Segment],MATCH(A1184,ProductTJ[ProductID],0)),"Not found")</f>
        <v>Moderation</v>
      </c>
      <c r="G1184" t="str">
        <f>IFERROR(INDEX(SalesTJ[Country],MATCH(A1184,SalesTJ[ProductID],0)),"Not found")</f>
        <v>Canada</v>
      </c>
      <c r="H1184" t="str">
        <f>IFERROR(INDEX(Location[State],MATCH(I1184,Location[Zip],0)),"Not found")</f>
        <v>Ontario</v>
      </c>
      <c r="I1184" t="str">
        <f>IFERROR(INDEX(SalesTJ[Zip],MATCH(A1184,SalesTJ[ProductID],0)),"Not found")</f>
        <v>L5P</v>
      </c>
      <c r="J1184" t="str">
        <f>IFERROR(INDEX(Manufacturer[Manufacturer Name],MATCH(E1184,Manufacturer[ManufacturerID],0)),"Not found")</f>
        <v>Pirum</v>
      </c>
      <c r="K1184">
        <f>IFERROR(INDEX(SalesTJ[Units],MATCH(A1184,SalesTJ[ProductID],0)),"Not found")</f>
        <v>1</v>
      </c>
      <c r="L1184">
        <f>IFERROR(INDEX(SalesTJ[Revenue],MATCH(A1184,SalesTJ[ProductID],0)),"Not found")</f>
        <v>5543.37</v>
      </c>
    </row>
    <row r="1185" spans="1:12">
      <c r="A1185" s="8">
        <v>1995</v>
      </c>
      <c r="B1185" s="9">
        <v>42085</v>
      </c>
      <c r="C1185" t="str">
        <f>IFERROR(INDEX(ProductTJ[Product Name],MATCH(A1185,ProductTJ[ProductID],0)),"Not found")</f>
        <v>Currus UM-02</v>
      </c>
      <c r="D1185" t="str">
        <f>IFERROR(INDEX(ProductTJ[Category],MATCH(A1185,ProductTJ[ProductID],0)),"Not found")</f>
        <v>Urban</v>
      </c>
      <c r="E1185">
        <f>IFERROR(INDEX(ProductTJ[ManufacturerID],MATCH(A1185,ProductTJ[ProductID],0)),"Not found")</f>
        <v>4</v>
      </c>
      <c r="F1185" t="str">
        <f>IFERROR(INDEX(ProductTJ[Segment],MATCH(A1185,ProductTJ[ProductID],0)),"Not found")</f>
        <v>Moderation</v>
      </c>
      <c r="G1185" t="str">
        <f>IFERROR(INDEX(SalesTJ[Country],MATCH(A1185,SalesTJ[ProductID],0)),"Not found")</f>
        <v>Canada</v>
      </c>
      <c r="H1185" t="str">
        <f>IFERROR(INDEX(Location[State],MATCH(I1185,Location[Zip],0)),"Not found")</f>
        <v>Ontario</v>
      </c>
      <c r="I1185" t="str">
        <f>IFERROR(INDEX(SalesTJ[Zip],MATCH(A1185,SalesTJ[ProductID],0)),"Not found")</f>
        <v>M5P</v>
      </c>
      <c r="J1185" t="str">
        <f>IFERROR(INDEX(Manufacturer[Manufacturer Name],MATCH(E1185,Manufacturer[ManufacturerID],0)),"Not found")</f>
        <v>Currus</v>
      </c>
      <c r="K1185">
        <f>IFERROR(INDEX(SalesTJ[Units],MATCH(A1185,SalesTJ[ProductID],0)),"Not found")</f>
        <v>1</v>
      </c>
      <c r="L1185">
        <f>IFERROR(INDEX(SalesTJ[Revenue],MATCH(A1185,SalesTJ[ProductID],0)),"Not found")</f>
        <v>5354.37</v>
      </c>
    </row>
    <row r="1186" spans="1:12">
      <c r="A1186" s="6">
        <v>407</v>
      </c>
      <c r="B1186" s="7">
        <v>42089</v>
      </c>
      <c r="C1186" t="str">
        <f>IFERROR(INDEX(ProductTJ[Product Name],MATCH(A1186,ProductTJ[ProductID],0)),"Not found")</f>
        <v>Maximus UM-12</v>
      </c>
      <c r="D1186" t="str">
        <f>IFERROR(INDEX(ProductTJ[Category],MATCH(A1186,ProductTJ[ProductID],0)),"Not found")</f>
        <v>Urban</v>
      </c>
      <c r="E1186">
        <f>IFERROR(INDEX(ProductTJ[ManufacturerID],MATCH(A1186,ProductTJ[ProductID],0)),"Not found")</f>
        <v>7</v>
      </c>
      <c r="F1186" t="str">
        <f>IFERROR(INDEX(ProductTJ[Segment],MATCH(A1186,ProductTJ[ProductID],0)),"Not found")</f>
        <v>Moderation</v>
      </c>
      <c r="G1186" t="str">
        <f>IFERROR(INDEX(SalesTJ[Country],MATCH(A1186,SalesTJ[ProductID],0)),"Not found")</f>
        <v>Canada</v>
      </c>
      <c r="H1186" t="str">
        <f>IFERROR(INDEX(Location[State],MATCH(I1186,Location[Zip],0)),"Not found")</f>
        <v>Ontario</v>
      </c>
      <c r="I1186" t="str">
        <f>IFERROR(INDEX(SalesTJ[Zip],MATCH(A1186,SalesTJ[ProductID],0)),"Not found")</f>
        <v>M6G</v>
      </c>
      <c r="J1186" t="str">
        <f>IFERROR(INDEX(Manufacturer[Manufacturer Name],MATCH(E1186,Manufacturer[ManufacturerID],0)),"Not found")</f>
        <v>VanArsdel</v>
      </c>
      <c r="K1186">
        <f>IFERROR(INDEX(SalesTJ[Units],MATCH(A1186,SalesTJ[ProductID],0)),"Not found")</f>
        <v>1</v>
      </c>
      <c r="L1186">
        <f>IFERROR(INDEX(SalesTJ[Revenue],MATCH(A1186,SalesTJ[ProductID],0)),"Not found")</f>
        <v>20505.87</v>
      </c>
    </row>
    <row r="1187" spans="1:12">
      <c r="A1187" s="8">
        <v>491</v>
      </c>
      <c r="B1187" s="9">
        <v>42089</v>
      </c>
      <c r="C1187" t="str">
        <f>IFERROR(INDEX(ProductTJ[Product Name],MATCH(A1187,ProductTJ[ProductID],0)),"Not found")</f>
        <v>Maximus UM-96</v>
      </c>
      <c r="D1187" t="str">
        <f>IFERROR(INDEX(ProductTJ[Category],MATCH(A1187,ProductTJ[ProductID],0)),"Not found")</f>
        <v>Urban</v>
      </c>
      <c r="E1187">
        <f>IFERROR(INDEX(ProductTJ[ManufacturerID],MATCH(A1187,ProductTJ[ProductID],0)),"Not found")</f>
        <v>7</v>
      </c>
      <c r="F1187" t="str">
        <f>IFERROR(INDEX(ProductTJ[Segment],MATCH(A1187,ProductTJ[ProductID],0)),"Not found")</f>
        <v>Moderation</v>
      </c>
      <c r="G1187" t="str">
        <f>IFERROR(INDEX(SalesTJ[Country],MATCH(A1187,SalesTJ[ProductID],0)),"Not found")</f>
        <v>Canada</v>
      </c>
      <c r="H1187" t="str">
        <f>IFERROR(INDEX(Location[State],MATCH(I1187,Location[Zip],0)),"Not found")</f>
        <v>Ontario</v>
      </c>
      <c r="I1187" t="str">
        <f>IFERROR(INDEX(SalesTJ[Zip],MATCH(A1187,SalesTJ[ProductID],0)),"Not found")</f>
        <v>M5X</v>
      </c>
      <c r="J1187" t="str">
        <f>IFERROR(INDEX(Manufacturer[Manufacturer Name],MATCH(E1187,Manufacturer[ManufacturerID],0)),"Not found")</f>
        <v>VanArsdel</v>
      </c>
      <c r="K1187">
        <f>IFERROR(INDEX(SalesTJ[Units],MATCH(A1187,SalesTJ[ProductID],0)),"Not found")</f>
        <v>1</v>
      </c>
      <c r="L1187">
        <f>IFERROR(INDEX(SalesTJ[Revenue],MATCH(A1187,SalesTJ[ProductID],0)),"Not found")</f>
        <v>10709.37</v>
      </c>
    </row>
    <row r="1188" spans="1:12">
      <c r="A1188" s="6">
        <v>974</v>
      </c>
      <c r="B1188" s="7">
        <v>42124</v>
      </c>
      <c r="C1188" t="str">
        <f>IFERROR(INDEX(ProductTJ[Product Name],MATCH(A1188,ProductTJ[ProductID],0)),"Not found")</f>
        <v>Natura UC-37</v>
      </c>
      <c r="D1188" t="str">
        <f>IFERROR(INDEX(ProductTJ[Category],MATCH(A1188,ProductTJ[ProductID],0)),"Not found")</f>
        <v>Urban</v>
      </c>
      <c r="E1188">
        <f>IFERROR(INDEX(ProductTJ[ManufacturerID],MATCH(A1188,ProductTJ[ProductID],0)),"Not found")</f>
        <v>8</v>
      </c>
      <c r="F1188" t="str">
        <f>IFERROR(INDEX(ProductTJ[Segment],MATCH(A1188,ProductTJ[ProductID],0)),"Not found")</f>
        <v>Convenience</v>
      </c>
      <c r="G1188" t="str">
        <f>IFERROR(INDEX(SalesTJ[Country],MATCH(A1188,SalesTJ[ProductID],0)),"Not found")</f>
        <v>Canada</v>
      </c>
      <c r="H1188" t="str">
        <f>IFERROR(INDEX(Location[State],MATCH(I1188,Location[Zip],0)),"Not found")</f>
        <v>Alberta</v>
      </c>
      <c r="I1188" t="str">
        <f>IFERROR(INDEX(SalesTJ[Zip],MATCH(A1188,SalesTJ[ProductID],0)),"Not found")</f>
        <v>T3B</v>
      </c>
      <c r="J1188" t="str">
        <f>IFERROR(INDEX(Manufacturer[Manufacturer Name],MATCH(E1188,Manufacturer[ManufacturerID],0)),"Not found")</f>
        <v>Natura</v>
      </c>
      <c r="K1188">
        <f>IFERROR(INDEX(SalesTJ[Units],MATCH(A1188,SalesTJ[ProductID],0)),"Not found")</f>
        <v>1</v>
      </c>
      <c r="L1188">
        <f>IFERROR(INDEX(SalesTJ[Revenue],MATCH(A1188,SalesTJ[ProductID],0)),"Not found")</f>
        <v>8031.87</v>
      </c>
    </row>
    <row r="1189" spans="1:12">
      <c r="A1189" s="8">
        <v>1191</v>
      </c>
      <c r="B1189" s="9">
        <v>42124</v>
      </c>
      <c r="C1189" t="str">
        <f>IFERROR(INDEX(ProductTJ[Product Name],MATCH(A1189,ProductTJ[ProductID],0)),"Not found")</f>
        <v>Pirum UE-27</v>
      </c>
      <c r="D1189" t="str">
        <f>IFERROR(INDEX(ProductTJ[Category],MATCH(A1189,ProductTJ[ProductID],0)),"Not found")</f>
        <v>Urban</v>
      </c>
      <c r="E1189">
        <f>IFERROR(INDEX(ProductTJ[ManufacturerID],MATCH(A1189,ProductTJ[ProductID],0)),"Not found")</f>
        <v>10</v>
      </c>
      <c r="F1189" t="str">
        <f>IFERROR(INDEX(ProductTJ[Segment],MATCH(A1189,ProductTJ[ProductID],0)),"Not found")</f>
        <v>Extreme</v>
      </c>
      <c r="G1189" t="str">
        <f>IFERROR(INDEX(SalesTJ[Country],MATCH(A1189,SalesTJ[ProductID],0)),"Not found")</f>
        <v>Canada</v>
      </c>
      <c r="H1189" t="str">
        <f>IFERROR(INDEX(Location[State],MATCH(I1189,Location[Zip],0)),"Not found")</f>
        <v>Ontario</v>
      </c>
      <c r="I1189" t="str">
        <f>IFERROR(INDEX(SalesTJ[Zip],MATCH(A1189,SalesTJ[ProductID],0)),"Not found")</f>
        <v>L5P</v>
      </c>
      <c r="J1189" t="str">
        <f>IFERROR(INDEX(Manufacturer[Manufacturer Name],MATCH(E1189,Manufacturer[ManufacturerID],0)),"Not found")</f>
        <v>Pirum</v>
      </c>
      <c r="K1189">
        <f>IFERROR(INDEX(SalesTJ[Units],MATCH(A1189,SalesTJ[ProductID],0)),"Not found")</f>
        <v>1</v>
      </c>
      <c r="L1189">
        <f>IFERROR(INDEX(SalesTJ[Revenue],MATCH(A1189,SalesTJ[ProductID],0)),"Not found")</f>
        <v>3212.37</v>
      </c>
    </row>
    <row r="1190" spans="1:12">
      <c r="A1190" s="6">
        <v>2098</v>
      </c>
      <c r="B1190" s="7">
        <v>42124</v>
      </c>
      <c r="C1190" t="str">
        <f>IFERROR(INDEX(ProductTJ[Product Name],MATCH(A1190,ProductTJ[ProductID],0)),"Not found")</f>
        <v>Currus YY-02</v>
      </c>
      <c r="D1190" t="str">
        <f>IFERROR(INDEX(ProductTJ[Category],MATCH(A1190,ProductTJ[ProductID],0)),"Not found")</f>
        <v>Youth</v>
      </c>
      <c r="E1190">
        <f>IFERROR(INDEX(ProductTJ[ManufacturerID],MATCH(A1190,ProductTJ[ProductID],0)),"Not found")</f>
        <v>4</v>
      </c>
      <c r="F1190" t="str">
        <f>IFERROR(INDEX(ProductTJ[Segment],MATCH(A1190,ProductTJ[ProductID],0)),"Not found")</f>
        <v>Youth</v>
      </c>
      <c r="G1190" t="str">
        <f>IFERROR(INDEX(SalesTJ[Country],MATCH(A1190,SalesTJ[ProductID],0)),"Not found")</f>
        <v>Canada</v>
      </c>
      <c r="H1190" t="str">
        <f>IFERROR(INDEX(Location[State],MATCH(I1190,Location[Zip],0)),"Not found")</f>
        <v>British Columbia</v>
      </c>
      <c r="I1190" t="str">
        <f>IFERROR(INDEX(SalesTJ[Zip],MATCH(A1190,SalesTJ[ProductID],0)),"Not found")</f>
        <v>V6G</v>
      </c>
      <c r="J1190" t="str">
        <f>IFERROR(INDEX(Manufacturer[Manufacturer Name],MATCH(E1190,Manufacturer[ManufacturerID],0)),"Not found")</f>
        <v>Currus</v>
      </c>
      <c r="K1190">
        <f>IFERROR(INDEX(SalesTJ[Units],MATCH(A1190,SalesTJ[ProductID],0)),"Not found")</f>
        <v>1</v>
      </c>
      <c r="L1190">
        <f>IFERROR(INDEX(SalesTJ[Revenue],MATCH(A1190,SalesTJ[ProductID],0)),"Not found")</f>
        <v>3905.37</v>
      </c>
    </row>
    <row r="1191" spans="1:12">
      <c r="A1191" s="8">
        <v>200</v>
      </c>
      <c r="B1191" s="9">
        <v>42125</v>
      </c>
      <c r="C1191" t="str">
        <f>IFERROR(INDEX(ProductTJ[Product Name],MATCH(A1191,ProductTJ[ProductID],0)),"Not found")</f>
        <v>Barba UM-02</v>
      </c>
      <c r="D1191" t="str">
        <f>IFERROR(INDEX(ProductTJ[Category],MATCH(A1191,ProductTJ[ProductID],0)),"Not found")</f>
        <v>Urban</v>
      </c>
      <c r="E1191">
        <f>IFERROR(INDEX(ProductTJ[ManufacturerID],MATCH(A1191,ProductTJ[ProductID],0)),"Not found")</f>
        <v>3</v>
      </c>
      <c r="F1191" t="str">
        <f>IFERROR(INDEX(ProductTJ[Segment],MATCH(A1191,ProductTJ[ProductID],0)),"Not found")</f>
        <v>Moderation</v>
      </c>
      <c r="G1191" t="str">
        <f>IFERROR(INDEX(SalesTJ[Country],MATCH(A1191,SalesTJ[ProductID],0)),"Not found")</f>
        <v>Canada</v>
      </c>
      <c r="H1191" t="str">
        <f>IFERROR(INDEX(Location[State],MATCH(I1191,Location[Zip],0)),"Not found")</f>
        <v>Alberta</v>
      </c>
      <c r="I1191" t="str">
        <f>IFERROR(INDEX(SalesTJ[Zip],MATCH(A1191,SalesTJ[ProductID],0)),"Not found")</f>
        <v>T5J</v>
      </c>
      <c r="J1191" t="str">
        <f>IFERROR(INDEX(Manufacturer[Manufacturer Name],MATCH(E1191,Manufacturer[ManufacturerID],0)),"Not found")</f>
        <v>Barba</v>
      </c>
      <c r="K1191">
        <f>IFERROR(INDEX(SalesTJ[Units],MATCH(A1191,SalesTJ[ProductID],0)),"Not found")</f>
        <v>1</v>
      </c>
      <c r="L1191">
        <f>IFERROR(INDEX(SalesTJ[Revenue],MATCH(A1191,SalesTJ[ProductID],0)),"Not found")</f>
        <v>15434.37</v>
      </c>
    </row>
    <row r="1192" spans="1:12">
      <c r="A1192" s="6">
        <v>2361</v>
      </c>
      <c r="B1192" s="7">
        <v>42163</v>
      </c>
      <c r="C1192" t="str">
        <f>IFERROR(INDEX(ProductTJ[Product Name],MATCH(A1192,ProductTJ[ProductID],0)),"Not found")</f>
        <v>Aliqui UC-09</v>
      </c>
      <c r="D1192" t="str">
        <f>IFERROR(INDEX(ProductTJ[Category],MATCH(A1192,ProductTJ[ProductID],0)),"Not found")</f>
        <v>Urban</v>
      </c>
      <c r="E1192">
        <f>IFERROR(INDEX(ProductTJ[ManufacturerID],MATCH(A1192,ProductTJ[ProductID],0)),"Not found")</f>
        <v>2</v>
      </c>
      <c r="F1192" t="str">
        <f>IFERROR(INDEX(ProductTJ[Segment],MATCH(A1192,ProductTJ[ProductID],0)),"Not found")</f>
        <v>Convenience</v>
      </c>
      <c r="G1192" t="str">
        <f>IFERROR(INDEX(SalesTJ[Country],MATCH(A1192,SalesTJ[ProductID],0)),"Not found")</f>
        <v>Canada</v>
      </c>
      <c r="H1192" t="str">
        <f>IFERROR(INDEX(Location[State],MATCH(I1192,Location[Zip],0)),"Not found")</f>
        <v>Ontario</v>
      </c>
      <c r="I1192" t="str">
        <f>IFERROR(INDEX(SalesTJ[Zip],MATCH(A1192,SalesTJ[ProductID],0)),"Not found")</f>
        <v>M4N</v>
      </c>
      <c r="J1192" t="str">
        <f>IFERROR(INDEX(Manufacturer[Manufacturer Name],MATCH(E1192,Manufacturer[ManufacturerID],0)),"Not found")</f>
        <v>Aliqui</v>
      </c>
      <c r="K1192">
        <f>IFERROR(INDEX(SalesTJ[Units],MATCH(A1192,SalesTJ[ProductID],0)),"Not found")</f>
        <v>1</v>
      </c>
      <c r="L1192">
        <f>IFERROR(INDEX(SalesTJ[Revenue],MATCH(A1192,SalesTJ[ProductID],0)),"Not found")</f>
        <v>7238.7</v>
      </c>
    </row>
    <row r="1193" spans="1:12">
      <c r="A1193" s="8">
        <v>1912</v>
      </c>
      <c r="B1193" s="9">
        <v>42163</v>
      </c>
      <c r="C1193" t="str">
        <f>IFERROR(INDEX(ProductTJ[Product Name],MATCH(A1193,ProductTJ[ProductID],0)),"Not found")</f>
        <v>Currus MA-05</v>
      </c>
      <c r="D1193" t="str">
        <f>IFERROR(INDEX(ProductTJ[Category],MATCH(A1193,ProductTJ[ProductID],0)),"Not found")</f>
        <v>Mix</v>
      </c>
      <c r="E1193">
        <f>IFERROR(INDEX(ProductTJ[ManufacturerID],MATCH(A1193,ProductTJ[ProductID],0)),"Not found")</f>
        <v>4</v>
      </c>
      <c r="F1193" t="str">
        <f>IFERROR(INDEX(ProductTJ[Segment],MATCH(A1193,ProductTJ[ProductID],0)),"Not found")</f>
        <v>All Season</v>
      </c>
      <c r="G1193" t="str">
        <f>IFERROR(INDEX(SalesTJ[Country],MATCH(A1193,SalesTJ[ProductID],0)),"Not found")</f>
        <v>Canada</v>
      </c>
      <c r="H1193" t="str">
        <f>IFERROR(INDEX(Location[State],MATCH(I1193,Location[Zip],0)),"Not found")</f>
        <v>British Columbia</v>
      </c>
      <c r="I1193" t="str">
        <f>IFERROR(INDEX(SalesTJ[Zip],MATCH(A1193,SalesTJ[ProductID],0)),"Not found")</f>
        <v>V5V</v>
      </c>
      <c r="J1193" t="str">
        <f>IFERROR(INDEX(Manufacturer[Manufacturer Name],MATCH(E1193,Manufacturer[ManufacturerID],0)),"Not found")</f>
        <v>Currus</v>
      </c>
      <c r="K1193">
        <f>IFERROR(INDEX(SalesTJ[Units],MATCH(A1193,SalesTJ[ProductID],0)),"Not found")</f>
        <v>1</v>
      </c>
      <c r="L1193">
        <f>IFERROR(INDEX(SalesTJ[Revenue],MATCH(A1193,SalesTJ[ProductID],0)),"Not found")</f>
        <v>3968.37</v>
      </c>
    </row>
    <row r="1194" spans="1:12">
      <c r="A1194" s="6">
        <v>1191</v>
      </c>
      <c r="B1194" s="7">
        <v>42164</v>
      </c>
      <c r="C1194" t="str">
        <f>IFERROR(INDEX(ProductTJ[Product Name],MATCH(A1194,ProductTJ[ProductID],0)),"Not found")</f>
        <v>Pirum UE-27</v>
      </c>
      <c r="D1194" t="str">
        <f>IFERROR(INDEX(ProductTJ[Category],MATCH(A1194,ProductTJ[ProductID],0)),"Not found")</f>
        <v>Urban</v>
      </c>
      <c r="E1194">
        <f>IFERROR(INDEX(ProductTJ[ManufacturerID],MATCH(A1194,ProductTJ[ProductID],0)),"Not found")</f>
        <v>10</v>
      </c>
      <c r="F1194" t="str">
        <f>IFERROR(INDEX(ProductTJ[Segment],MATCH(A1194,ProductTJ[ProductID],0)),"Not found")</f>
        <v>Extreme</v>
      </c>
      <c r="G1194" t="str">
        <f>IFERROR(INDEX(SalesTJ[Country],MATCH(A1194,SalesTJ[ProductID],0)),"Not found")</f>
        <v>Canada</v>
      </c>
      <c r="H1194" t="str">
        <f>IFERROR(INDEX(Location[State],MATCH(I1194,Location[Zip],0)),"Not found")</f>
        <v>Ontario</v>
      </c>
      <c r="I1194" t="str">
        <f>IFERROR(INDEX(SalesTJ[Zip],MATCH(A1194,SalesTJ[ProductID],0)),"Not found")</f>
        <v>L5P</v>
      </c>
      <c r="J1194" t="str">
        <f>IFERROR(INDEX(Manufacturer[Manufacturer Name],MATCH(E1194,Manufacturer[ManufacturerID],0)),"Not found")</f>
        <v>Pirum</v>
      </c>
      <c r="K1194">
        <f>IFERROR(INDEX(SalesTJ[Units],MATCH(A1194,SalesTJ[ProductID],0)),"Not found")</f>
        <v>1</v>
      </c>
      <c r="L1194">
        <f>IFERROR(INDEX(SalesTJ[Revenue],MATCH(A1194,SalesTJ[ProductID],0)),"Not found")</f>
        <v>3212.37</v>
      </c>
    </row>
    <row r="1195" spans="1:12">
      <c r="A1195" s="8">
        <v>1077</v>
      </c>
      <c r="B1195" s="9">
        <v>42164</v>
      </c>
      <c r="C1195" t="str">
        <f>IFERROR(INDEX(ProductTJ[Product Name],MATCH(A1195,ProductTJ[ProductID],0)),"Not found")</f>
        <v>Pirum RP-23</v>
      </c>
      <c r="D1195" t="str">
        <f>IFERROR(INDEX(ProductTJ[Category],MATCH(A1195,ProductTJ[ProductID],0)),"Not found")</f>
        <v>Rural</v>
      </c>
      <c r="E1195">
        <f>IFERROR(INDEX(ProductTJ[ManufacturerID],MATCH(A1195,ProductTJ[ProductID],0)),"Not found")</f>
        <v>10</v>
      </c>
      <c r="F1195" t="str">
        <f>IFERROR(INDEX(ProductTJ[Segment],MATCH(A1195,ProductTJ[ProductID],0)),"Not found")</f>
        <v>Productivity</v>
      </c>
      <c r="G1195" t="str">
        <f>IFERROR(INDEX(SalesTJ[Country],MATCH(A1195,SalesTJ[ProductID],0)),"Not found")</f>
        <v>Canada</v>
      </c>
      <c r="H1195" t="str">
        <f>IFERROR(INDEX(Location[State],MATCH(I1195,Location[Zip],0)),"Not found")</f>
        <v>Manitoba</v>
      </c>
      <c r="I1195" t="str">
        <f>IFERROR(INDEX(SalesTJ[Zip],MATCH(A1195,SalesTJ[ProductID],0)),"Not found")</f>
        <v>R3B</v>
      </c>
      <c r="J1195" t="str">
        <f>IFERROR(INDEX(Manufacturer[Manufacturer Name],MATCH(E1195,Manufacturer[ManufacturerID],0)),"Not found")</f>
        <v>Pirum</v>
      </c>
      <c r="K1195">
        <f>IFERROR(INDEX(SalesTJ[Units],MATCH(A1195,SalesTJ[ProductID],0)),"Not found")</f>
        <v>1</v>
      </c>
      <c r="L1195">
        <f>IFERROR(INDEX(SalesTJ[Revenue],MATCH(A1195,SalesTJ[ProductID],0)),"Not found")</f>
        <v>4220.37</v>
      </c>
    </row>
    <row r="1196" spans="1:12">
      <c r="A1196" s="6">
        <v>2055</v>
      </c>
      <c r="B1196" s="7">
        <v>42164</v>
      </c>
      <c r="C1196" t="str">
        <f>IFERROR(INDEX(ProductTJ[Product Name],MATCH(A1196,ProductTJ[ProductID],0)),"Not found")</f>
        <v>Currus UE-15</v>
      </c>
      <c r="D1196" t="str">
        <f>IFERROR(INDEX(ProductTJ[Category],MATCH(A1196,ProductTJ[ProductID],0)),"Not found")</f>
        <v>Urban</v>
      </c>
      <c r="E1196">
        <f>IFERROR(INDEX(ProductTJ[ManufacturerID],MATCH(A1196,ProductTJ[ProductID],0)),"Not found")</f>
        <v>4</v>
      </c>
      <c r="F1196" t="str">
        <f>IFERROR(INDEX(ProductTJ[Segment],MATCH(A1196,ProductTJ[ProductID],0)),"Not found")</f>
        <v>Extreme</v>
      </c>
      <c r="G1196" t="str">
        <f>IFERROR(INDEX(SalesTJ[Country],MATCH(A1196,SalesTJ[ProductID],0)),"Not found")</f>
        <v>Canada</v>
      </c>
      <c r="H1196" t="str">
        <f>IFERROR(INDEX(Location[State],MATCH(I1196,Location[Zip],0)),"Not found")</f>
        <v>Manitoba</v>
      </c>
      <c r="I1196" t="str">
        <f>IFERROR(INDEX(SalesTJ[Zip],MATCH(A1196,SalesTJ[ProductID],0)),"Not found")</f>
        <v>R3V</v>
      </c>
      <c r="J1196" t="str">
        <f>IFERROR(INDEX(Manufacturer[Manufacturer Name],MATCH(E1196,Manufacturer[ManufacturerID],0)),"Not found")</f>
        <v>Currus</v>
      </c>
      <c r="K1196">
        <f>IFERROR(INDEX(SalesTJ[Units],MATCH(A1196,SalesTJ[ProductID],0)),"Not found")</f>
        <v>1</v>
      </c>
      <c r="L1196">
        <f>IFERROR(INDEX(SalesTJ[Revenue],MATCH(A1196,SalesTJ[ProductID],0)),"Not found")</f>
        <v>7874.37</v>
      </c>
    </row>
    <row r="1197" spans="1:12">
      <c r="A1197" s="8">
        <v>1078</v>
      </c>
      <c r="B1197" s="9">
        <v>42164</v>
      </c>
      <c r="C1197" t="str">
        <f>IFERROR(INDEX(ProductTJ[Product Name],MATCH(A1197,ProductTJ[ProductID],0)),"Not found")</f>
        <v>Pirum RP-24</v>
      </c>
      <c r="D1197" t="str">
        <f>IFERROR(INDEX(ProductTJ[Category],MATCH(A1197,ProductTJ[ProductID],0)),"Not found")</f>
        <v>Rural</v>
      </c>
      <c r="E1197">
        <f>IFERROR(INDEX(ProductTJ[ManufacturerID],MATCH(A1197,ProductTJ[ProductID],0)),"Not found")</f>
        <v>10</v>
      </c>
      <c r="F1197" t="str">
        <f>IFERROR(INDEX(ProductTJ[Segment],MATCH(A1197,ProductTJ[ProductID],0)),"Not found")</f>
        <v>Productivity</v>
      </c>
      <c r="G1197" t="str">
        <f>IFERROR(INDEX(SalesTJ[Country],MATCH(A1197,SalesTJ[ProductID],0)),"Not found")</f>
        <v>Canada</v>
      </c>
      <c r="H1197" t="str">
        <f>IFERROR(INDEX(Location[State],MATCH(I1197,Location[Zip],0)),"Not found")</f>
        <v>Manitoba</v>
      </c>
      <c r="I1197" t="str">
        <f>IFERROR(INDEX(SalesTJ[Zip],MATCH(A1197,SalesTJ[ProductID],0)),"Not found")</f>
        <v>R3B</v>
      </c>
      <c r="J1197" t="str">
        <f>IFERROR(INDEX(Manufacturer[Manufacturer Name],MATCH(E1197,Manufacturer[ManufacturerID],0)),"Not found")</f>
        <v>Pirum</v>
      </c>
      <c r="K1197">
        <f>IFERROR(INDEX(SalesTJ[Units],MATCH(A1197,SalesTJ[ProductID],0)),"Not found")</f>
        <v>1</v>
      </c>
      <c r="L1197">
        <f>IFERROR(INDEX(SalesTJ[Revenue],MATCH(A1197,SalesTJ[ProductID],0)),"Not found")</f>
        <v>4220.37</v>
      </c>
    </row>
    <row r="1198" spans="1:12">
      <c r="A1198" s="6">
        <v>794</v>
      </c>
      <c r="B1198" s="7">
        <v>42165</v>
      </c>
      <c r="C1198" t="str">
        <f>IFERROR(INDEX(ProductTJ[Product Name],MATCH(A1198,ProductTJ[ProductID],0)),"Not found")</f>
        <v>Natura RP-82</v>
      </c>
      <c r="D1198" t="str">
        <f>IFERROR(INDEX(ProductTJ[Category],MATCH(A1198,ProductTJ[ProductID],0)),"Not found")</f>
        <v>Rural</v>
      </c>
      <c r="E1198">
        <f>IFERROR(INDEX(ProductTJ[ManufacturerID],MATCH(A1198,ProductTJ[ProductID],0)),"Not found")</f>
        <v>8</v>
      </c>
      <c r="F1198" t="str">
        <f>IFERROR(INDEX(ProductTJ[Segment],MATCH(A1198,ProductTJ[ProductID],0)),"Not found")</f>
        <v>Productivity</v>
      </c>
      <c r="G1198" t="str">
        <f>IFERROR(INDEX(SalesTJ[Country],MATCH(A1198,SalesTJ[ProductID],0)),"Not found")</f>
        <v>Canada</v>
      </c>
      <c r="H1198" t="str">
        <f>IFERROR(INDEX(Location[State],MATCH(I1198,Location[Zip],0)),"Not found")</f>
        <v>British Columbia</v>
      </c>
      <c r="I1198" t="str">
        <f>IFERROR(INDEX(SalesTJ[Zip],MATCH(A1198,SalesTJ[ProductID],0)),"Not found")</f>
        <v>V5W</v>
      </c>
      <c r="J1198" t="str">
        <f>IFERROR(INDEX(Manufacturer[Manufacturer Name],MATCH(E1198,Manufacturer[ManufacturerID],0)),"Not found")</f>
        <v>Natura</v>
      </c>
      <c r="K1198">
        <f>IFERROR(INDEX(SalesTJ[Units],MATCH(A1198,SalesTJ[ProductID],0)),"Not found")</f>
        <v>1</v>
      </c>
      <c r="L1198">
        <f>IFERROR(INDEX(SalesTJ[Revenue],MATCH(A1198,SalesTJ[ProductID],0)),"Not found")</f>
        <v>1070.37</v>
      </c>
    </row>
    <row r="1199" spans="1:12">
      <c r="A1199" s="8">
        <v>506</v>
      </c>
      <c r="B1199" s="9">
        <v>42165</v>
      </c>
      <c r="C1199" t="str">
        <f>IFERROR(INDEX(ProductTJ[Product Name],MATCH(A1199,ProductTJ[ProductID],0)),"Not found")</f>
        <v>Maximus UM-11</v>
      </c>
      <c r="D1199" t="str">
        <f>IFERROR(INDEX(ProductTJ[Category],MATCH(A1199,ProductTJ[ProductID],0)),"Not found")</f>
        <v>Urban</v>
      </c>
      <c r="E1199">
        <f>IFERROR(INDEX(ProductTJ[ManufacturerID],MATCH(A1199,ProductTJ[ProductID],0)),"Not found")</f>
        <v>7</v>
      </c>
      <c r="F1199" t="str">
        <f>IFERROR(INDEX(ProductTJ[Segment],MATCH(A1199,ProductTJ[ProductID],0)),"Not found")</f>
        <v>Moderation</v>
      </c>
      <c r="G1199" t="str">
        <f>IFERROR(INDEX(SalesTJ[Country],MATCH(A1199,SalesTJ[ProductID],0)),"Not found")</f>
        <v>Canada</v>
      </c>
      <c r="H1199" t="str">
        <f>IFERROR(INDEX(Location[State],MATCH(I1199,Location[Zip],0)),"Not found")</f>
        <v>Ontario</v>
      </c>
      <c r="I1199" t="str">
        <f>IFERROR(INDEX(SalesTJ[Zip],MATCH(A1199,SalesTJ[ProductID],0)),"Not found")</f>
        <v>L5P</v>
      </c>
      <c r="J1199" t="str">
        <f>IFERROR(INDEX(Manufacturer[Manufacturer Name],MATCH(E1199,Manufacturer[ManufacturerID],0)),"Not found")</f>
        <v>VanArsdel</v>
      </c>
      <c r="K1199">
        <f>IFERROR(INDEX(SalesTJ[Units],MATCH(A1199,SalesTJ[ProductID],0)),"Not found")</f>
        <v>1</v>
      </c>
      <c r="L1199">
        <f>IFERROR(INDEX(SalesTJ[Revenue],MATCH(A1199,SalesTJ[ProductID],0)),"Not found")</f>
        <v>15560.37</v>
      </c>
    </row>
    <row r="1200" spans="1:12">
      <c r="A1200" s="6">
        <v>676</v>
      </c>
      <c r="B1200" s="7">
        <v>42165</v>
      </c>
      <c r="C1200" t="str">
        <f>IFERROR(INDEX(ProductTJ[Product Name],MATCH(A1200,ProductTJ[ProductID],0)),"Not found")</f>
        <v>Maximus UC-41</v>
      </c>
      <c r="D1200" t="str">
        <f>IFERROR(INDEX(ProductTJ[Category],MATCH(A1200,ProductTJ[ProductID],0)),"Not found")</f>
        <v>Urban</v>
      </c>
      <c r="E1200">
        <f>IFERROR(INDEX(ProductTJ[ManufacturerID],MATCH(A1200,ProductTJ[ProductID],0)),"Not found")</f>
        <v>7</v>
      </c>
      <c r="F1200" t="str">
        <f>IFERROR(INDEX(ProductTJ[Segment],MATCH(A1200,ProductTJ[ProductID],0)),"Not found")</f>
        <v>Convenience</v>
      </c>
      <c r="G1200" t="str">
        <f>IFERROR(INDEX(SalesTJ[Country],MATCH(A1200,SalesTJ[ProductID],0)),"Not found")</f>
        <v>Canada</v>
      </c>
      <c r="H1200" t="str">
        <f>IFERROR(INDEX(Location[State],MATCH(I1200,Location[Zip],0)),"Not found")</f>
        <v>Ontario</v>
      </c>
      <c r="I1200" t="str">
        <f>IFERROR(INDEX(SalesTJ[Zip],MATCH(A1200,SalesTJ[ProductID],0)),"Not found")</f>
        <v>L5N</v>
      </c>
      <c r="J1200" t="str">
        <f>IFERROR(INDEX(Manufacturer[Manufacturer Name],MATCH(E1200,Manufacturer[ManufacturerID],0)),"Not found")</f>
        <v>VanArsdel</v>
      </c>
      <c r="K1200">
        <f>IFERROR(INDEX(SalesTJ[Units],MATCH(A1200,SalesTJ[ProductID],0)),"Not found")</f>
        <v>1</v>
      </c>
      <c r="L1200">
        <f>IFERROR(INDEX(SalesTJ[Revenue],MATCH(A1200,SalesTJ[ProductID],0)),"Not found")</f>
        <v>9134.37</v>
      </c>
    </row>
    <row r="1201" spans="1:12">
      <c r="A1201" s="8">
        <v>793</v>
      </c>
      <c r="B1201" s="9">
        <v>42165</v>
      </c>
      <c r="C1201" t="str">
        <f>IFERROR(INDEX(ProductTJ[Product Name],MATCH(A1201,ProductTJ[ProductID],0)),"Not found")</f>
        <v>Natura RP-81</v>
      </c>
      <c r="D1201" t="str">
        <f>IFERROR(INDEX(ProductTJ[Category],MATCH(A1201,ProductTJ[ProductID],0)),"Not found")</f>
        <v>Rural</v>
      </c>
      <c r="E1201">
        <f>IFERROR(INDEX(ProductTJ[ManufacturerID],MATCH(A1201,ProductTJ[ProductID],0)),"Not found")</f>
        <v>8</v>
      </c>
      <c r="F1201" t="str">
        <f>IFERROR(INDEX(ProductTJ[Segment],MATCH(A1201,ProductTJ[ProductID],0)),"Not found")</f>
        <v>Productivity</v>
      </c>
      <c r="G1201" t="str">
        <f>IFERROR(INDEX(SalesTJ[Country],MATCH(A1201,SalesTJ[ProductID],0)),"Not found")</f>
        <v>Canada</v>
      </c>
      <c r="H1201" t="str">
        <f>IFERROR(INDEX(Location[State],MATCH(I1201,Location[Zip],0)),"Not found")</f>
        <v>British Columbia</v>
      </c>
      <c r="I1201" t="str">
        <f>IFERROR(INDEX(SalesTJ[Zip],MATCH(A1201,SalesTJ[ProductID],0)),"Not found")</f>
        <v>V5W</v>
      </c>
      <c r="J1201" t="str">
        <f>IFERROR(INDEX(Manufacturer[Manufacturer Name],MATCH(E1201,Manufacturer[ManufacturerID],0)),"Not found")</f>
        <v>Natura</v>
      </c>
      <c r="K1201">
        <f>IFERROR(INDEX(SalesTJ[Units],MATCH(A1201,SalesTJ[ProductID],0)),"Not found")</f>
        <v>1</v>
      </c>
      <c r="L1201">
        <f>IFERROR(INDEX(SalesTJ[Revenue],MATCH(A1201,SalesTJ[ProductID],0)),"Not found")</f>
        <v>1070.37</v>
      </c>
    </row>
    <row r="1202" spans="1:12">
      <c r="A1202" s="6">
        <v>993</v>
      </c>
      <c r="B1202" s="7">
        <v>42166</v>
      </c>
      <c r="C1202" t="str">
        <f>IFERROR(INDEX(ProductTJ[Product Name],MATCH(A1202,ProductTJ[ProductID],0)),"Not found")</f>
        <v>Natura UC-56</v>
      </c>
      <c r="D1202" t="str">
        <f>IFERROR(INDEX(ProductTJ[Category],MATCH(A1202,ProductTJ[ProductID],0)),"Not found")</f>
        <v>Urban</v>
      </c>
      <c r="E1202">
        <f>IFERROR(INDEX(ProductTJ[ManufacturerID],MATCH(A1202,ProductTJ[ProductID],0)),"Not found")</f>
        <v>8</v>
      </c>
      <c r="F1202" t="str">
        <f>IFERROR(INDEX(ProductTJ[Segment],MATCH(A1202,ProductTJ[ProductID],0)),"Not found")</f>
        <v>Convenience</v>
      </c>
      <c r="G1202" t="str">
        <f>IFERROR(INDEX(SalesTJ[Country],MATCH(A1202,SalesTJ[ProductID],0)),"Not found")</f>
        <v>Canada</v>
      </c>
      <c r="H1202" t="str">
        <f>IFERROR(INDEX(Location[State],MATCH(I1202,Location[Zip],0)),"Not found")</f>
        <v>Manitoba</v>
      </c>
      <c r="I1202" t="str">
        <f>IFERROR(INDEX(SalesTJ[Zip],MATCH(A1202,SalesTJ[ProductID],0)),"Not found")</f>
        <v>R3V</v>
      </c>
      <c r="J1202" t="str">
        <f>IFERROR(INDEX(Manufacturer[Manufacturer Name],MATCH(E1202,Manufacturer[ManufacturerID],0)),"Not found")</f>
        <v>Natura</v>
      </c>
      <c r="K1202">
        <f>IFERROR(INDEX(SalesTJ[Units],MATCH(A1202,SalesTJ[ProductID],0)),"Not found")</f>
        <v>1</v>
      </c>
      <c r="L1202">
        <f>IFERROR(INDEX(SalesTJ[Revenue],MATCH(A1202,SalesTJ[ProductID],0)),"Not found")</f>
        <v>4598.37</v>
      </c>
    </row>
    <row r="1203" spans="1:12">
      <c r="A1203" s="8">
        <v>676</v>
      </c>
      <c r="B1203" s="9">
        <v>42139</v>
      </c>
      <c r="C1203" t="str">
        <f>IFERROR(INDEX(ProductTJ[Product Name],MATCH(A1203,ProductTJ[ProductID],0)),"Not found")</f>
        <v>Maximus UC-41</v>
      </c>
      <c r="D1203" t="str">
        <f>IFERROR(INDEX(ProductTJ[Category],MATCH(A1203,ProductTJ[ProductID],0)),"Not found")</f>
        <v>Urban</v>
      </c>
      <c r="E1203">
        <f>IFERROR(INDEX(ProductTJ[ManufacturerID],MATCH(A1203,ProductTJ[ProductID],0)),"Not found")</f>
        <v>7</v>
      </c>
      <c r="F1203" t="str">
        <f>IFERROR(INDEX(ProductTJ[Segment],MATCH(A1203,ProductTJ[ProductID],0)),"Not found")</f>
        <v>Convenience</v>
      </c>
      <c r="G1203" t="str">
        <f>IFERROR(INDEX(SalesTJ[Country],MATCH(A1203,SalesTJ[ProductID],0)),"Not found")</f>
        <v>Canada</v>
      </c>
      <c r="H1203" t="str">
        <f>IFERROR(INDEX(Location[State],MATCH(I1203,Location[Zip],0)),"Not found")</f>
        <v>Ontario</v>
      </c>
      <c r="I1203" t="str">
        <f>IFERROR(INDEX(SalesTJ[Zip],MATCH(A1203,SalesTJ[ProductID],0)),"Not found")</f>
        <v>L5N</v>
      </c>
      <c r="J1203" t="str">
        <f>IFERROR(INDEX(Manufacturer[Manufacturer Name],MATCH(E1203,Manufacturer[ManufacturerID],0)),"Not found")</f>
        <v>VanArsdel</v>
      </c>
      <c r="K1203">
        <f>IFERROR(INDEX(SalesTJ[Units],MATCH(A1203,SalesTJ[ProductID],0)),"Not found")</f>
        <v>1</v>
      </c>
      <c r="L1203">
        <f>IFERROR(INDEX(SalesTJ[Revenue],MATCH(A1203,SalesTJ[ProductID],0)),"Not found")</f>
        <v>9134.37</v>
      </c>
    </row>
    <row r="1204" spans="1:12">
      <c r="A1204" s="6">
        <v>478</v>
      </c>
      <c r="B1204" s="7">
        <v>42106</v>
      </c>
      <c r="C1204" t="str">
        <f>IFERROR(INDEX(ProductTJ[Product Name],MATCH(A1204,ProductTJ[ProductID],0)),"Not found")</f>
        <v>Maximus UM-83</v>
      </c>
      <c r="D1204" t="str">
        <f>IFERROR(INDEX(ProductTJ[Category],MATCH(A1204,ProductTJ[ProductID],0)),"Not found")</f>
        <v>Urban</v>
      </c>
      <c r="E1204">
        <f>IFERROR(INDEX(ProductTJ[ManufacturerID],MATCH(A1204,ProductTJ[ProductID],0)),"Not found")</f>
        <v>7</v>
      </c>
      <c r="F1204" t="str">
        <f>IFERROR(INDEX(ProductTJ[Segment],MATCH(A1204,ProductTJ[ProductID],0)),"Not found")</f>
        <v>Moderation</v>
      </c>
      <c r="G1204" t="str">
        <f>IFERROR(INDEX(SalesTJ[Country],MATCH(A1204,SalesTJ[ProductID],0)),"Not found")</f>
        <v>Canada</v>
      </c>
      <c r="H1204" t="str">
        <f>IFERROR(INDEX(Location[State],MATCH(I1204,Location[Zip],0)),"Not found")</f>
        <v>Ontario</v>
      </c>
      <c r="I1204" t="str">
        <f>IFERROR(INDEX(SalesTJ[Zip],MATCH(A1204,SalesTJ[ProductID],0)),"Not found")</f>
        <v>M4E</v>
      </c>
      <c r="J1204" t="str">
        <f>IFERROR(INDEX(Manufacturer[Manufacturer Name],MATCH(E1204,Manufacturer[ManufacturerID],0)),"Not found")</f>
        <v>VanArsdel</v>
      </c>
      <c r="K1204">
        <f>IFERROR(INDEX(SalesTJ[Units],MATCH(A1204,SalesTJ[ProductID],0)),"Not found")</f>
        <v>1</v>
      </c>
      <c r="L1204">
        <f>IFERROR(INDEX(SalesTJ[Revenue],MATCH(A1204,SalesTJ[ProductID],0)),"Not found")</f>
        <v>17009.37</v>
      </c>
    </row>
    <row r="1205" spans="1:12">
      <c r="A1205" s="8">
        <v>2332</v>
      </c>
      <c r="B1205" s="9">
        <v>42106</v>
      </c>
      <c r="C1205" t="str">
        <f>IFERROR(INDEX(ProductTJ[Product Name],MATCH(A1205,ProductTJ[ProductID],0)),"Not found")</f>
        <v>Aliqui UE-06</v>
      </c>
      <c r="D1205" t="str">
        <f>IFERROR(INDEX(ProductTJ[Category],MATCH(A1205,ProductTJ[ProductID],0)),"Not found")</f>
        <v>Urban</v>
      </c>
      <c r="E1205">
        <f>IFERROR(INDEX(ProductTJ[ManufacturerID],MATCH(A1205,ProductTJ[ProductID],0)),"Not found")</f>
        <v>2</v>
      </c>
      <c r="F1205" t="str">
        <f>IFERROR(INDEX(ProductTJ[Segment],MATCH(A1205,ProductTJ[ProductID],0)),"Not found")</f>
        <v>Extreme</v>
      </c>
      <c r="G1205" t="str">
        <f>IFERROR(INDEX(SalesTJ[Country],MATCH(A1205,SalesTJ[ProductID],0)),"Not found")</f>
        <v>Canada</v>
      </c>
      <c r="H1205" t="str">
        <f>IFERROR(INDEX(Location[State],MATCH(I1205,Location[Zip],0)),"Not found")</f>
        <v>Ontario</v>
      </c>
      <c r="I1205" t="str">
        <f>IFERROR(INDEX(SalesTJ[Zip],MATCH(A1205,SalesTJ[ProductID],0)),"Not found")</f>
        <v>M4E</v>
      </c>
      <c r="J1205" t="str">
        <f>IFERROR(INDEX(Manufacturer[Manufacturer Name],MATCH(E1205,Manufacturer[ManufacturerID],0)),"Not found")</f>
        <v>Aliqui</v>
      </c>
      <c r="K1205">
        <f>IFERROR(INDEX(SalesTJ[Units],MATCH(A1205,SalesTJ[ProductID],0)),"Not found")</f>
        <v>1</v>
      </c>
      <c r="L1205">
        <f>IFERROR(INDEX(SalesTJ[Revenue],MATCH(A1205,SalesTJ[ProductID],0)),"Not found")</f>
        <v>5921.37</v>
      </c>
    </row>
    <row r="1206" spans="1:12">
      <c r="A1206" s="6">
        <v>1182</v>
      </c>
      <c r="B1206" s="7">
        <v>42107</v>
      </c>
      <c r="C1206" t="str">
        <f>IFERROR(INDEX(ProductTJ[Product Name],MATCH(A1206,ProductTJ[ProductID],0)),"Not found")</f>
        <v>Pirum UE-18</v>
      </c>
      <c r="D1206" t="str">
        <f>IFERROR(INDEX(ProductTJ[Category],MATCH(A1206,ProductTJ[ProductID],0)),"Not found")</f>
        <v>Urban</v>
      </c>
      <c r="E1206">
        <f>IFERROR(INDEX(ProductTJ[ManufacturerID],MATCH(A1206,ProductTJ[ProductID],0)),"Not found")</f>
        <v>10</v>
      </c>
      <c r="F1206" t="str">
        <f>IFERROR(INDEX(ProductTJ[Segment],MATCH(A1206,ProductTJ[ProductID],0)),"Not found")</f>
        <v>Extreme</v>
      </c>
      <c r="G1206" t="str">
        <f>IFERROR(INDEX(SalesTJ[Country],MATCH(A1206,SalesTJ[ProductID],0)),"Not found")</f>
        <v>Canada</v>
      </c>
      <c r="H1206" t="str">
        <f>IFERROR(INDEX(Location[State],MATCH(I1206,Location[Zip],0)),"Not found")</f>
        <v>Alberta</v>
      </c>
      <c r="I1206" t="str">
        <f>IFERROR(INDEX(SalesTJ[Zip],MATCH(A1206,SalesTJ[ProductID],0)),"Not found")</f>
        <v>T6G</v>
      </c>
      <c r="J1206" t="str">
        <f>IFERROR(INDEX(Manufacturer[Manufacturer Name],MATCH(E1206,Manufacturer[ManufacturerID],0)),"Not found")</f>
        <v>Pirum</v>
      </c>
      <c r="K1206">
        <f>IFERROR(INDEX(SalesTJ[Units],MATCH(A1206,SalesTJ[ProductID],0)),"Not found")</f>
        <v>1</v>
      </c>
      <c r="L1206">
        <f>IFERROR(INDEX(SalesTJ[Revenue],MATCH(A1206,SalesTJ[ProductID],0)),"Not found")</f>
        <v>2708.37</v>
      </c>
    </row>
    <row r="1207" spans="1:12">
      <c r="A1207" s="8">
        <v>407</v>
      </c>
      <c r="B1207" s="9">
        <v>42107</v>
      </c>
      <c r="C1207" t="str">
        <f>IFERROR(INDEX(ProductTJ[Product Name],MATCH(A1207,ProductTJ[ProductID],0)),"Not found")</f>
        <v>Maximus UM-12</v>
      </c>
      <c r="D1207" t="str">
        <f>IFERROR(INDEX(ProductTJ[Category],MATCH(A1207,ProductTJ[ProductID],0)),"Not found")</f>
        <v>Urban</v>
      </c>
      <c r="E1207">
        <f>IFERROR(INDEX(ProductTJ[ManufacturerID],MATCH(A1207,ProductTJ[ProductID],0)),"Not found")</f>
        <v>7</v>
      </c>
      <c r="F1207" t="str">
        <f>IFERROR(INDEX(ProductTJ[Segment],MATCH(A1207,ProductTJ[ProductID],0)),"Not found")</f>
        <v>Moderation</v>
      </c>
      <c r="G1207" t="str">
        <f>IFERROR(INDEX(SalesTJ[Country],MATCH(A1207,SalesTJ[ProductID],0)),"Not found")</f>
        <v>Canada</v>
      </c>
      <c r="H1207" t="str">
        <f>IFERROR(INDEX(Location[State],MATCH(I1207,Location[Zip],0)),"Not found")</f>
        <v>Ontario</v>
      </c>
      <c r="I1207" t="str">
        <f>IFERROR(INDEX(SalesTJ[Zip],MATCH(A1207,SalesTJ[ProductID],0)),"Not found")</f>
        <v>M6G</v>
      </c>
      <c r="J1207" t="str">
        <f>IFERROR(INDEX(Manufacturer[Manufacturer Name],MATCH(E1207,Manufacturer[ManufacturerID],0)),"Not found")</f>
        <v>VanArsdel</v>
      </c>
      <c r="K1207">
        <f>IFERROR(INDEX(SalesTJ[Units],MATCH(A1207,SalesTJ[ProductID],0)),"Not found")</f>
        <v>1</v>
      </c>
      <c r="L1207">
        <f>IFERROR(INDEX(SalesTJ[Revenue],MATCH(A1207,SalesTJ[ProductID],0)),"Not found")</f>
        <v>20505.87</v>
      </c>
    </row>
    <row r="1208" spans="1:12">
      <c r="A1208" s="6">
        <v>545</v>
      </c>
      <c r="B1208" s="7">
        <v>42085</v>
      </c>
      <c r="C1208" t="str">
        <f>IFERROR(INDEX(ProductTJ[Product Name],MATCH(A1208,ProductTJ[ProductID],0)),"Not found")</f>
        <v>Maximus UC-10</v>
      </c>
      <c r="D1208" t="str">
        <f>IFERROR(INDEX(ProductTJ[Category],MATCH(A1208,ProductTJ[ProductID],0)),"Not found")</f>
        <v>Urban</v>
      </c>
      <c r="E1208">
        <f>IFERROR(INDEX(ProductTJ[ManufacturerID],MATCH(A1208,ProductTJ[ProductID],0)),"Not found")</f>
        <v>7</v>
      </c>
      <c r="F1208" t="str">
        <f>IFERROR(INDEX(ProductTJ[Segment],MATCH(A1208,ProductTJ[ProductID],0)),"Not found")</f>
        <v>Convenience</v>
      </c>
      <c r="G1208" t="str">
        <f>IFERROR(INDEX(SalesTJ[Country],MATCH(A1208,SalesTJ[ProductID],0)),"Not found")</f>
        <v>Canada</v>
      </c>
      <c r="H1208" t="str">
        <f>IFERROR(INDEX(Location[State],MATCH(I1208,Location[Zip],0)),"Not found")</f>
        <v>Ontario</v>
      </c>
      <c r="I1208" t="str">
        <f>IFERROR(INDEX(SalesTJ[Zip],MATCH(A1208,SalesTJ[ProductID],0)),"Not found")</f>
        <v>M5L</v>
      </c>
      <c r="J1208" t="str">
        <f>IFERROR(INDEX(Manufacturer[Manufacturer Name],MATCH(E1208,Manufacturer[ManufacturerID],0)),"Not found")</f>
        <v>VanArsdel</v>
      </c>
      <c r="K1208">
        <f>IFERROR(INDEX(SalesTJ[Units],MATCH(A1208,SalesTJ[ProductID],0)),"Not found")</f>
        <v>1</v>
      </c>
      <c r="L1208">
        <f>IFERROR(INDEX(SalesTJ[Revenue],MATCH(A1208,SalesTJ[ProductID],0)),"Not found")</f>
        <v>10835.37</v>
      </c>
    </row>
    <row r="1209" spans="1:12">
      <c r="A1209" s="8">
        <v>1347</v>
      </c>
      <c r="B1209" s="9">
        <v>42085</v>
      </c>
      <c r="C1209" t="str">
        <f>IFERROR(INDEX(ProductTJ[Product Name],MATCH(A1209,ProductTJ[ProductID],0)),"Not found")</f>
        <v>Quibus RP-39</v>
      </c>
      <c r="D1209" t="str">
        <f>IFERROR(INDEX(ProductTJ[Category],MATCH(A1209,ProductTJ[ProductID],0)),"Not found")</f>
        <v>Rural</v>
      </c>
      <c r="E1209">
        <f>IFERROR(INDEX(ProductTJ[ManufacturerID],MATCH(A1209,ProductTJ[ProductID],0)),"Not found")</f>
        <v>12</v>
      </c>
      <c r="F1209" t="str">
        <f>IFERROR(INDEX(ProductTJ[Segment],MATCH(A1209,ProductTJ[ProductID],0)),"Not found")</f>
        <v>Productivity</v>
      </c>
      <c r="G1209" t="str">
        <f>IFERROR(INDEX(SalesTJ[Country],MATCH(A1209,SalesTJ[ProductID],0)),"Not found")</f>
        <v>Canada</v>
      </c>
      <c r="H1209" t="str">
        <f>IFERROR(INDEX(Location[State],MATCH(I1209,Location[Zip],0)),"Not found")</f>
        <v>Alberta</v>
      </c>
      <c r="I1209" t="str">
        <f>IFERROR(INDEX(SalesTJ[Zip],MATCH(A1209,SalesTJ[ProductID],0)),"Not found")</f>
        <v>T5B</v>
      </c>
      <c r="J1209" t="str">
        <f>IFERROR(INDEX(Manufacturer[Manufacturer Name],MATCH(E1209,Manufacturer[ManufacturerID],0)),"Not found")</f>
        <v>Quibus</v>
      </c>
      <c r="K1209">
        <f>IFERROR(INDEX(SalesTJ[Units],MATCH(A1209,SalesTJ[ProductID],0)),"Not found")</f>
        <v>1</v>
      </c>
      <c r="L1209">
        <f>IFERROR(INDEX(SalesTJ[Revenue],MATCH(A1209,SalesTJ[ProductID],0)),"Not found")</f>
        <v>4156.74</v>
      </c>
    </row>
    <row r="1210" spans="1:12">
      <c r="A1210" s="6">
        <v>2269</v>
      </c>
      <c r="B1210" s="7">
        <v>42085</v>
      </c>
      <c r="C1210" t="str">
        <f>IFERROR(INDEX(ProductTJ[Product Name],MATCH(A1210,ProductTJ[ProductID],0)),"Not found")</f>
        <v>Aliqui RS-02</v>
      </c>
      <c r="D1210" t="str">
        <f>IFERROR(INDEX(ProductTJ[Category],MATCH(A1210,ProductTJ[ProductID],0)),"Not found")</f>
        <v>Rural</v>
      </c>
      <c r="E1210">
        <f>IFERROR(INDEX(ProductTJ[ManufacturerID],MATCH(A1210,ProductTJ[ProductID],0)),"Not found")</f>
        <v>2</v>
      </c>
      <c r="F1210" t="str">
        <f>IFERROR(INDEX(ProductTJ[Segment],MATCH(A1210,ProductTJ[ProductID],0)),"Not found")</f>
        <v>Select</v>
      </c>
      <c r="G1210" t="str">
        <f>IFERROR(INDEX(SalesTJ[Country],MATCH(A1210,SalesTJ[ProductID],0)),"Not found")</f>
        <v>Canada</v>
      </c>
      <c r="H1210" t="str">
        <f>IFERROR(INDEX(Location[State],MATCH(I1210,Location[Zip],0)),"Not found")</f>
        <v>British Columbia</v>
      </c>
      <c r="I1210" t="str">
        <f>IFERROR(INDEX(SalesTJ[Zip],MATCH(A1210,SalesTJ[ProductID],0)),"Not found")</f>
        <v>V6A</v>
      </c>
      <c r="J1210" t="str">
        <f>IFERROR(INDEX(Manufacturer[Manufacturer Name],MATCH(E1210,Manufacturer[ManufacturerID],0)),"Not found")</f>
        <v>Aliqui</v>
      </c>
      <c r="K1210">
        <f>IFERROR(INDEX(SalesTJ[Units],MATCH(A1210,SalesTJ[ProductID],0)),"Not found")</f>
        <v>1</v>
      </c>
      <c r="L1210">
        <f>IFERROR(INDEX(SalesTJ[Revenue],MATCH(A1210,SalesTJ[ProductID],0)),"Not found")</f>
        <v>3936.87</v>
      </c>
    </row>
    <row r="1211" spans="1:12">
      <c r="A1211" s="8">
        <v>996</v>
      </c>
      <c r="B1211" s="9">
        <v>42085</v>
      </c>
      <c r="C1211" t="str">
        <f>IFERROR(INDEX(ProductTJ[Product Name],MATCH(A1211,ProductTJ[ProductID],0)),"Not found")</f>
        <v>Natura UC-59</v>
      </c>
      <c r="D1211" t="str">
        <f>IFERROR(INDEX(ProductTJ[Category],MATCH(A1211,ProductTJ[ProductID],0)),"Not found")</f>
        <v>Urban</v>
      </c>
      <c r="E1211">
        <f>IFERROR(INDEX(ProductTJ[ManufacturerID],MATCH(A1211,ProductTJ[ProductID],0)),"Not found")</f>
        <v>8</v>
      </c>
      <c r="F1211" t="str">
        <f>IFERROR(INDEX(ProductTJ[Segment],MATCH(A1211,ProductTJ[ProductID],0)),"Not found")</f>
        <v>Convenience</v>
      </c>
      <c r="G1211" t="str">
        <f>IFERROR(INDEX(SalesTJ[Country],MATCH(A1211,SalesTJ[ProductID],0)),"Not found")</f>
        <v>Canada</v>
      </c>
      <c r="H1211" t="str">
        <f>IFERROR(INDEX(Location[State],MATCH(I1211,Location[Zip],0)),"Not found")</f>
        <v>Manitoba</v>
      </c>
      <c r="I1211" t="str">
        <f>IFERROR(INDEX(SalesTJ[Zip],MATCH(A1211,SalesTJ[ProductID],0)),"Not found")</f>
        <v>R3E</v>
      </c>
      <c r="J1211" t="str">
        <f>IFERROR(INDEX(Manufacturer[Manufacturer Name],MATCH(E1211,Manufacturer[ManufacturerID],0)),"Not found")</f>
        <v>Natura</v>
      </c>
      <c r="K1211">
        <f>IFERROR(INDEX(SalesTJ[Units],MATCH(A1211,SalesTJ[ProductID],0)),"Not found")</f>
        <v>1</v>
      </c>
      <c r="L1211">
        <f>IFERROR(INDEX(SalesTJ[Revenue],MATCH(A1211,SalesTJ[ProductID],0)),"Not found")</f>
        <v>8630.37</v>
      </c>
    </row>
    <row r="1212" spans="1:12">
      <c r="A1212" s="6">
        <v>1175</v>
      </c>
      <c r="B1212" s="7">
        <v>42085</v>
      </c>
      <c r="C1212" t="str">
        <f>IFERROR(INDEX(ProductTJ[Product Name],MATCH(A1212,ProductTJ[ProductID],0)),"Not found")</f>
        <v>Pirum UE-11</v>
      </c>
      <c r="D1212" t="str">
        <f>IFERROR(INDEX(ProductTJ[Category],MATCH(A1212,ProductTJ[ProductID],0)),"Not found")</f>
        <v>Urban</v>
      </c>
      <c r="E1212">
        <f>IFERROR(INDEX(ProductTJ[ManufacturerID],MATCH(A1212,ProductTJ[ProductID],0)),"Not found")</f>
        <v>10</v>
      </c>
      <c r="F1212" t="str">
        <f>IFERROR(INDEX(ProductTJ[Segment],MATCH(A1212,ProductTJ[ProductID],0)),"Not found")</f>
        <v>Extreme</v>
      </c>
      <c r="G1212" t="str">
        <f>IFERROR(INDEX(SalesTJ[Country],MATCH(A1212,SalesTJ[ProductID],0)),"Not found")</f>
        <v>Canada</v>
      </c>
      <c r="H1212" t="str">
        <f>IFERROR(INDEX(Location[State],MATCH(I1212,Location[Zip],0)),"Not found")</f>
        <v>Ontario</v>
      </c>
      <c r="I1212" t="str">
        <f>IFERROR(INDEX(SalesTJ[Zip],MATCH(A1212,SalesTJ[ProductID],0)),"Not found")</f>
        <v>K1Y</v>
      </c>
      <c r="J1212" t="str">
        <f>IFERROR(INDEX(Manufacturer[Manufacturer Name],MATCH(E1212,Manufacturer[ManufacturerID],0)),"Not found")</f>
        <v>Pirum</v>
      </c>
      <c r="K1212">
        <f>IFERROR(INDEX(SalesTJ[Units],MATCH(A1212,SalesTJ[ProductID],0)),"Not found")</f>
        <v>1</v>
      </c>
      <c r="L1212">
        <f>IFERROR(INDEX(SalesTJ[Revenue],MATCH(A1212,SalesTJ[ProductID],0)),"Not found")</f>
        <v>7622.37</v>
      </c>
    </row>
    <row r="1213" spans="1:12">
      <c r="A1213" s="8">
        <v>506</v>
      </c>
      <c r="B1213" s="9">
        <v>42086</v>
      </c>
      <c r="C1213" t="str">
        <f>IFERROR(INDEX(ProductTJ[Product Name],MATCH(A1213,ProductTJ[ProductID],0)),"Not found")</f>
        <v>Maximus UM-11</v>
      </c>
      <c r="D1213" t="str">
        <f>IFERROR(INDEX(ProductTJ[Category],MATCH(A1213,ProductTJ[ProductID],0)),"Not found")</f>
        <v>Urban</v>
      </c>
      <c r="E1213">
        <f>IFERROR(INDEX(ProductTJ[ManufacturerID],MATCH(A1213,ProductTJ[ProductID],0)),"Not found")</f>
        <v>7</v>
      </c>
      <c r="F1213" t="str">
        <f>IFERROR(INDEX(ProductTJ[Segment],MATCH(A1213,ProductTJ[ProductID],0)),"Not found")</f>
        <v>Moderation</v>
      </c>
      <c r="G1213" t="str">
        <f>IFERROR(INDEX(SalesTJ[Country],MATCH(A1213,SalesTJ[ProductID],0)),"Not found")</f>
        <v>Canada</v>
      </c>
      <c r="H1213" t="str">
        <f>IFERROR(INDEX(Location[State],MATCH(I1213,Location[Zip],0)),"Not found")</f>
        <v>Ontario</v>
      </c>
      <c r="I1213" t="str">
        <f>IFERROR(INDEX(SalesTJ[Zip],MATCH(A1213,SalesTJ[ProductID],0)),"Not found")</f>
        <v>L5P</v>
      </c>
      <c r="J1213" t="str">
        <f>IFERROR(INDEX(Manufacturer[Manufacturer Name],MATCH(E1213,Manufacturer[ManufacturerID],0)),"Not found")</f>
        <v>VanArsdel</v>
      </c>
      <c r="K1213">
        <f>IFERROR(INDEX(SalesTJ[Units],MATCH(A1213,SalesTJ[ProductID],0)),"Not found")</f>
        <v>1</v>
      </c>
      <c r="L1213">
        <f>IFERROR(INDEX(SalesTJ[Revenue],MATCH(A1213,SalesTJ[ProductID],0)),"Not found")</f>
        <v>15560.37</v>
      </c>
    </row>
    <row r="1214" spans="1:12">
      <c r="A1214" s="6">
        <v>244</v>
      </c>
      <c r="B1214" s="7">
        <v>42086</v>
      </c>
      <c r="C1214" t="str">
        <f>IFERROR(INDEX(ProductTJ[Product Name],MATCH(A1214,ProductTJ[ProductID],0)),"Not found")</f>
        <v>Fama UR-16</v>
      </c>
      <c r="D1214" t="str">
        <f>IFERROR(INDEX(ProductTJ[Category],MATCH(A1214,ProductTJ[ProductID],0)),"Not found")</f>
        <v>Urban</v>
      </c>
      <c r="E1214">
        <f>IFERROR(INDEX(ProductTJ[ManufacturerID],MATCH(A1214,ProductTJ[ProductID],0)),"Not found")</f>
        <v>5</v>
      </c>
      <c r="F1214" t="str">
        <f>IFERROR(INDEX(ProductTJ[Segment],MATCH(A1214,ProductTJ[ProductID],0)),"Not found")</f>
        <v>Regular</v>
      </c>
      <c r="G1214" t="str">
        <f>IFERROR(INDEX(SalesTJ[Country],MATCH(A1214,SalesTJ[ProductID],0)),"Not found")</f>
        <v>Canada</v>
      </c>
      <c r="H1214" t="str">
        <f>IFERROR(INDEX(Location[State],MATCH(I1214,Location[Zip],0)),"Not found")</f>
        <v>Ontario</v>
      </c>
      <c r="I1214" t="str">
        <f>IFERROR(INDEX(SalesTJ[Zip],MATCH(A1214,SalesTJ[ProductID],0)),"Not found")</f>
        <v>L5N</v>
      </c>
      <c r="J1214" t="str">
        <f>IFERROR(INDEX(Manufacturer[Manufacturer Name],MATCH(E1214,Manufacturer[ManufacturerID],0)),"Not found")</f>
        <v>Fama</v>
      </c>
      <c r="K1214">
        <f>IFERROR(INDEX(SalesTJ[Units],MATCH(A1214,SalesTJ[ProductID],0)),"Not found")</f>
        <v>1</v>
      </c>
      <c r="L1214">
        <f>IFERROR(INDEX(SalesTJ[Revenue],MATCH(A1214,SalesTJ[ProductID],0)),"Not found")</f>
        <v>7556.85</v>
      </c>
    </row>
    <row r="1215" spans="1:12">
      <c r="A1215" s="8">
        <v>959</v>
      </c>
      <c r="B1215" s="9">
        <v>42089</v>
      </c>
      <c r="C1215" t="str">
        <f>IFERROR(INDEX(ProductTJ[Product Name],MATCH(A1215,ProductTJ[ProductID],0)),"Not found")</f>
        <v>Natura UC-22</v>
      </c>
      <c r="D1215" t="str">
        <f>IFERROR(INDEX(ProductTJ[Category],MATCH(A1215,ProductTJ[ProductID],0)),"Not found")</f>
        <v>Urban</v>
      </c>
      <c r="E1215">
        <f>IFERROR(INDEX(ProductTJ[ManufacturerID],MATCH(A1215,ProductTJ[ProductID],0)),"Not found")</f>
        <v>8</v>
      </c>
      <c r="F1215" t="str">
        <f>IFERROR(INDEX(ProductTJ[Segment],MATCH(A1215,ProductTJ[ProductID],0)),"Not found")</f>
        <v>Convenience</v>
      </c>
      <c r="G1215" t="str">
        <f>IFERROR(INDEX(SalesTJ[Country],MATCH(A1215,SalesTJ[ProductID],0)),"Not found")</f>
        <v>Canada</v>
      </c>
      <c r="H1215" t="str">
        <f>IFERROR(INDEX(Location[State],MATCH(I1215,Location[Zip],0)),"Not found")</f>
        <v>Ontario</v>
      </c>
      <c r="I1215" t="str">
        <f>IFERROR(INDEX(SalesTJ[Zip],MATCH(A1215,SalesTJ[ProductID],0)),"Not found")</f>
        <v>M4P</v>
      </c>
      <c r="J1215" t="str">
        <f>IFERROR(INDEX(Manufacturer[Manufacturer Name],MATCH(E1215,Manufacturer[ManufacturerID],0)),"Not found")</f>
        <v>Natura</v>
      </c>
      <c r="K1215">
        <f>IFERROR(INDEX(SalesTJ[Units],MATCH(A1215,SalesTJ[ProductID],0)),"Not found")</f>
        <v>1</v>
      </c>
      <c r="L1215">
        <f>IFERROR(INDEX(SalesTJ[Revenue],MATCH(A1215,SalesTJ[ProductID],0)),"Not found")</f>
        <v>10362.87</v>
      </c>
    </row>
    <row r="1216" spans="1:12">
      <c r="A1216" s="6">
        <v>2262</v>
      </c>
      <c r="B1216" s="7">
        <v>42089</v>
      </c>
      <c r="C1216" t="str">
        <f>IFERROR(INDEX(ProductTJ[Product Name],MATCH(A1216,ProductTJ[ProductID],0)),"Not found")</f>
        <v>Aliqui RP-59</v>
      </c>
      <c r="D1216" t="str">
        <f>IFERROR(INDEX(ProductTJ[Category],MATCH(A1216,ProductTJ[ProductID],0)),"Not found")</f>
        <v>Rural</v>
      </c>
      <c r="E1216">
        <f>IFERROR(INDEX(ProductTJ[ManufacturerID],MATCH(A1216,ProductTJ[ProductID],0)),"Not found")</f>
        <v>2</v>
      </c>
      <c r="F1216" t="str">
        <f>IFERROR(INDEX(ProductTJ[Segment],MATCH(A1216,ProductTJ[ProductID],0)),"Not found")</f>
        <v>Productivity</v>
      </c>
      <c r="G1216" t="str">
        <f>IFERROR(INDEX(SalesTJ[Country],MATCH(A1216,SalesTJ[ProductID],0)),"Not found")</f>
        <v>Canada</v>
      </c>
      <c r="H1216" t="str">
        <f>IFERROR(INDEX(Location[State],MATCH(I1216,Location[Zip],0)),"Not found")</f>
        <v>Alberta</v>
      </c>
      <c r="I1216" t="str">
        <f>IFERROR(INDEX(SalesTJ[Zip],MATCH(A1216,SalesTJ[ProductID],0)),"Not found")</f>
        <v>T6W</v>
      </c>
      <c r="J1216" t="str">
        <f>IFERROR(INDEX(Manufacturer[Manufacturer Name],MATCH(E1216,Manufacturer[ManufacturerID],0)),"Not found")</f>
        <v>Aliqui</v>
      </c>
      <c r="K1216">
        <f>IFERROR(INDEX(SalesTJ[Units],MATCH(A1216,SalesTJ[ProductID],0)),"Not found")</f>
        <v>1</v>
      </c>
      <c r="L1216">
        <f>IFERROR(INDEX(SalesTJ[Revenue],MATCH(A1216,SalesTJ[ProductID],0)),"Not found")</f>
        <v>4220.37</v>
      </c>
    </row>
    <row r="1217" spans="1:12">
      <c r="A1217" s="8">
        <v>2225</v>
      </c>
      <c r="B1217" s="9">
        <v>42090</v>
      </c>
      <c r="C1217" t="str">
        <f>IFERROR(INDEX(ProductTJ[Product Name],MATCH(A1217,ProductTJ[ProductID],0)),"Not found")</f>
        <v>Aliqui RP-22</v>
      </c>
      <c r="D1217" t="str">
        <f>IFERROR(INDEX(ProductTJ[Category],MATCH(A1217,ProductTJ[ProductID],0)),"Not found")</f>
        <v>Rural</v>
      </c>
      <c r="E1217">
        <f>IFERROR(INDEX(ProductTJ[ManufacturerID],MATCH(A1217,ProductTJ[ProductID],0)),"Not found")</f>
        <v>2</v>
      </c>
      <c r="F1217" t="str">
        <f>IFERROR(INDEX(ProductTJ[Segment],MATCH(A1217,ProductTJ[ProductID],0)),"Not found")</f>
        <v>Productivity</v>
      </c>
      <c r="G1217" t="str">
        <f>IFERROR(INDEX(SalesTJ[Country],MATCH(A1217,SalesTJ[ProductID],0)),"Not found")</f>
        <v>Canada</v>
      </c>
      <c r="H1217" t="str">
        <f>IFERROR(INDEX(Location[State],MATCH(I1217,Location[Zip],0)),"Not found")</f>
        <v>Ontario</v>
      </c>
      <c r="I1217" t="str">
        <f>IFERROR(INDEX(SalesTJ[Zip],MATCH(A1217,SalesTJ[ProductID],0)),"Not found")</f>
        <v>L5N</v>
      </c>
      <c r="J1217" t="str">
        <f>IFERROR(INDEX(Manufacturer[Manufacturer Name],MATCH(E1217,Manufacturer[ManufacturerID],0)),"Not found")</f>
        <v>Aliqui</v>
      </c>
      <c r="K1217">
        <f>IFERROR(INDEX(SalesTJ[Units],MATCH(A1217,SalesTJ[ProductID],0)),"Not found")</f>
        <v>1</v>
      </c>
      <c r="L1217">
        <f>IFERROR(INDEX(SalesTJ[Revenue],MATCH(A1217,SalesTJ[ProductID],0)),"Not found")</f>
        <v>723.87</v>
      </c>
    </row>
    <row r="1218" spans="1:12">
      <c r="A1218" s="6">
        <v>945</v>
      </c>
      <c r="B1218" s="7">
        <v>42139</v>
      </c>
      <c r="C1218" t="str">
        <f>IFERROR(INDEX(ProductTJ[Product Name],MATCH(A1218,ProductTJ[ProductID],0)),"Not found")</f>
        <v>Natura UC-08</v>
      </c>
      <c r="D1218" t="str">
        <f>IFERROR(INDEX(ProductTJ[Category],MATCH(A1218,ProductTJ[ProductID],0)),"Not found")</f>
        <v>Urban</v>
      </c>
      <c r="E1218">
        <f>IFERROR(INDEX(ProductTJ[ManufacturerID],MATCH(A1218,ProductTJ[ProductID],0)),"Not found")</f>
        <v>8</v>
      </c>
      <c r="F1218" t="str">
        <f>IFERROR(INDEX(ProductTJ[Segment],MATCH(A1218,ProductTJ[ProductID],0)),"Not found")</f>
        <v>Convenience</v>
      </c>
      <c r="G1218" t="str">
        <f>IFERROR(INDEX(SalesTJ[Country],MATCH(A1218,SalesTJ[ProductID],0)),"Not found")</f>
        <v>Canada</v>
      </c>
      <c r="H1218" t="str">
        <f>IFERROR(INDEX(Location[State],MATCH(I1218,Location[Zip],0)),"Not found")</f>
        <v>Manitoba</v>
      </c>
      <c r="I1218" t="str">
        <f>IFERROR(INDEX(SalesTJ[Zip],MATCH(A1218,SalesTJ[ProductID],0)),"Not found")</f>
        <v>R3B</v>
      </c>
      <c r="J1218" t="str">
        <f>IFERROR(INDEX(Manufacturer[Manufacturer Name],MATCH(E1218,Manufacturer[ManufacturerID],0)),"Not found")</f>
        <v>Natura</v>
      </c>
      <c r="K1218">
        <f>IFERROR(INDEX(SalesTJ[Units],MATCH(A1218,SalesTJ[ProductID],0)),"Not found")</f>
        <v>1</v>
      </c>
      <c r="L1218">
        <f>IFERROR(INDEX(SalesTJ[Revenue],MATCH(A1218,SalesTJ[ProductID],0)),"Not found")</f>
        <v>8189.37</v>
      </c>
    </row>
    <row r="1219" spans="1:12">
      <c r="A1219" s="8">
        <v>1875</v>
      </c>
      <c r="B1219" s="9">
        <v>42141</v>
      </c>
      <c r="C1219" t="str">
        <f>IFERROR(INDEX(ProductTJ[Product Name],MATCH(A1219,ProductTJ[ProductID],0)),"Not found")</f>
        <v>Leo UM-13</v>
      </c>
      <c r="D1219" t="str">
        <f>IFERROR(INDEX(ProductTJ[Category],MATCH(A1219,ProductTJ[ProductID],0)),"Not found")</f>
        <v>Urban</v>
      </c>
      <c r="E1219">
        <f>IFERROR(INDEX(ProductTJ[ManufacturerID],MATCH(A1219,ProductTJ[ProductID],0)),"Not found")</f>
        <v>6</v>
      </c>
      <c r="F1219" t="str">
        <f>IFERROR(INDEX(ProductTJ[Segment],MATCH(A1219,ProductTJ[ProductID],0)),"Not found")</f>
        <v>Moderation</v>
      </c>
      <c r="G1219" t="str">
        <f>IFERROR(INDEX(SalesTJ[Country],MATCH(A1219,SalesTJ[ProductID],0)),"Not found")</f>
        <v>Canada</v>
      </c>
      <c r="H1219" t="str">
        <f>IFERROR(INDEX(Location[State],MATCH(I1219,Location[Zip],0)),"Not found")</f>
        <v>Alberta</v>
      </c>
      <c r="I1219" t="str">
        <f>IFERROR(INDEX(SalesTJ[Zip],MATCH(A1219,SalesTJ[ProductID],0)),"Not found")</f>
        <v>T6S</v>
      </c>
      <c r="J1219" t="str">
        <f>IFERROR(INDEX(Manufacturer[Manufacturer Name],MATCH(E1219,Manufacturer[ManufacturerID],0)),"Not found")</f>
        <v>Leo</v>
      </c>
      <c r="K1219">
        <f>IFERROR(INDEX(SalesTJ[Units],MATCH(A1219,SalesTJ[ProductID],0)),"Not found")</f>
        <v>1</v>
      </c>
      <c r="L1219">
        <f>IFERROR(INDEX(SalesTJ[Revenue],MATCH(A1219,SalesTJ[ProductID],0)),"Not found")</f>
        <v>12914.37</v>
      </c>
    </row>
    <row r="1220" spans="1:12">
      <c r="A1220" s="6">
        <v>2277</v>
      </c>
      <c r="B1220" s="7">
        <v>42170</v>
      </c>
      <c r="C1220" t="str">
        <f>IFERROR(INDEX(ProductTJ[Product Name],MATCH(A1220,ProductTJ[ProductID],0)),"Not found")</f>
        <v>Aliqui RS-10</v>
      </c>
      <c r="D1220" t="str">
        <f>IFERROR(INDEX(ProductTJ[Category],MATCH(A1220,ProductTJ[ProductID],0)),"Not found")</f>
        <v>Rural</v>
      </c>
      <c r="E1220">
        <f>IFERROR(INDEX(ProductTJ[ManufacturerID],MATCH(A1220,ProductTJ[ProductID],0)),"Not found")</f>
        <v>2</v>
      </c>
      <c r="F1220" t="str">
        <f>IFERROR(INDEX(ProductTJ[Segment],MATCH(A1220,ProductTJ[ProductID],0)),"Not found")</f>
        <v>Select</v>
      </c>
      <c r="G1220" t="str">
        <f>IFERROR(INDEX(SalesTJ[Country],MATCH(A1220,SalesTJ[ProductID],0)),"Not found")</f>
        <v>Canada</v>
      </c>
      <c r="H1220" t="str">
        <f>IFERROR(INDEX(Location[State],MATCH(I1220,Location[Zip],0)),"Not found")</f>
        <v>Alberta</v>
      </c>
      <c r="I1220" t="str">
        <f>IFERROR(INDEX(SalesTJ[Zip],MATCH(A1220,SalesTJ[ProductID],0)),"Not found")</f>
        <v>T6E</v>
      </c>
      <c r="J1220" t="str">
        <f>IFERROR(INDEX(Manufacturer[Manufacturer Name],MATCH(E1220,Manufacturer[ManufacturerID],0)),"Not found")</f>
        <v>Aliqui</v>
      </c>
      <c r="K1220">
        <f>IFERROR(INDEX(SalesTJ[Units],MATCH(A1220,SalesTJ[ProductID],0)),"Not found")</f>
        <v>1</v>
      </c>
      <c r="L1220">
        <f>IFERROR(INDEX(SalesTJ[Revenue],MATCH(A1220,SalesTJ[ProductID],0)),"Not found")</f>
        <v>3527.37</v>
      </c>
    </row>
    <row r="1221" spans="1:12">
      <c r="A1221" s="8">
        <v>438</v>
      </c>
      <c r="B1221" s="9">
        <v>42170</v>
      </c>
      <c r="C1221" t="str">
        <f>IFERROR(INDEX(ProductTJ[Product Name],MATCH(A1221,ProductTJ[ProductID],0)),"Not found")</f>
        <v>Maximus UM-43</v>
      </c>
      <c r="D1221" t="str">
        <f>IFERROR(INDEX(ProductTJ[Category],MATCH(A1221,ProductTJ[ProductID],0)),"Not found")</f>
        <v>Urban</v>
      </c>
      <c r="E1221">
        <f>IFERROR(INDEX(ProductTJ[ManufacturerID],MATCH(A1221,ProductTJ[ProductID],0)),"Not found")</f>
        <v>7</v>
      </c>
      <c r="F1221" t="str">
        <f>IFERROR(INDEX(ProductTJ[Segment],MATCH(A1221,ProductTJ[ProductID],0)),"Not found")</f>
        <v>Moderation</v>
      </c>
      <c r="G1221" t="str">
        <f>IFERROR(INDEX(SalesTJ[Country],MATCH(A1221,SalesTJ[ProductID],0)),"Not found")</f>
        <v>Canada</v>
      </c>
      <c r="H1221" t="str">
        <f>IFERROR(INDEX(Location[State],MATCH(I1221,Location[Zip],0)),"Not found")</f>
        <v>Manitoba</v>
      </c>
      <c r="I1221" t="str">
        <f>IFERROR(INDEX(SalesTJ[Zip],MATCH(A1221,SalesTJ[ProductID],0)),"Not found")</f>
        <v>R3K</v>
      </c>
      <c r="J1221" t="str">
        <f>IFERROR(INDEX(Manufacturer[Manufacturer Name],MATCH(E1221,Manufacturer[ManufacturerID],0)),"Not found")</f>
        <v>VanArsdel</v>
      </c>
      <c r="K1221">
        <f>IFERROR(INDEX(SalesTJ[Units],MATCH(A1221,SalesTJ[ProductID],0)),"Not found")</f>
        <v>1</v>
      </c>
      <c r="L1221">
        <f>IFERROR(INDEX(SalesTJ[Revenue],MATCH(A1221,SalesTJ[ProductID],0)),"Not found")</f>
        <v>11969.37</v>
      </c>
    </row>
    <row r="1222" spans="1:12">
      <c r="A1222" s="6">
        <v>963</v>
      </c>
      <c r="B1222" s="7">
        <v>42171</v>
      </c>
      <c r="C1222" t="str">
        <f>IFERROR(INDEX(ProductTJ[Product Name],MATCH(A1222,ProductTJ[ProductID],0)),"Not found")</f>
        <v>Natura UC-26</v>
      </c>
      <c r="D1222" t="str">
        <f>IFERROR(INDEX(ProductTJ[Category],MATCH(A1222,ProductTJ[ProductID],0)),"Not found")</f>
        <v>Urban</v>
      </c>
      <c r="E1222">
        <f>IFERROR(INDEX(ProductTJ[ManufacturerID],MATCH(A1222,ProductTJ[ProductID],0)),"Not found")</f>
        <v>8</v>
      </c>
      <c r="F1222" t="str">
        <f>IFERROR(INDEX(ProductTJ[Segment],MATCH(A1222,ProductTJ[ProductID],0)),"Not found")</f>
        <v>Convenience</v>
      </c>
      <c r="G1222" t="str">
        <f>IFERROR(INDEX(SalesTJ[Country],MATCH(A1222,SalesTJ[ProductID],0)),"Not found")</f>
        <v>Canada</v>
      </c>
      <c r="H1222" t="str">
        <f>IFERROR(INDEX(Location[State],MATCH(I1222,Location[Zip],0)),"Not found")</f>
        <v>Manitoba</v>
      </c>
      <c r="I1222" t="str">
        <f>IFERROR(INDEX(SalesTJ[Zip],MATCH(A1222,SalesTJ[ProductID],0)),"Not found")</f>
        <v>R3B</v>
      </c>
      <c r="J1222" t="str">
        <f>IFERROR(INDEX(Manufacturer[Manufacturer Name],MATCH(E1222,Manufacturer[ManufacturerID],0)),"Not found")</f>
        <v>Natura</v>
      </c>
      <c r="K1222">
        <f>IFERROR(INDEX(SalesTJ[Units],MATCH(A1222,SalesTJ[ProductID],0)),"Not found")</f>
        <v>1</v>
      </c>
      <c r="L1222">
        <f>IFERROR(INDEX(SalesTJ[Revenue],MATCH(A1222,SalesTJ[ProductID],0)),"Not found")</f>
        <v>5039.37</v>
      </c>
    </row>
    <row r="1223" spans="1:12">
      <c r="A1223" s="8">
        <v>993</v>
      </c>
      <c r="B1223" s="9">
        <v>42171</v>
      </c>
      <c r="C1223" t="str">
        <f>IFERROR(INDEX(ProductTJ[Product Name],MATCH(A1223,ProductTJ[ProductID],0)),"Not found")</f>
        <v>Natura UC-56</v>
      </c>
      <c r="D1223" t="str">
        <f>IFERROR(INDEX(ProductTJ[Category],MATCH(A1223,ProductTJ[ProductID],0)),"Not found")</f>
        <v>Urban</v>
      </c>
      <c r="E1223">
        <f>IFERROR(INDEX(ProductTJ[ManufacturerID],MATCH(A1223,ProductTJ[ProductID],0)),"Not found")</f>
        <v>8</v>
      </c>
      <c r="F1223" t="str">
        <f>IFERROR(INDEX(ProductTJ[Segment],MATCH(A1223,ProductTJ[ProductID],0)),"Not found")</f>
        <v>Convenience</v>
      </c>
      <c r="G1223" t="str">
        <f>IFERROR(INDEX(SalesTJ[Country],MATCH(A1223,SalesTJ[ProductID],0)),"Not found")</f>
        <v>Canada</v>
      </c>
      <c r="H1223" t="str">
        <f>IFERROR(INDEX(Location[State],MATCH(I1223,Location[Zip],0)),"Not found")</f>
        <v>Manitoba</v>
      </c>
      <c r="I1223" t="str">
        <f>IFERROR(INDEX(SalesTJ[Zip],MATCH(A1223,SalesTJ[ProductID],0)),"Not found")</f>
        <v>R3V</v>
      </c>
      <c r="J1223" t="str">
        <f>IFERROR(INDEX(Manufacturer[Manufacturer Name],MATCH(E1223,Manufacturer[ManufacturerID],0)),"Not found")</f>
        <v>Natura</v>
      </c>
      <c r="K1223">
        <f>IFERROR(INDEX(SalesTJ[Units],MATCH(A1223,SalesTJ[ProductID],0)),"Not found")</f>
        <v>1</v>
      </c>
      <c r="L1223">
        <f>IFERROR(INDEX(SalesTJ[Revenue],MATCH(A1223,SalesTJ[ProductID],0)),"Not found")</f>
        <v>4598.37</v>
      </c>
    </row>
    <row r="1224" spans="1:12">
      <c r="A1224" s="6">
        <v>1129</v>
      </c>
      <c r="B1224" s="7">
        <v>42171</v>
      </c>
      <c r="C1224" t="str">
        <f>IFERROR(INDEX(ProductTJ[Product Name],MATCH(A1224,ProductTJ[ProductID],0)),"Not found")</f>
        <v>Pirum UM-06</v>
      </c>
      <c r="D1224" t="str">
        <f>IFERROR(INDEX(ProductTJ[Category],MATCH(A1224,ProductTJ[ProductID],0)),"Not found")</f>
        <v>Urban</v>
      </c>
      <c r="E1224">
        <f>IFERROR(INDEX(ProductTJ[ManufacturerID],MATCH(A1224,ProductTJ[ProductID],0)),"Not found")</f>
        <v>10</v>
      </c>
      <c r="F1224" t="str">
        <f>IFERROR(INDEX(ProductTJ[Segment],MATCH(A1224,ProductTJ[ProductID],0)),"Not found")</f>
        <v>Moderation</v>
      </c>
      <c r="G1224" t="str">
        <f>IFERROR(INDEX(SalesTJ[Country],MATCH(A1224,SalesTJ[ProductID],0)),"Not found")</f>
        <v>Canada</v>
      </c>
      <c r="H1224" t="str">
        <f>IFERROR(INDEX(Location[State],MATCH(I1224,Location[Zip],0)),"Not found")</f>
        <v>Ontario</v>
      </c>
      <c r="I1224" t="str">
        <f>IFERROR(INDEX(SalesTJ[Zip],MATCH(A1224,SalesTJ[ProductID],0)),"Not found")</f>
        <v>L5P</v>
      </c>
      <c r="J1224" t="str">
        <f>IFERROR(INDEX(Manufacturer[Manufacturer Name],MATCH(E1224,Manufacturer[ManufacturerID],0)),"Not found")</f>
        <v>Pirum</v>
      </c>
      <c r="K1224">
        <f>IFERROR(INDEX(SalesTJ[Units],MATCH(A1224,SalesTJ[ProductID],0)),"Not found")</f>
        <v>1</v>
      </c>
      <c r="L1224">
        <f>IFERROR(INDEX(SalesTJ[Revenue],MATCH(A1224,SalesTJ[ProductID],0)),"Not found")</f>
        <v>5543.37</v>
      </c>
    </row>
    <row r="1225" spans="1:12">
      <c r="A1225" s="8">
        <v>604</v>
      </c>
      <c r="B1225" s="9">
        <v>42171</v>
      </c>
      <c r="C1225" t="str">
        <f>IFERROR(INDEX(ProductTJ[Product Name],MATCH(A1225,ProductTJ[ProductID],0)),"Not found")</f>
        <v>Maximus UC-69</v>
      </c>
      <c r="D1225" t="str">
        <f>IFERROR(INDEX(ProductTJ[Category],MATCH(A1225,ProductTJ[ProductID],0)),"Not found")</f>
        <v>Urban</v>
      </c>
      <c r="E1225">
        <f>IFERROR(INDEX(ProductTJ[ManufacturerID],MATCH(A1225,ProductTJ[ProductID],0)),"Not found")</f>
        <v>7</v>
      </c>
      <c r="F1225" t="str">
        <f>IFERROR(INDEX(ProductTJ[Segment],MATCH(A1225,ProductTJ[ProductID],0)),"Not found")</f>
        <v>Convenience</v>
      </c>
      <c r="G1225" t="str">
        <f>IFERROR(INDEX(SalesTJ[Country],MATCH(A1225,SalesTJ[ProductID],0)),"Not found")</f>
        <v>Canada</v>
      </c>
      <c r="H1225" t="str">
        <f>IFERROR(INDEX(Location[State],MATCH(I1225,Location[Zip],0)),"Not found")</f>
        <v>Ontario</v>
      </c>
      <c r="I1225" t="str">
        <f>IFERROR(INDEX(SalesTJ[Zip],MATCH(A1225,SalesTJ[ProductID],0)),"Not found")</f>
        <v>L5H</v>
      </c>
      <c r="J1225" t="str">
        <f>IFERROR(INDEX(Manufacturer[Manufacturer Name],MATCH(E1225,Manufacturer[ManufacturerID],0)),"Not found")</f>
        <v>VanArsdel</v>
      </c>
      <c r="K1225">
        <f>IFERROR(INDEX(SalesTJ[Units],MATCH(A1225,SalesTJ[ProductID],0)),"Not found")</f>
        <v>1</v>
      </c>
      <c r="L1225">
        <f>IFERROR(INDEX(SalesTJ[Revenue],MATCH(A1225,SalesTJ[ProductID],0)),"Not found")</f>
        <v>6299.37</v>
      </c>
    </row>
    <row r="1226" spans="1:12">
      <c r="A1226" s="6">
        <v>496</v>
      </c>
      <c r="B1226" s="7">
        <v>42172</v>
      </c>
      <c r="C1226" t="str">
        <f>IFERROR(INDEX(ProductTJ[Product Name],MATCH(A1226,ProductTJ[ProductID],0)),"Not found")</f>
        <v>Maximus UM-01</v>
      </c>
      <c r="D1226" t="str">
        <f>IFERROR(INDEX(ProductTJ[Category],MATCH(A1226,ProductTJ[ProductID],0)),"Not found")</f>
        <v>Urban</v>
      </c>
      <c r="E1226">
        <f>IFERROR(INDEX(ProductTJ[ManufacturerID],MATCH(A1226,ProductTJ[ProductID],0)),"Not found")</f>
        <v>7</v>
      </c>
      <c r="F1226" t="str">
        <f>IFERROR(INDEX(ProductTJ[Segment],MATCH(A1226,ProductTJ[ProductID],0)),"Not found")</f>
        <v>Moderation</v>
      </c>
      <c r="G1226" t="str">
        <f>IFERROR(INDEX(SalesTJ[Country],MATCH(A1226,SalesTJ[ProductID],0)),"Not found")</f>
        <v>Canada</v>
      </c>
      <c r="H1226" t="str">
        <f>IFERROR(INDEX(Location[State],MATCH(I1226,Location[Zip],0)),"Not found")</f>
        <v>Ontario</v>
      </c>
      <c r="I1226" t="str">
        <f>IFERROR(INDEX(SalesTJ[Zip],MATCH(A1226,SalesTJ[ProductID],0)),"Not found")</f>
        <v>L5V</v>
      </c>
      <c r="J1226" t="str">
        <f>IFERROR(INDEX(Manufacturer[Manufacturer Name],MATCH(E1226,Manufacturer[ManufacturerID],0)),"Not found")</f>
        <v>VanArsdel</v>
      </c>
      <c r="K1226">
        <f>IFERROR(INDEX(SalesTJ[Units],MATCH(A1226,SalesTJ[ProductID],0)),"Not found")</f>
        <v>1</v>
      </c>
      <c r="L1226">
        <f>IFERROR(INDEX(SalesTJ[Revenue],MATCH(A1226,SalesTJ[ProductID],0)),"Not found")</f>
        <v>11147.85</v>
      </c>
    </row>
    <row r="1227" spans="1:12">
      <c r="A1227" s="8">
        <v>942</v>
      </c>
      <c r="B1227" s="9">
        <v>42172</v>
      </c>
      <c r="C1227" t="str">
        <f>IFERROR(INDEX(ProductTJ[Product Name],MATCH(A1227,ProductTJ[ProductID],0)),"Not found")</f>
        <v>Natura UC-05</v>
      </c>
      <c r="D1227" t="str">
        <f>IFERROR(INDEX(ProductTJ[Category],MATCH(A1227,ProductTJ[ProductID],0)),"Not found")</f>
        <v>Urban</v>
      </c>
      <c r="E1227">
        <f>IFERROR(INDEX(ProductTJ[ManufacturerID],MATCH(A1227,ProductTJ[ProductID],0)),"Not found")</f>
        <v>8</v>
      </c>
      <c r="F1227" t="str">
        <f>IFERROR(INDEX(ProductTJ[Segment],MATCH(A1227,ProductTJ[ProductID],0)),"Not found")</f>
        <v>Convenience</v>
      </c>
      <c r="G1227" t="str">
        <f>IFERROR(INDEX(SalesTJ[Country],MATCH(A1227,SalesTJ[ProductID],0)),"Not found")</f>
        <v>Canada</v>
      </c>
      <c r="H1227" t="str">
        <f>IFERROR(INDEX(Location[State],MATCH(I1227,Location[Zip],0)),"Not found")</f>
        <v>Manitoba</v>
      </c>
      <c r="I1227" t="str">
        <f>IFERROR(INDEX(SalesTJ[Zip],MATCH(A1227,SalesTJ[ProductID],0)),"Not found")</f>
        <v>R3G</v>
      </c>
      <c r="J1227" t="str">
        <f>IFERROR(INDEX(Manufacturer[Manufacturer Name],MATCH(E1227,Manufacturer[ManufacturerID],0)),"Not found")</f>
        <v>Natura</v>
      </c>
      <c r="K1227">
        <f>IFERROR(INDEX(SalesTJ[Units],MATCH(A1227,SalesTJ[ProductID],0)),"Not found")</f>
        <v>1</v>
      </c>
      <c r="L1227">
        <f>IFERROR(INDEX(SalesTJ[Revenue],MATCH(A1227,SalesTJ[ProductID],0)),"Not found")</f>
        <v>7370.37</v>
      </c>
    </row>
    <row r="1228" spans="1:12">
      <c r="A1228" s="6">
        <v>438</v>
      </c>
      <c r="B1228" s="7">
        <v>42158</v>
      </c>
      <c r="C1228" t="str">
        <f>IFERROR(INDEX(ProductTJ[Product Name],MATCH(A1228,ProductTJ[ProductID],0)),"Not found")</f>
        <v>Maximus UM-43</v>
      </c>
      <c r="D1228" t="str">
        <f>IFERROR(INDEX(ProductTJ[Category],MATCH(A1228,ProductTJ[ProductID],0)),"Not found")</f>
        <v>Urban</v>
      </c>
      <c r="E1228">
        <f>IFERROR(INDEX(ProductTJ[ManufacturerID],MATCH(A1228,ProductTJ[ProductID],0)),"Not found")</f>
        <v>7</v>
      </c>
      <c r="F1228" t="str">
        <f>IFERROR(INDEX(ProductTJ[Segment],MATCH(A1228,ProductTJ[ProductID],0)),"Not found")</f>
        <v>Moderation</v>
      </c>
      <c r="G1228" t="str">
        <f>IFERROR(INDEX(SalesTJ[Country],MATCH(A1228,SalesTJ[ProductID],0)),"Not found")</f>
        <v>Canada</v>
      </c>
      <c r="H1228" t="str">
        <f>IFERROR(INDEX(Location[State],MATCH(I1228,Location[Zip],0)),"Not found")</f>
        <v>Manitoba</v>
      </c>
      <c r="I1228" t="str">
        <f>IFERROR(INDEX(SalesTJ[Zip],MATCH(A1228,SalesTJ[ProductID],0)),"Not found")</f>
        <v>R3K</v>
      </c>
      <c r="J1228" t="str">
        <f>IFERROR(INDEX(Manufacturer[Manufacturer Name],MATCH(E1228,Manufacturer[ManufacturerID],0)),"Not found")</f>
        <v>VanArsdel</v>
      </c>
      <c r="K1228">
        <f>IFERROR(INDEX(SalesTJ[Units],MATCH(A1228,SalesTJ[ProductID],0)),"Not found")</f>
        <v>1</v>
      </c>
      <c r="L1228">
        <f>IFERROR(INDEX(SalesTJ[Revenue],MATCH(A1228,SalesTJ[ProductID],0)),"Not found")</f>
        <v>11969.37</v>
      </c>
    </row>
    <row r="1229" spans="1:12">
      <c r="A1229" s="8">
        <v>604</v>
      </c>
      <c r="B1229" s="9">
        <v>42166</v>
      </c>
      <c r="C1229" t="str">
        <f>IFERROR(INDEX(ProductTJ[Product Name],MATCH(A1229,ProductTJ[ProductID],0)),"Not found")</f>
        <v>Maximus UC-69</v>
      </c>
      <c r="D1229" t="str">
        <f>IFERROR(INDEX(ProductTJ[Category],MATCH(A1229,ProductTJ[ProductID],0)),"Not found")</f>
        <v>Urban</v>
      </c>
      <c r="E1229">
        <f>IFERROR(INDEX(ProductTJ[ManufacturerID],MATCH(A1229,ProductTJ[ProductID],0)),"Not found")</f>
        <v>7</v>
      </c>
      <c r="F1229" t="str">
        <f>IFERROR(INDEX(ProductTJ[Segment],MATCH(A1229,ProductTJ[ProductID],0)),"Not found")</f>
        <v>Convenience</v>
      </c>
      <c r="G1229" t="str">
        <f>IFERROR(INDEX(SalesTJ[Country],MATCH(A1229,SalesTJ[ProductID],0)),"Not found")</f>
        <v>Canada</v>
      </c>
      <c r="H1229" t="str">
        <f>IFERROR(INDEX(Location[State],MATCH(I1229,Location[Zip],0)),"Not found")</f>
        <v>Ontario</v>
      </c>
      <c r="I1229" t="str">
        <f>IFERROR(INDEX(SalesTJ[Zip],MATCH(A1229,SalesTJ[ProductID],0)),"Not found")</f>
        <v>L5H</v>
      </c>
      <c r="J1229" t="str">
        <f>IFERROR(INDEX(Manufacturer[Manufacturer Name],MATCH(E1229,Manufacturer[ManufacturerID],0)),"Not found")</f>
        <v>VanArsdel</v>
      </c>
      <c r="K1229">
        <f>IFERROR(INDEX(SalesTJ[Units],MATCH(A1229,SalesTJ[ProductID],0)),"Not found")</f>
        <v>1</v>
      </c>
      <c r="L1229">
        <f>IFERROR(INDEX(SalesTJ[Revenue],MATCH(A1229,SalesTJ[ProductID],0)),"Not found")</f>
        <v>6299.37</v>
      </c>
    </row>
    <row r="1230" spans="1:12">
      <c r="A1230" s="6">
        <v>520</v>
      </c>
      <c r="B1230" s="7">
        <v>42166</v>
      </c>
      <c r="C1230" t="str">
        <f>IFERROR(INDEX(ProductTJ[Product Name],MATCH(A1230,ProductTJ[ProductID],0)),"Not found")</f>
        <v>Maximus UE-08</v>
      </c>
      <c r="D1230" t="str">
        <f>IFERROR(INDEX(ProductTJ[Category],MATCH(A1230,ProductTJ[ProductID],0)),"Not found")</f>
        <v>Urban</v>
      </c>
      <c r="E1230">
        <f>IFERROR(INDEX(ProductTJ[ManufacturerID],MATCH(A1230,ProductTJ[ProductID],0)),"Not found")</f>
        <v>7</v>
      </c>
      <c r="F1230" t="str">
        <f>IFERROR(INDEX(ProductTJ[Segment],MATCH(A1230,ProductTJ[ProductID],0)),"Not found")</f>
        <v>Extreme</v>
      </c>
      <c r="G1230" t="str">
        <f>IFERROR(INDEX(SalesTJ[Country],MATCH(A1230,SalesTJ[ProductID],0)),"Not found")</f>
        <v>Canada</v>
      </c>
      <c r="H1230" t="str">
        <f>IFERROR(INDEX(Location[State],MATCH(I1230,Location[Zip],0)),"Not found")</f>
        <v>Alberta</v>
      </c>
      <c r="I1230" t="str">
        <f>IFERROR(INDEX(SalesTJ[Zip],MATCH(A1230,SalesTJ[ProductID],0)),"Not found")</f>
        <v>T6G</v>
      </c>
      <c r="J1230" t="str">
        <f>IFERROR(INDEX(Manufacturer[Manufacturer Name],MATCH(E1230,Manufacturer[ManufacturerID],0)),"Not found")</f>
        <v>VanArsdel</v>
      </c>
      <c r="K1230">
        <f>IFERROR(INDEX(SalesTJ[Units],MATCH(A1230,SalesTJ[ProductID],0)),"Not found")</f>
        <v>1</v>
      </c>
      <c r="L1230">
        <f>IFERROR(INDEX(SalesTJ[Revenue],MATCH(A1230,SalesTJ[ProductID],0)),"Not found")</f>
        <v>7367.85</v>
      </c>
    </row>
    <row r="1231" spans="1:12">
      <c r="A1231" s="8">
        <v>1182</v>
      </c>
      <c r="B1231" s="9">
        <v>42183</v>
      </c>
      <c r="C1231" t="str">
        <f>IFERROR(INDEX(ProductTJ[Product Name],MATCH(A1231,ProductTJ[ProductID],0)),"Not found")</f>
        <v>Pirum UE-18</v>
      </c>
      <c r="D1231" t="str">
        <f>IFERROR(INDEX(ProductTJ[Category],MATCH(A1231,ProductTJ[ProductID],0)),"Not found")</f>
        <v>Urban</v>
      </c>
      <c r="E1231">
        <f>IFERROR(INDEX(ProductTJ[ManufacturerID],MATCH(A1231,ProductTJ[ProductID],0)),"Not found")</f>
        <v>10</v>
      </c>
      <c r="F1231" t="str">
        <f>IFERROR(INDEX(ProductTJ[Segment],MATCH(A1231,ProductTJ[ProductID],0)),"Not found")</f>
        <v>Extreme</v>
      </c>
      <c r="G1231" t="str">
        <f>IFERROR(INDEX(SalesTJ[Country],MATCH(A1231,SalesTJ[ProductID],0)),"Not found")</f>
        <v>Canada</v>
      </c>
      <c r="H1231" t="str">
        <f>IFERROR(INDEX(Location[State],MATCH(I1231,Location[Zip],0)),"Not found")</f>
        <v>Alberta</v>
      </c>
      <c r="I1231" t="str">
        <f>IFERROR(INDEX(SalesTJ[Zip],MATCH(A1231,SalesTJ[ProductID],0)),"Not found")</f>
        <v>T6G</v>
      </c>
      <c r="J1231" t="str">
        <f>IFERROR(INDEX(Manufacturer[Manufacturer Name],MATCH(E1231,Manufacturer[ManufacturerID],0)),"Not found")</f>
        <v>Pirum</v>
      </c>
      <c r="K1231">
        <f>IFERROR(INDEX(SalesTJ[Units],MATCH(A1231,SalesTJ[ProductID],0)),"Not found")</f>
        <v>1</v>
      </c>
      <c r="L1231">
        <f>IFERROR(INDEX(SalesTJ[Revenue],MATCH(A1231,SalesTJ[ProductID],0)),"Not found")</f>
        <v>2708.37</v>
      </c>
    </row>
    <row r="1232" spans="1:12">
      <c r="A1232" s="6">
        <v>1319</v>
      </c>
      <c r="B1232" s="7">
        <v>42183</v>
      </c>
      <c r="C1232" t="str">
        <f>IFERROR(INDEX(ProductTJ[Product Name],MATCH(A1232,ProductTJ[ProductID],0)),"Not found")</f>
        <v>Quibus RP-11</v>
      </c>
      <c r="D1232" t="str">
        <f>IFERROR(INDEX(ProductTJ[Category],MATCH(A1232,ProductTJ[ProductID],0)),"Not found")</f>
        <v>Rural</v>
      </c>
      <c r="E1232">
        <f>IFERROR(INDEX(ProductTJ[ManufacturerID],MATCH(A1232,ProductTJ[ProductID],0)),"Not found")</f>
        <v>12</v>
      </c>
      <c r="F1232" t="str">
        <f>IFERROR(INDEX(ProductTJ[Segment],MATCH(A1232,ProductTJ[ProductID],0)),"Not found")</f>
        <v>Productivity</v>
      </c>
      <c r="G1232" t="str">
        <f>IFERROR(INDEX(SalesTJ[Country],MATCH(A1232,SalesTJ[ProductID],0)),"Not found")</f>
        <v>Canada</v>
      </c>
      <c r="H1232" t="str">
        <f>IFERROR(INDEX(Location[State],MATCH(I1232,Location[Zip],0)),"Not found")</f>
        <v>British Columbia</v>
      </c>
      <c r="I1232" t="str">
        <f>IFERROR(INDEX(SalesTJ[Zip],MATCH(A1232,SalesTJ[ProductID],0)),"Not found")</f>
        <v>V6H</v>
      </c>
      <c r="J1232" t="str">
        <f>IFERROR(INDEX(Manufacturer[Manufacturer Name],MATCH(E1232,Manufacturer[ManufacturerID],0)),"Not found")</f>
        <v>Quibus</v>
      </c>
      <c r="K1232">
        <f>IFERROR(INDEX(SalesTJ[Units],MATCH(A1232,SalesTJ[ProductID],0)),"Not found")</f>
        <v>1</v>
      </c>
      <c r="L1232">
        <f>IFERROR(INDEX(SalesTJ[Revenue],MATCH(A1232,SalesTJ[ProductID],0)),"Not found")</f>
        <v>4975.74</v>
      </c>
    </row>
    <row r="1233" spans="1:12">
      <c r="A1233" s="8">
        <v>406</v>
      </c>
      <c r="B1233" s="9">
        <v>42183</v>
      </c>
      <c r="C1233" t="str">
        <f>IFERROR(INDEX(ProductTJ[Product Name],MATCH(A1233,ProductTJ[ProductID],0)),"Not found")</f>
        <v>Maximus UM-11</v>
      </c>
      <c r="D1233" t="str">
        <f>IFERROR(INDEX(ProductTJ[Category],MATCH(A1233,ProductTJ[ProductID],0)),"Not found")</f>
        <v>Urban</v>
      </c>
      <c r="E1233">
        <f>IFERROR(INDEX(ProductTJ[ManufacturerID],MATCH(A1233,ProductTJ[ProductID],0)),"Not found")</f>
        <v>7</v>
      </c>
      <c r="F1233" t="str">
        <f>IFERROR(INDEX(ProductTJ[Segment],MATCH(A1233,ProductTJ[ProductID],0)),"Not found")</f>
        <v>Moderation</v>
      </c>
      <c r="G1233" t="str">
        <f>IFERROR(INDEX(SalesTJ[Country],MATCH(A1233,SalesTJ[ProductID],0)),"Not found")</f>
        <v>Canada</v>
      </c>
      <c r="H1233" t="str">
        <f>IFERROR(INDEX(Location[State],MATCH(I1233,Location[Zip],0)),"Not found")</f>
        <v>Alberta</v>
      </c>
      <c r="I1233" t="str">
        <f>IFERROR(INDEX(SalesTJ[Zip],MATCH(A1233,SalesTJ[ProductID],0)),"Not found")</f>
        <v>T6W</v>
      </c>
      <c r="J1233" t="str">
        <f>IFERROR(INDEX(Manufacturer[Manufacturer Name],MATCH(E1233,Manufacturer[ManufacturerID],0)),"Not found")</f>
        <v>VanArsdel</v>
      </c>
      <c r="K1233">
        <f>IFERROR(INDEX(SalesTJ[Units],MATCH(A1233,SalesTJ[ProductID],0)),"Not found")</f>
        <v>1</v>
      </c>
      <c r="L1233">
        <f>IFERROR(INDEX(SalesTJ[Revenue],MATCH(A1233,SalesTJ[ProductID],0)),"Not found")</f>
        <v>22994.37</v>
      </c>
    </row>
    <row r="1234" spans="1:12">
      <c r="A1234" s="6">
        <v>907</v>
      </c>
      <c r="B1234" s="7">
        <v>42183</v>
      </c>
      <c r="C1234" t="str">
        <f>IFERROR(INDEX(ProductTJ[Product Name],MATCH(A1234,ProductTJ[ProductID],0)),"Not found")</f>
        <v>Natura UE-16</v>
      </c>
      <c r="D1234" t="str">
        <f>IFERROR(INDEX(ProductTJ[Category],MATCH(A1234,ProductTJ[ProductID],0)),"Not found")</f>
        <v>Urban</v>
      </c>
      <c r="E1234">
        <f>IFERROR(INDEX(ProductTJ[ManufacturerID],MATCH(A1234,ProductTJ[ProductID],0)),"Not found")</f>
        <v>8</v>
      </c>
      <c r="F1234" t="str">
        <f>IFERROR(INDEX(ProductTJ[Segment],MATCH(A1234,ProductTJ[ProductID],0)),"Not found")</f>
        <v>Extreme</v>
      </c>
      <c r="G1234" t="str">
        <f>IFERROR(INDEX(SalesTJ[Country],MATCH(A1234,SalesTJ[ProductID],0)),"Not found")</f>
        <v>Canada</v>
      </c>
      <c r="H1234" t="str">
        <f>IFERROR(INDEX(Location[State],MATCH(I1234,Location[Zip],0)),"Not found")</f>
        <v>Ontario</v>
      </c>
      <c r="I1234" t="str">
        <f>IFERROR(INDEX(SalesTJ[Zip],MATCH(A1234,SalesTJ[ProductID],0)),"Not found")</f>
        <v>M7Y</v>
      </c>
      <c r="J1234" t="str">
        <f>IFERROR(INDEX(Manufacturer[Manufacturer Name],MATCH(E1234,Manufacturer[ManufacturerID],0)),"Not found")</f>
        <v>Natura</v>
      </c>
      <c r="K1234">
        <f>IFERROR(INDEX(SalesTJ[Units],MATCH(A1234,SalesTJ[ProductID],0)),"Not found")</f>
        <v>1</v>
      </c>
      <c r="L1234">
        <f>IFERROR(INDEX(SalesTJ[Revenue],MATCH(A1234,SalesTJ[ProductID],0)),"Not found")</f>
        <v>7307.37</v>
      </c>
    </row>
    <row r="1235" spans="1:12">
      <c r="A1235" s="8">
        <v>1142</v>
      </c>
      <c r="B1235" s="9">
        <v>42183</v>
      </c>
      <c r="C1235" t="str">
        <f>IFERROR(INDEX(ProductTJ[Product Name],MATCH(A1235,ProductTJ[ProductID],0)),"Not found")</f>
        <v>Pirum UM-19</v>
      </c>
      <c r="D1235" t="str">
        <f>IFERROR(INDEX(ProductTJ[Category],MATCH(A1235,ProductTJ[ProductID],0)),"Not found")</f>
        <v>Urban</v>
      </c>
      <c r="E1235">
        <f>IFERROR(INDEX(ProductTJ[ManufacturerID],MATCH(A1235,ProductTJ[ProductID],0)),"Not found")</f>
        <v>10</v>
      </c>
      <c r="F1235" t="str">
        <f>IFERROR(INDEX(ProductTJ[Segment],MATCH(A1235,ProductTJ[ProductID],0)),"Not found")</f>
        <v>Moderation</v>
      </c>
      <c r="G1235" t="str">
        <f>IFERROR(INDEX(SalesTJ[Country],MATCH(A1235,SalesTJ[ProductID],0)),"Not found")</f>
        <v>Canada</v>
      </c>
      <c r="H1235" t="str">
        <f>IFERROR(INDEX(Location[State],MATCH(I1235,Location[Zip],0)),"Not found")</f>
        <v>Alberta</v>
      </c>
      <c r="I1235" t="str">
        <f>IFERROR(INDEX(SalesTJ[Zip],MATCH(A1235,SalesTJ[ProductID],0)),"Not found")</f>
        <v>T3C</v>
      </c>
      <c r="J1235" t="str">
        <f>IFERROR(INDEX(Manufacturer[Manufacturer Name],MATCH(E1235,Manufacturer[ManufacturerID],0)),"Not found")</f>
        <v>Pirum</v>
      </c>
      <c r="K1235">
        <f>IFERROR(INDEX(SalesTJ[Units],MATCH(A1235,SalesTJ[ProductID],0)),"Not found")</f>
        <v>1</v>
      </c>
      <c r="L1235">
        <f>IFERROR(INDEX(SalesTJ[Revenue],MATCH(A1235,SalesTJ[ProductID],0)),"Not found")</f>
        <v>8441.37</v>
      </c>
    </row>
    <row r="1236" spans="1:12">
      <c r="A1236" s="6">
        <v>2055</v>
      </c>
      <c r="B1236" s="7">
        <v>42183</v>
      </c>
      <c r="C1236" t="str">
        <f>IFERROR(INDEX(ProductTJ[Product Name],MATCH(A1236,ProductTJ[ProductID],0)),"Not found")</f>
        <v>Currus UE-15</v>
      </c>
      <c r="D1236" t="str">
        <f>IFERROR(INDEX(ProductTJ[Category],MATCH(A1236,ProductTJ[ProductID],0)),"Not found")</f>
        <v>Urban</v>
      </c>
      <c r="E1236">
        <f>IFERROR(INDEX(ProductTJ[ManufacturerID],MATCH(A1236,ProductTJ[ProductID],0)),"Not found")</f>
        <v>4</v>
      </c>
      <c r="F1236" t="str">
        <f>IFERROR(INDEX(ProductTJ[Segment],MATCH(A1236,ProductTJ[ProductID],0)),"Not found")</f>
        <v>Extreme</v>
      </c>
      <c r="G1236" t="str">
        <f>IFERROR(INDEX(SalesTJ[Country],MATCH(A1236,SalesTJ[ProductID],0)),"Not found")</f>
        <v>Canada</v>
      </c>
      <c r="H1236" t="str">
        <f>IFERROR(INDEX(Location[State],MATCH(I1236,Location[Zip],0)),"Not found")</f>
        <v>Manitoba</v>
      </c>
      <c r="I1236" t="str">
        <f>IFERROR(INDEX(SalesTJ[Zip],MATCH(A1236,SalesTJ[ProductID],0)),"Not found")</f>
        <v>R3V</v>
      </c>
      <c r="J1236" t="str">
        <f>IFERROR(INDEX(Manufacturer[Manufacturer Name],MATCH(E1236,Manufacturer[ManufacturerID],0)),"Not found")</f>
        <v>Currus</v>
      </c>
      <c r="K1236">
        <f>IFERROR(INDEX(SalesTJ[Units],MATCH(A1236,SalesTJ[ProductID],0)),"Not found")</f>
        <v>1</v>
      </c>
      <c r="L1236">
        <f>IFERROR(INDEX(SalesTJ[Revenue],MATCH(A1236,SalesTJ[ProductID],0)),"Not found")</f>
        <v>7874.37</v>
      </c>
    </row>
    <row r="1237" spans="1:12">
      <c r="A1237" s="8">
        <v>826</v>
      </c>
      <c r="B1237" s="9">
        <v>42060</v>
      </c>
      <c r="C1237" t="str">
        <f>IFERROR(INDEX(ProductTJ[Product Name],MATCH(A1237,ProductTJ[ProductID],0)),"Not found")</f>
        <v>Natura UM-10</v>
      </c>
      <c r="D1237" t="str">
        <f>IFERROR(INDEX(ProductTJ[Category],MATCH(A1237,ProductTJ[ProductID],0)),"Not found")</f>
        <v>Urban</v>
      </c>
      <c r="E1237">
        <f>IFERROR(INDEX(ProductTJ[ManufacturerID],MATCH(A1237,ProductTJ[ProductID],0)),"Not found")</f>
        <v>8</v>
      </c>
      <c r="F1237" t="str">
        <f>IFERROR(INDEX(ProductTJ[Segment],MATCH(A1237,ProductTJ[ProductID],0)),"Not found")</f>
        <v>Moderation</v>
      </c>
      <c r="G1237" t="str">
        <f>IFERROR(INDEX(SalesTJ[Country],MATCH(A1237,SalesTJ[ProductID],0)),"Not found")</f>
        <v>Canada</v>
      </c>
      <c r="H1237" t="str">
        <f>IFERROR(INDEX(Location[State],MATCH(I1237,Location[Zip],0)),"Not found")</f>
        <v>Manitoba</v>
      </c>
      <c r="I1237" t="str">
        <f>IFERROR(INDEX(SalesTJ[Zip],MATCH(A1237,SalesTJ[ProductID],0)),"Not found")</f>
        <v>R3T</v>
      </c>
      <c r="J1237" t="str">
        <f>IFERROR(INDEX(Manufacturer[Manufacturer Name],MATCH(E1237,Manufacturer[ManufacturerID],0)),"Not found")</f>
        <v>Natura</v>
      </c>
      <c r="K1237">
        <f>IFERROR(INDEX(SalesTJ[Units],MATCH(A1237,SalesTJ[ProductID],0)),"Not found")</f>
        <v>1</v>
      </c>
      <c r="L1237">
        <f>IFERROR(INDEX(SalesTJ[Revenue],MATCH(A1237,SalesTJ[ProductID],0)),"Not found")</f>
        <v>14426.37</v>
      </c>
    </row>
    <row r="1238" spans="1:12">
      <c r="A1238" s="6">
        <v>2055</v>
      </c>
      <c r="B1238" s="7">
        <v>42060</v>
      </c>
      <c r="C1238" t="str">
        <f>IFERROR(INDEX(ProductTJ[Product Name],MATCH(A1238,ProductTJ[ProductID],0)),"Not found")</f>
        <v>Currus UE-15</v>
      </c>
      <c r="D1238" t="str">
        <f>IFERROR(INDEX(ProductTJ[Category],MATCH(A1238,ProductTJ[ProductID],0)),"Not found")</f>
        <v>Urban</v>
      </c>
      <c r="E1238">
        <f>IFERROR(INDEX(ProductTJ[ManufacturerID],MATCH(A1238,ProductTJ[ProductID],0)),"Not found")</f>
        <v>4</v>
      </c>
      <c r="F1238" t="str">
        <f>IFERROR(INDEX(ProductTJ[Segment],MATCH(A1238,ProductTJ[ProductID],0)),"Not found")</f>
        <v>Extreme</v>
      </c>
      <c r="G1238" t="str">
        <f>IFERROR(INDEX(SalesTJ[Country],MATCH(A1238,SalesTJ[ProductID],0)),"Not found")</f>
        <v>Canada</v>
      </c>
      <c r="H1238" t="str">
        <f>IFERROR(INDEX(Location[State],MATCH(I1238,Location[Zip],0)),"Not found")</f>
        <v>Manitoba</v>
      </c>
      <c r="I1238" t="str">
        <f>IFERROR(INDEX(SalesTJ[Zip],MATCH(A1238,SalesTJ[ProductID],0)),"Not found")</f>
        <v>R3V</v>
      </c>
      <c r="J1238" t="str">
        <f>IFERROR(INDEX(Manufacturer[Manufacturer Name],MATCH(E1238,Manufacturer[ManufacturerID],0)),"Not found")</f>
        <v>Currus</v>
      </c>
      <c r="K1238">
        <f>IFERROR(INDEX(SalesTJ[Units],MATCH(A1238,SalesTJ[ProductID],0)),"Not found")</f>
        <v>1</v>
      </c>
      <c r="L1238">
        <f>IFERROR(INDEX(SalesTJ[Revenue],MATCH(A1238,SalesTJ[ProductID],0)),"Not found")</f>
        <v>7874.37</v>
      </c>
    </row>
    <row r="1239" spans="1:12">
      <c r="A1239" s="8">
        <v>2199</v>
      </c>
      <c r="B1239" s="9">
        <v>42181</v>
      </c>
      <c r="C1239" t="str">
        <f>IFERROR(INDEX(ProductTJ[Product Name],MATCH(A1239,ProductTJ[ProductID],0)),"Not found")</f>
        <v>Aliqui MA-13</v>
      </c>
      <c r="D1239" t="str">
        <f>IFERROR(INDEX(ProductTJ[Category],MATCH(A1239,ProductTJ[ProductID],0)),"Not found")</f>
        <v>Mix</v>
      </c>
      <c r="E1239">
        <f>IFERROR(INDEX(ProductTJ[ManufacturerID],MATCH(A1239,ProductTJ[ProductID],0)),"Not found")</f>
        <v>2</v>
      </c>
      <c r="F1239" t="str">
        <f>IFERROR(INDEX(ProductTJ[Segment],MATCH(A1239,ProductTJ[ProductID],0)),"Not found")</f>
        <v>All Season</v>
      </c>
      <c r="G1239" t="str">
        <f>IFERROR(INDEX(SalesTJ[Country],MATCH(A1239,SalesTJ[ProductID],0)),"Not found")</f>
        <v>Canada</v>
      </c>
      <c r="H1239" t="str">
        <f>IFERROR(INDEX(Location[State],MATCH(I1239,Location[Zip],0)),"Not found")</f>
        <v>British Columbia</v>
      </c>
      <c r="I1239" t="str">
        <f>IFERROR(INDEX(SalesTJ[Zip],MATCH(A1239,SalesTJ[ProductID],0)),"Not found")</f>
        <v>V5N</v>
      </c>
      <c r="J1239" t="str">
        <f>IFERROR(INDEX(Manufacturer[Manufacturer Name],MATCH(E1239,Manufacturer[ManufacturerID],0)),"Not found")</f>
        <v>Aliqui</v>
      </c>
      <c r="K1239">
        <f>IFERROR(INDEX(SalesTJ[Units],MATCH(A1239,SalesTJ[ProductID],0)),"Not found")</f>
        <v>1</v>
      </c>
      <c r="L1239">
        <f>IFERROR(INDEX(SalesTJ[Revenue],MATCH(A1239,SalesTJ[ProductID],0)),"Not found")</f>
        <v>2456.37</v>
      </c>
    </row>
    <row r="1240" spans="1:12">
      <c r="A1240" s="6">
        <v>778</v>
      </c>
      <c r="B1240" s="7">
        <v>42181</v>
      </c>
      <c r="C1240" t="str">
        <f>IFERROR(INDEX(ProductTJ[Product Name],MATCH(A1240,ProductTJ[ProductID],0)),"Not found")</f>
        <v>Natura RP-66</v>
      </c>
      <c r="D1240" t="str">
        <f>IFERROR(INDEX(ProductTJ[Category],MATCH(A1240,ProductTJ[ProductID],0)),"Not found")</f>
        <v>Rural</v>
      </c>
      <c r="E1240">
        <f>IFERROR(INDEX(ProductTJ[ManufacturerID],MATCH(A1240,ProductTJ[ProductID],0)),"Not found")</f>
        <v>8</v>
      </c>
      <c r="F1240" t="str">
        <f>IFERROR(INDEX(ProductTJ[Segment],MATCH(A1240,ProductTJ[ProductID],0)),"Not found")</f>
        <v>Productivity</v>
      </c>
      <c r="G1240" t="str">
        <f>IFERROR(INDEX(SalesTJ[Country],MATCH(A1240,SalesTJ[ProductID],0)),"Not found")</f>
        <v>Canada</v>
      </c>
      <c r="H1240" t="str">
        <f>IFERROR(INDEX(Location[State],MATCH(I1240,Location[Zip],0)),"Not found")</f>
        <v>Alberta</v>
      </c>
      <c r="I1240" t="str">
        <f>IFERROR(INDEX(SalesTJ[Zip],MATCH(A1240,SalesTJ[ProductID],0)),"Not found")</f>
        <v>T6E</v>
      </c>
      <c r="J1240" t="str">
        <f>IFERROR(INDEX(Manufacturer[Manufacturer Name],MATCH(E1240,Manufacturer[ManufacturerID],0)),"Not found")</f>
        <v>Natura</v>
      </c>
      <c r="K1240">
        <f>IFERROR(INDEX(SalesTJ[Units],MATCH(A1240,SalesTJ[ProductID],0)),"Not found")</f>
        <v>1</v>
      </c>
      <c r="L1240">
        <f>IFERROR(INDEX(SalesTJ[Revenue],MATCH(A1240,SalesTJ[ProductID],0)),"Not found")</f>
        <v>1542.87</v>
      </c>
    </row>
    <row r="1241" spans="1:12">
      <c r="A1241" s="8">
        <v>609</v>
      </c>
      <c r="B1241" s="9">
        <v>42118</v>
      </c>
      <c r="C1241" t="str">
        <f>IFERROR(INDEX(ProductTJ[Product Name],MATCH(A1241,ProductTJ[ProductID],0)),"Not found")</f>
        <v>Maximus UC-74</v>
      </c>
      <c r="D1241" t="str">
        <f>IFERROR(INDEX(ProductTJ[Category],MATCH(A1241,ProductTJ[ProductID],0)),"Not found")</f>
        <v>Urban</v>
      </c>
      <c r="E1241">
        <f>IFERROR(INDEX(ProductTJ[ManufacturerID],MATCH(A1241,ProductTJ[ProductID],0)),"Not found")</f>
        <v>7</v>
      </c>
      <c r="F1241" t="str">
        <f>IFERROR(INDEX(ProductTJ[Segment],MATCH(A1241,ProductTJ[ProductID],0)),"Not found")</f>
        <v>Convenience</v>
      </c>
      <c r="G1241" t="str">
        <f>IFERROR(INDEX(SalesTJ[Country],MATCH(A1241,SalesTJ[ProductID],0)),"Not found")</f>
        <v>Canada</v>
      </c>
      <c r="H1241" t="str">
        <f>IFERROR(INDEX(Location[State],MATCH(I1241,Location[Zip],0)),"Not found")</f>
        <v>British Columbia</v>
      </c>
      <c r="I1241" t="str">
        <f>IFERROR(INDEX(SalesTJ[Zip],MATCH(A1241,SalesTJ[ProductID],0)),"Not found")</f>
        <v>V5V</v>
      </c>
      <c r="J1241" t="str">
        <f>IFERROR(INDEX(Manufacturer[Manufacturer Name],MATCH(E1241,Manufacturer[ManufacturerID],0)),"Not found")</f>
        <v>VanArsdel</v>
      </c>
      <c r="K1241">
        <f>IFERROR(INDEX(SalesTJ[Units],MATCH(A1241,SalesTJ[ProductID],0)),"Not found")</f>
        <v>1</v>
      </c>
      <c r="L1241">
        <f>IFERROR(INDEX(SalesTJ[Revenue],MATCH(A1241,SalesTJ[ProductID],0)),"Not found")</f>
        <v>10079.37</v>
      </c>
    </row>
    <row r="1242" spans="1:12">
      <c r="A1242" s="6">
        <v>676</v>
      </c>
      <c r="B1242" s="7">
        <v>42118</v>
      </c>
      <c r="C1242" t="str">
        <f>IFERROR(INDEX(ProductTJ[Product Name],MATCH(A1242,ProductTJ[ProductID],0)),"Not found")</f>
        <v>Maximus UC-41</v>
      </c>
      <c r="D1242" t="str">
        <f>IFERROR(INDEX(ProductTJ[Category],MATCH(A1242,ProductTJ[ProductID],0)),"Not found")</f>
        <v>Urban</v>
      </c>
      <c r="E1242">
        <f>IFERROR(INDEX(ProductTJ[ManufacturerID],MATCH(A1242,ProductTJ[ProductID],0)),"Not found")</f>
        <v>7</v>
      </c>
      <c r="F1242" t="str">
        <f>IFERROR(INDEX(ProductTJ[Segment],MATCH(A1242,ProductTJ[ProductID],0)),"Not found")</f>
        <v>Convenience</v>
      </c>
      <c r="G1242" t="str">
        <f>IFERROR(INDEX(SalesTJ[Country],MATCH(A1242,SalesTJ[ProductID],0)),"Not found")</f>
        <v>Canada</v>
      </c>
      <c r="H1242" t="str">
        <f>IFERROR(INDEX(Location[State],MATCH(I1242,Location[Zip],0)),"Not found")</f>
        <v>Ontario</v>
      </c>
      <c r="I1242" t="str">
        <f>IFERROR(INDEX(SalesTJ[Zip],MATCH(A1242,SalesTJ[ProductID],0)),"Not found")</f>
        <v>L5N</v>
      </c>
      <c r="J1242" t="str">
        <f>IFERROR(INDEX(Manufacturer[Manufacturer Name],MATCH(E1242,Manufacturer[ManufacturerID],0)),"Not found")</f>
        <v>VanArsdel</v>
      </c>
      <c r="K1242">
        <f>IFERROR(INDEX(SalesTJ[Units],MATCH(A1242,SalesTJ[ProductID],0)),"Not found")</f>
        <v>1</v>
      </c>
      <c r="L1242">
        <f>IFERROR(INDEX(SalesTJ[Revenue],MATCH(A1242,SalesTJ[ProductID],0)),"Not found")</f>
        <v>9134.37</v>
      </c>
    </row>
    <row r="1243" spans="1:12">
      <c r="A1243" s="8">
        <v>2275</v>
      </c>
      <c r="B1243" s="9">
        <v>42118</v>
      </c>
      <c r="C1243" t="str">
        <f>IFERROR(INDEX(ProductTJ[Product Name],MATCH(A1243,ProductTJ[ProductID],0)),"Not found")</f>
        <v>Aliqui RS-08</v>
      </c>
      <c r="D1243" t="str">
        <f>IFERROR(INDEX(ProductTJ[Category],MATCH(A1243,ProductTJ[ProductID],0)),"Not found")</f>
        <v>Rural</v>
      </c>
      <c r="E1243">
        <f>IFERROR(INDEX(ProductTJ[ManufacturerID],MATCH(A1243,ProductTJ[ProductID],0)),"Not found")</f>
        <v>2</v>
      </c>
      <c r="F1243" t="str">
        <f>IFERROR(INDEX(ProductTJ[Segment],MATCH(A1243,ProductTJ[ProductID],0)),"Not found")</f>
        <v>Select</v>
      </c>
      <c r="G1243" t="str">
        <f>IFERROR(INDEX(SalesTJ[Country],MATCH(A1243,SalesTJ[ProductID],0)),"Not found")</f>
        <v>Canada</v>
      </c>
      <c r="H1243" t="str">
        <f>IFERROR(INDEX(Location[State],MATCH(I1243,Location[Zip],0)),"Not found")</f>
        <v>Ontario</v>
      </c>
      <c r="I1243" t="str">
        <f>IFERROR(INDEX(SalesTJ[Zip],MATCH(A1243,SalesTJ[ProductID],0)),"Not found")</f>
        <v>M6S</v>
      </c>
      <c r="J1243" t="str">
        <f>IFERROR(INDEX(Manufacturer[Manufacturer Name],MATCH(E1243,Manufacturer[ManufacturerID],0)),"Not found")</f>
        <v>Aliqui</v>
      </c>
      <c r="K1243">
        <f>IFERROR(INDEX(SalesTJ[Units],MATCH(A1243,SalesTJ[ProductID],0)),"Not found")</f>
        <v>1</v>
      </c>
      <c r="L1243">
        <f>IFERROR(INDEX(SalesTJ[Revenue],MATCH(A1243,SalesTJ[ProductID],0)),"Not found")</f>
        <v>4724.37</v>
      </c>
    </row>
    <row r="1244" spans="1:12">
      <c r="A1244" s="6">
        <v>676</v>
      </c>
      <c r="B1244" s="7">
        <v>42169</v>
      </c>
      <c r="C1244" t="str">
        <f>IFERROR(INDEX(ProductTJ[Product Name],MATCH(A1244,ProductTJ[ProductID],0)),"Not found")</f>
        <v>Maximus UC-41</v>
      </c>
      <c r="D1244" t="str">
        <f>IFERROR(INDEX(ProductTJ[Category],MATCH(A1244,ProductTJ[ProductID],0)),"Not found")</f>
        <v>Urban</v>
      </c>
      <c r="E1244">
        <f>IFERROR(INDEX(ProductTJ[ManufacturerID],MATCH(A1244,ProductTJ[ProductID],0)),"Not found")</f>
        <v>7</v>
      </c>
      <c r="F1244" t="str">
        <f>IFERROR(INDEX(ProductTJ[Segment],MATCH(A1244,ProductTJ[ProductID],0)),"Not found")</f>
        <v>Convenience</v>
      </c>
      <c r="G1244" t="str">
        <f>IFERROR(INDEX(SalesTJ[Country],MATCH(A1244,SalesTJ[ProductID],0)),"Not found")</f>
        <v>Canada</v>
      </c>
      <c r="H1244" t="str">
        <f>IFERROR(INDEX(Location[State],MATCH(I1244,Location[Zip],0)),"Not found")</f>
        <v>Ontario</v>
      </c>
      <c r="I1244" t="str">
        <f>IFERROR(INDEX(SalesTJ[Zip],MATCH(A1244,SalesTJ[ProductID],0)),"Not found")</f>
        <v>L5N</v>
      </c>
      <c r="J1244" t="str">
        <f>IFERROR(INDEX(Manufacturer[Manufacturer Name],MATCH(E1244,Manufacturer[ManufacturerID],0)),"Not found")</f>
        <v>VanArsdel</v>
      </c>
      <c r="K1244">
        <f>IFERROR(INDEX(SalesTJ[Units],MATCH(A1244,SalesTJ[ProductID],0)),"Not found")</f>
        <v>1</v>
      </c>
      <c r="L1244">
        <f>IFERROR(INDEX(SalesTJ[Revenue],MATCH(A1244,SalesTJ[ProductID],0)),"Not found")</f>
        <v>9134.37</v>
      </c>
    </row>
    <row r="1245" spans="1:12">
      <c r="A1245" s="8">
        <v>487</v>
      </c>
      <c r="B1245" s="9">
        <v>42169</v>
      </c>
      <c r="C1245" t="str">
        <f>IFERROR(INDEX(ProductTJ[Product Name],MATCH(A1245,ProductTJ[ProductID],0)),"Not found")</f>
        <v>Maximus UM-92</v>
      </c>
      <c r="D1245" t="str">
        <f>IFERROR(INDEX(ProductTJ[Category],MATCH(A1245,ProductTJ[ProductID],0)),"Not found")</f>
        <v>Urban</v>
      </c>
      <c r="E1245">
        <f>IFERROR(INDEX(ProductTJ[ManufacturerID],MATCH(A1245,ProductTJ[ProductID],0)),"Not found")</f>
        <v>7</v>
      </c>
      <c r="F1245" t="str">
        <f>IFERROR(INDEX(ProductTJ[Segment],MATCH(A1245,ProductTJ[ProductID],0)),"Not found")</f>
        <v>Moderation</v>
      </c>
      <c r="G1245" t="str">
        <f>IFERROR(INDEX(SalesTJ[Country],MATCH(A1245,SalesTJ[ProductID],0)),"Not found")</f>
        <v>Canada</v>
      </c>
      <c r="H1245" t="str">
        <f>IFERROR(INDEX(Location[State],MATCH(I1245,Location[Zip],0)),"Not found")</f>
        <v>Ontario</v>
      </c>
      <c r="I1245" t="str">
        <f>IFERROR(INDEX(SalesTJ[Zip],MATCH(A1245,SalesTJ[ProductID],0)),"Not found")</f>
        <v>L4X</v>
      </c>
      <c r="J1245" t="str">
        <f>IFERROR(INDEX(Manufacturer[Manufacturer Name],MATCH(E1245,Manufacturer[ManufacturerID],0)),"Not found")</f>
        <v>VanArsdel</v>
      </c>
      <c r="K1245">
        <f>IFERROR(INDEX(SalesTJ[Units],MATCH(A1245,SalesTJ[ProductID],0)),"Not found")</f>
        <v>1</v>
      </c>
      <c r="L1245">
        <f>IFERROR(INDEX(SalesTJ[Revenue],MATCH(A1245,SalesTJ[ProductID],0)),"Not found")</f>
        <v>13229.37</v>
      </c>
    </row>
    <row r="1246" spans="1:12">
      <c r="A1246" s="6">
        <v>438</v>
      </c>
      <c r="B1246" s="7">
        <v>42119</v>
      </c>
      <c r="C1246" t="str">
        <f>IFERROR(INDEX(ProductTJ[Product Name],MATCH(A1246,ProductTJ[ProductID],0)),"Not found")</f>
        <v>Maximus UM-43</v>
      </c>
      <c r="D1246" t="str">
        <f>IFERROR(INDEX(ProductTJ[Category],MATCH(A1246,ProductTJ[ProductID],0)),"Not found")</f>
        <v>Urban</v>
      </c>
      <c r="E1246">
        <f>IFERROR(INDEX(ProductTJ[ManufacturerID],MATCH(A1246,ProductTJ[ProductID],0)),"Not found")</f>
        <v>7</v>
      </c>
      <c r="F1246" t="str">
        <f>IFERROR(INDEX(ProductTJ[Segment],MATCH(A1246,ProductTJ[ProductID],0)),"Not found")</f>
        <v>Moderation</v>
      </c>
      <c r="G1246" t="str">
        <f>IFERROR(INDEX(SalesTJ[Country],MATCH(A1246,SalesTJ[ProductID],0)),"Not found")</f>
        <v>Canada</v>
      </c>
      <c r="H1246" t="str">
        <f>IFERROR(INDEX(Location[State],MATCH(I1246,Location[Zip],0)),"Not found")</f>
        <v>Manitoba</v>
      </c>
      <c r="I1246" t="str">
        <f>IFERROR(INDEX(SalesTJ[Zip],MATCH(A1246,SalesTJ[ProductID],0)),"Not found")</f>
        <v>R3K</v>
      </c>
      <c r="J1246" t="str">
        <f>IFERROR(INDEX(Manufacturer[Manufacturer Name],MATCH(E1246,Manufacturer[ManufacturerID],0)),"Not found")</f>
        <v>VanArsdel</v>
      </c>
      <c r="K1246">
        <f>IFERROR(INDEX(SalesTJ[Units],MATCH(A1246,SalesTJ[ProductID],0)),"Not found")</f>
        <v>1</v>
      </c>
      <c r="L1246">
        <f>IFERROR(INDEX(SalesTJ[Revenue],MATCH(A1246,SalesTJ[ProductID],0)),"Not found")</f>
        <v>11969.37</v>
      </c>
    </row>
    <row r="1247" spans="1:12">
      <c r="A1247" s="8">
        <v>433</v>
      </c>
      <c r="B1247" s="9">
        <v>42119</v>
      </c>
      <c r="C1247" t="str">
        <f>IFERROR(INDEX(ProductTJ[Product Name],MATCH(A1247,ProductTJ[ProductID],0)),"Not found")</f>
        <v>Maximus UM-38</v>
      </c>
      <c r="D1247" t="str">
        <f>IFERROR(INDEX(ProductTJ[Category],MATCH(A1247,ProductTJ[ProductID],0)),"Not found")</f>
        <v>Urban</v>
      </c>
      <c r="E1247">
        <f>IFERROR(INDEX(ProductTJ[ManufacturerID],MATCH(A1247,ProductTJ[ProductID],0)),"Not found")</f>
        <v>7</v>
      </c>
      <c r="F1247" t="str">
        <f>IFERROR(INDEX(ProductTJ[Segment],MATCH(A1247,ProductTJ[ProductID],0)),"Not found")</f>
        <v>Moderation</v>
      </c>
      <c r="G1247" t="str">
        <f>IFERROR(INDEX(SalesTJ[Country],MATCH(A1247,SalesTJ[ProductID],0)),"Not found")</f>
        <v>Canada</v>
      </c>
      <c r="H1247" t="str">
        <f>IFERROR(INDEX(Location[State],MATCH(I1247,Location[Zip],0)),"Not found")</f>
        <v>Ontario</v>
      </c>
      <c r="I1247" t="str">
        <f>IFERROR(INDEX(SalesTJ[Zip],MATCH(A1247,SalesTJ[ProductID],0)),"Not found")</f>
        <v>M4E</v>
      </c>
      <c r="J1247" t="str">
        <f>IFERROR(INDEX(Manufacturer[Manufacturer Name],MATCH(E1247,Manufacturer[ManufacturerID],0)),"Not found")</f>
        <v>VanArsdel</v>
      </c>
      <c r="K1247">
        <f>IFERROR(INDEX(SalesTJ[Units],MATCH(A1247,SalesTJ[ProductID],0)),"Not found")</f>
        <v>1</v>
      </c>
      <c r="L1247">
        <f>IFERROR(INDEX(SalesTJ[Revenue],MATCH(A1247,SalesTJ[ProductID],0)),"Not found")</f>
        <v>11969.37</v>
      </c>
    </row>
    <row r="1248" spans="1:12">
      <c r="A1248" s="6">
        <v>690</v>
      </c>
      <c r="B1248" s="7">
        <v>42119</v>
      </c>
      <c r="C1248" t="str">
        <f>IFERROR(INDEX(ProductTJ[Product Name],MATCH(A1248,ProductTJ[ProductID],0)),"Not found")</f>
        <v>Maximus UC-55</v>
      </c>
      <c r="D1248" t="str">
        <f>IFERROR(INDEX(ProductTJ[Category],MATCH(A1248,ProductTJ[ProductID],0)),"Not found")</f>
        <v>Urban</v>
      </c>
      <c r="E1248">
        <f>IFERROR(INDEX(ProductTJ[ManufacturerID],MATCH(A1248,ProductTJ[ProductID],0)),"Not found")</f>
        <v>7</v>
      </c>
      <c r="F1248" t="str">
        <f>IFERROR(INDEX(ProductTJ[Segment],MATCH(A1248,ProductTJ[ProductID],0)),"Not found")</f>
        <v>Convenience</v>
      </c>
      <c r="G1248" t="str">
        <f>IFERROR(INDEX(SalesTJ[Country],MATCH(A1248,SalesTJ[ProductID],0)),"Not found")</f>
        <v>Canada</v>
      </c>
      <c r="H1248" t="str">
        <f>IFERROR(INDEX(Location[State],MATCH(I1248,Location[Zip],0)),"Not found")</f>
        <v>Ontario</v>
      </c>
      <c r="I1248" t="str">
        <f>IFERROR(INDEX(SalesTJ[Zip],MATCH(A1248,SalesTJ[ProductID],0)),"Not found")</f>
        <v>M4E</v>
      </c>
      <c r="J1248" t="str">
        <f>IFERROR(INDEX(Manufacturer[Manufacturer Name],MATCH(E1248,Manufacturer[ManufacturerID],0)),"Not found")</f>
        <v>VanArsdel</v>
      </c>
      <c r="K1248">
        <f>IFERROR(INDEX(SalesTJ[Units],MATCH(A1248,SalesTJ[ProductID],0)),"Not found")</f>
        <v>1</v>
      </c>
      <c r="L1248">
        <f>IFERROR(INDEX(SalesTJ[Revenue],MATCH(A1248,SalesTJ[ProductID],0)),"Not found")</f>
        <v>4409.37</v>
      </c>
    </row>
    <row r="1249" spans="1:12">
      <c r="A1249" s="8">
        <v>1191</v>
      </c>
      <c r="B1249" s="9">
        <v>42120</v>
      </c>
      <c r="C1249" t="str">
        <f>IFERROR(INDEX(ProductTJ[Product Name],MATCH(A1249,ProductTJ[ProductID],0)),"Not found")</f>
        <v>Pirum UE-27</v>
      </c>
      <c r="D1249" t="str">
        <f>IFERROR(INDEX(ProductTJ[Category],MATCH(A1249,ProductTJ[ProductID],0)),"Not found")</f>
        <v>Urban</v>
      </c>
      <c r="E1249">
        <f>IFERROR(INDEX(ProductTJ[ManufacturerID],MATCH(A1249,ProductTJ[ProductID],0)),"Not found")</f>
        <v>10</v>
      </c>
      <c r="F1249" t="str">
        <f>IFERROR(INDEX(ProductTJ[Segment],MATCH(A1249,ProductTJ[ProductID],0)),"Not found")</f>
        <v>Extreme</v>
      </c>
      <c r="G1249" t="str">
        <f>IFERROR(INDEX(SalesTJ[Country],MATCH(A1249,SalesTJ[ProductID],0)),"Not found")</f>
        <v>Canada</v>
      </c>
      <c r="H1249" t="str">
        <f>IFERROR(INDEX(Location[State],MATCH(I1249,Location[Zip],0)),"Not found")</f>
        <v>Ontario</v>
      </c>
      <c r="I1249" t="str">
        <f>IFERROR(INDEX(SalesTJ[Zip],MATCH(A1249,SalesTJ[ProductID],0)),"Not found")</f>
        <v>L5P</v>
      </c>
      <c r="J1249" t="str">
        <f>IFERROR(INDEX(Manufacturer[Manufacturer Name],MATCH(E1249,Manufacturer[ManufacturerID],0)),"Not found")</f>
        <v>Pirum</v>
      </c>
      <c r="K1249">
        <f>IFERROR(INDEX(SalesTJ[Units],MATCH(A1249,SalesTJ[ProductID],0)),"Not found")</f>
        <v>1</v>
      </c>
      <c r="L1249">
        <f>IFERROR(INDEX(SalesTJ[Revenue],MATCH(A1249,SalesTJ[ProductID],0)),"Not found")</f>
        <v>3212.37</v>
      </c>
    </row>
    <row r="1250" spans="1:12">
      <c r="A1250" s="6">
        <v>1085</v>
      </c>
      <c r="B1250" s="7">
        <v>42120</v>
      </c>
      <c r="C1250" t="str">
        <f>IFERROR(INDEX(ProductTJ[Product Name],MATCH(A1250,ProductTJ[ProductID],0)),"Not found")</f>
        <v>Pirum RP-31</v>
      </c>
      <c r="D1250" t="str">
        <f>IFERROR(INDEX(ProductTJ[Category],MATCH(A1250,ProductTJ[ProductID],0)),"Not found")</f>
        <v>Rural</v>
      </c>
      <c r="E1250">
        <f>IFERROR(INDEX(ProductTJ[ManufacturerID],MATCH(A1250,ProductTJ[ProductID],0)),"Not found")</f>
        <v>10</v>
      </c>
      <c r="F1250" t="str">
        <f>IFERROR(INDEX(ProductTJ[Segment],MATCH(A1250,ProductTJ[ProductID],0)),"Not found")</f>
        <v>Productivity</v>
      </c>
      <c r="G1250" t="str">
        <f>IFERROR(INDEX(SalesTJ[Country],MATCH(A1250,SalesTJ[ProductID],0)),"Not found")</f>
        <v>Canada</v>
      </c>
      <c r="H1250" t="str">
        <f>IFERROR(INDEX(Location[State],MATCH(I1250,Location[Zip],0)),"Not found")</f>
        <v>Manitoba</v>
      </c>
      <c r="I1250" t="str">
        <f>IFERROR(INDEX(SalesTJ[Zip],MATCH(A1250,SalesTJ[ProductID],0)),"Not found")</f>
        <v>R3G</v>
      </c>
      <c r="J1250" t="str">
        <f>IFERROR(INDEX(Manufacturer[Manufacturer Name],MATCH(E1250,Manufacturer[ManufacturerID],0)),"Not found")</f>
        <v>Pirum</v>
      </c>
      <c r="K1250">
        <f>IFERROR(INDEX(SalesTJ[Units],MATCH(A1250,SalesTJ[ProductID],0)),"Not found")</f>
        <v>1</v>
      </c>
      <c r="L1250">
        <f>IFERROR(INDEX(SalesTJ[Revenue],MATCH(A1250,SalesTJ[ProductID],0)),"Not found")</f>
        <v>1164.87</v>
      </c>
    </row>
    <row r="1251" spans="1:12">
      <c r="A1251" s="8">
        <v>1844</v>
      </c>
      <c r="B1251" s="9">
        <v>42120</v>
      </c>
      <c r="C1251" t="str">
        <f>IFERROR(INDEX(ProductTJ[Product Name],MATCH(A1251,ProductTJ[ProductID],0)),"Not found")</f>
        <v>Pomum YY-39</v>
      </c>
      <c r="D1251" t="str">
        <f>IFERROR(INDEX(ProductTJ[Category],MATCH(A1251,ProductTJ[ProductID],0)),"Not found")</f>
        <v>Youth</v>
      </c>
      <c r="E1251">
        <f>IFERROR(INDEX(ProductTJ[ManufacturerID],MATCH(A1251,ProductTJ[ProductID],0)),"Not found")</f>
        <v>11</v>
      </c>
      <c r="F1251" t="str">
        <f>IFERROR(INDEX(ProductTJ[Segment],MATCH(A1251,ProductTJ[ProductID],0)),"Not found")</f>
        <v>Youth</v>
      </c>
      <c r="G1251" t="str">
        <f>IFERROR(INDEX(SalesTJ[Country],MATCH(A1251,SalesTJ[ProductID],0)),"Not found")</f>
        <v>Canada</v>
      </c>
      <c r="H1251" t="str">
        <f>IFERROR(INDEX(Location[State],MATCH(I1251,Location[Zip],0)),"Not found")</f>
        <v>British Columbia</v>
      </c>
      <c r="I1251" t="str">
        <f>IFERROR(INDEX(SalesTJ[Zip],MATCH(A1251,SalesTJ[ProductID],0)),"Not found")</f>
        <v>V5M</v>
      </c>
      <c r="J1251" t="str">
        <f>IFERROR(INDEX(Manufacturer[Manufacturer Name],MATCH(E1251,Manufacturer[ManufacturerID],0)),"Not found")</f>
        <v>Pomum</v>
      </c>
      <c r="K1251">
        <f>IFERROR(INDEX(SalesTJ[Units],MATCH(A1251,SalesTJ[ProductID],0)),"Not found")</f>
        <v>1</v>
      </c>
      <c r="L1251">
        <f>IFERROR(INDEX(SalesTJ[Revenue],MATCH(A1251,SalesTJ[ProductID],0)),"Not found")</f>
        <v>2015.37</v>
      </c>
    </row>
    <row r="1252" spans="1:12">
      <c r="A1252" s="6">
        <v>939</v>
      </c>
      <c r="B1252" s="7">
        <v>42170</v>
      </c>
      <c r="C1252" t="str">
        <f>IFERROR(INDEX(ProductTJ[Product Name],MATCH(A1252,ProductTJ[ProductID],0)),"Not found")</f>
        <v>Natura UC-02</v>
      </c>
      <c r="D1252" t="str">
        <f>IFERROR(INDEX(ProductTJ[Category],MATCH(A1252,ProductTJ[ProductID],0)),"Not found")</f>
        <v>Urban</v>
      </c>
      <c r="E1252">
        <f>IFERROR(INDEX(ProductTJ[ManufacturerID],MATCH(A1252,ProductTJ[ProductID],0)),"Not found")</f>
        <v>8</v>
      </c>
      <c r="F1252" t="str">
        <f>IFERROR(INDEX(ProductTJ[Segment],MATCH(A1252,ProductTJ[ProductID],0)),"Not found")</f>
        <v>Convenience</v>
      </c>
      <c r="G1252" t="str">
        <f>IFERROR(INDEX(SalesTJ[Country],MATCH(A1252,SalesTJ[ProductID],0)),"Not found")</f>
        <v>Canada</v>
      </c>
      <c r="H1252" t="str">
        <f>IFERROR(INDEX(Location[State],MATCH(I1252,Location[Zip],0)),"Not found")</f>
        <v>Manitoba</v>
      </c>
      <c r="I1252" t="str">
        <f>IFERROR(INDEX(SalesTJ[Zip],MATCH(A1252,SalesTJ[ProductID],0)),"Not found")</f>
        <v>R3T</v>
      </c>
      <c r="J1252" t="str">
        <f>IFERROR(INDEX(Manufacturer[Manufacturer Name],MATCH(E1252,Manufacturer[ManufacturerID],0)),"Not found")</f>
        <v>Natura</v>
      </c>
      <c r="K1252">
        <f>IFERROR(INDEX(SalesTJ[Units],MATCH(A1252,SalesTJ[ProductID],0)),"Not found")</f>
        <v>1</v>
      </c>
      <c r="L1252">
        <f>IFERROR(INDEX(SalesTJ[Revenue],MATCH(A1252,SalesTJ[ProductID],0)),"Not found")</f>
        <v>4409.37</v>
      </c>
    </row>
    <row r="1253" spans="1:12">
      <c r="A1253" s="8">
        <v>2354</v>
      </c>
      <c r="B1253" s="9">
        <v>42170</v>
      </c>
      <c r="C1253" t="str">
        <f>IFERROR(INDEX(ProductTJ[Product Name],MATCH(A1253,ProductTJ[ProductID],0)),"Not found")</f>
        <v>Aliqui UC-02</v>
      </c>
      <c r="D1253" t="str">
        <f>IFERROR(INDEX(ProductTJ[Category],MATCH(A1253,ProductTJ[ProductID],0)),"Not found")</f>
        <v>Urban</v>
      </c>
      <c r="E1253">
        <f>IFERROR(INDEX(ProductTJ[ManufacturerID],MATCH(A1253,ProductTJ[ProductID],0)),"Not found")</f>
        <v>2</v>
      </c>
      <c r="F1253" t="str">
        <f>IFERROR(INDEX(ProductTJ[Segment],MATCH(A1253,ProductTJ[ProductID],0)),"Not found")</f>
        <v>Convenience</v>
      </c>
      <c r="G1253" t="str">
        <f>IFERROR(INDEX(SalesTJ[Country],MATCH(A1253,SalesTJ[ProductID],0)),"Not found")</f>
        <v>Canada</v>
      </c>
      <c r="H1253" t="str">
        <f>IFERROR(INDEX(Location[State],MATCH(I1253,Location[Zip],0)),"Not found")</f>
        <v>Ontario</v>
      </c>
      <c r="I1253" t="str">
        <f>IFERROR(INDEX(SalesTJ[Zip],MATCH(A1253,SalesTJ[ProductID],0)),"Not found")</f>
        <v>M4S</v>
      </c>
      <c r="J1253" t="str">
        <f>IFERROR(INDEX(Manufacturer[Manufacturer Name],MATCH(E1253,Manufacturer[ManufacturerID],0)),"Not found")</f>
        <v>Aliqui</v>
      </c>
      <c r="K1253">
        <f>IFERROR(INDEX(SalesTJ[Units],MATCH(A1253,SalesTJ[ProductID],0)),"Not found")</f>
        <v>1</v>
      </c>
      <c r="L1253">
        <f>IFERROR(INDEX(SalesTJ[Revenue],MATCH(A1253,SalesTJ[ProductID],0)),"Not found")</f>
        <v>4661.37</v>
      </c>
    </row>
    <row r="1254" spans="1:12">
      <c r="A1254" s="6">
        <v>1145</v>
      </c>
      <c r="B1254" s="7">
        <v>42170</v>
      </c>
      <c r="C1254" t="str">
        <f>IFERROR(INDEX(ProductTJ[Product Name],MATCH(A1254,ProductTJ[ProductID],0)),"Not found")</f>
        <v>Pirum UR-02</v>
      </c>
      <c r="D1254" t="str">
        <f>IFERROR(INDEX(ProductTJ[Category],MATCH(A1254,ProductTJ[ProductID],0)),"Not found")</f>
        <v>Urban</v>
      </c>
      <c r="E1254">
        <f>IFERROR(INDEX(ProductTJ[ManufacturerID],MATCH(A1254,ProductTJ[ProductID],0)),"Not found")</f>
        <v>10</v>
      </c>
      <c r="F1254" t="str">
        <f>IFERROR(INDEX(ProductTJ[Segment],MATCH(A1254,ProductTJ[ProductID],0)),"Not found")</f>
        <v>Regular</v>
      </c>
      <c r="G1254" t="str">
        <f>IFERROR(INDEX(SalesTJ[Country],MATCH(A1254,SalesTJ[ProductID],0)),"Not found")</f>
        <v>Canada</v>
      </c>
      <c r="H1254" t="str">
        <f>IFERROR(INDEX(Location[State],MATCH(I1254,Location[Zip],0)),"Not found")</f>
        <v>Ontario</v>
      </c>
      <c r="I1254" t="str">
        <f>IFERROR(INDEX(SalesTJ[Zip],MATCH(A1254,SalesTJ[ProductID],0)),"Not found")</f>
        <v>M6H</v>
      </c>
      <c r="J1254" t="str">
        <f>IFERROR(INDEX(Manufacturer[Manufacturer Name],MATCH(E1254,Manufacturer[ManufacturerID],0)),"Not found")</f>
        <v>Pirum</v>
      </c>
      <c r="K1254">
        <f>IFERROR(INDEX(SalesTJ[Units],MATCH(A1254,SalesTJ[ProductID],0)),"Not found")</f>
        <v>1</v>
      </c>
      <c r="L1254">
        <f>IFERROR(INDEX(SalesTJ[Revenue],MATCH(A1254,SalesTJ[ProductID],0)),"Not found")</f>
        <v>4031.37</v>
      </c>
    </row>
    <row r="1255" spans="1:12">
      <c r="A1255" s="8">
        <v>609</v>
      </c>
      <c r="B1255" s="9">
        <v>42120</v>
      </c>
      <c r="C1255" t="str">
        <f>IFERROR(INDEX(ProductTJ[Product Name],MATCH(A1255,ProductTJ[ProductID],0)),"Not found")</f>
        <v>Maximus UC-74</v>
      </c>
      <c r="D1255" t="str">
        <f>IFERROR(INDEX(ProductTJ[Category],MATCH(A1255,ProductTJ[ProductID],0)),"Not found")</f>
        <v>Urban</v>
      </c>
      <c r="E1255">
        <f>IFERROR(INDEX(ProductTJ[ManufacturerID],MATCH(A1255,ProductTJ[ProductID],0)),"Not found")</f>
        <v>7</v>
      </c>
      <c r="F1255" t="str">
        <f>IFERROR(INDEX(ProductTJ[Segment],MATCH(A1255,ProductTJ[ProductID],0)),"Not found")</f>
        <v>Convenience</v>
      </c>
      <c r="G1255" t="str">
        <f>IFERROR(INDEX(SalesTJ[Country],MATCH(A1255,SalesTJ[ProductID],0)),"Not found")</f>
        <v>Canada</v>
      </c>
      <c r="H1255" t="str">
        <f>IFERROR(INDEX(Location[State],MATCH(I1255,Location[Zip],0)),"Not found")</f>
        <v>British Columbia</v>
      </c>
      <c r="I1255" t="str">
        <f>IFERROR(INDEX(SalesTJ[Zip],MATCH(A1255,SalesTJ[ProductID],0)),"Not found")</f>
        <v>V5V</v>
      </c>
      <c r="J1255" t="str">
        <f>IFERROR(INDEX(Manufacturer[Manufacturer Name],MATCH(E1255,Manufacturer[ManufacturerID],0)),"Not found")</f>
        <v>VanArsdel</v>
      </c>
      <c r="K1255">
        <f>IFERROR(INDEX(SalesTJ[Units],MATCH(A1255,SalesTJ[ProductID],0)),"Not found")</f>
        <v>1</v>
      </c>
      <c r="L1255">
        <f>IFERROR(INDEX(SalesTJ[Revenue],MATCH(A1255,SalesTJ[ProductID],0)),"Not found")</f>
        <v>10079.37</v>
      </c>
    </row>
    <row r="1256" spans="1:12">
      <c r="A1256" s="6">
        <v>440</v>
      </c>
      <c r="B1256" s="7">
        <v>42120</v>
      </c>
      <c r="C1256" t="str">
        <f>IFERROR(INDEX(ProductTJ[Product Name],MATCH(A1256,ProductTJ[ProductID],0)),"Not found")</f>
        <v>Maximus UM-45</v>
      </c>
      <c r="D1256" t="str">
        <f>IFERROR(INDEX(ProductTJ[Category],MATCH(A1256,ProductTJ[ProductID],0)),"Not found")</f>
        <v>Urban</v>
      </c>
      <c r="E1256">
        <f>IFERROR(INDEX(ProductTJ[ManufacturerID],MATCH(A1256,ProductTJ[ProductID],0)),"Not found")</f>
        <v>7</v>
      </c>
      <c r="F1256" t="str">
        <f>IFERROR(INDEX(ProductTJ[Segment],MATCH(A1256,ProductTJ[ProductID],0)),"Not found")</f>
        <v>Moderation</v>
      </c>
      <c r="G1256" t="str">
        <f>IFERROR(INDEX(SalesTJ[Country],MATCH(A1256,SalesTJ[ProductID],0)),"Not found")</f>
        <v>Canada</v>
      </c>
      <c r="H1256" t="str">
        <f>IFERROR(INDEX(Location[State],MATCH(I1256,Location[Zip],0)),"Not found")</f>
        <v>Ontario</v>
      </c>
      <c r="I1256" t="str">
        <f>IFERROR(INDEX(SalesTJ[Zip],MATCH(A1256,SalesTJ[ProductID],0)),"Not found")</f>
        <v>L5G</v>
      </c>
      <c r="J1256" t="str">
        <f>IFERROR(INDEX(Manufacturer[Manufacturer Name],MATCH(E1256,Manufacturer[ManufacturerID],0)),"Not found")</f>
        <v>VanArsdel</v>
      </c>
      <c r="K1256">
        <f>IFERROR(INDEX(SalesTJ[Units],MATCH(A1256,SalesTJ[ProductID],0)),"Not found")</f>
        <v>1</v>
      </c>
      <c r="L1256">
        <f>IFERROR(INDEX(SalesTJ[Revenue],MATCH(A1256,SalesTJ[ProductID],0)),"Not found")</f>
        <v>19529.37</v>
      </c>
    </row>
    <row r="1257" spans="1:12">
      <c r="A1257" s="8">
        <v>1086</v>
      </c>
      <c r="B1257" s="9">
        <v>42120</v>
      </c>
      <c r="C1257" t="str">
        <f>IFERROR(INDEX(ProductTJ[Product Name],MATCH(A1257,ProductTJ[ProductID],0)),"Not found")</f>
        <v>Pirum RP-32</v>
      </c>
      <c r="D1257" t="str">
        <f>IFERROR(INDEX(ProductTJ[Category],MATCH(A1257,ProductTJ[ProductID],0)),"Not found")</f>
        <v>Rural</v>
      </c>
      <c r="E1257">
        <f>IFERROR(INDEX(ProductTJ[ManufacturerID],MATCH(A1257,ProductTJ[ProductID],0)),"Not found")</f>
        <v>10</v>
      </c>
      <c r="F1257" t="str">
        <f>IFERROR(INDEX(ProductTJ[Segment],MATCH(A1257,ProductTJ[ProductID],0)),"Not found")</f>
        <v>Productivity</v>
      </c>
      <c r="G1257" t="str">
        <f>IFERROR(INDEX(SalesTJ[Country],MATCH(A1257,SalesTJ[ProductID],0)),"Not found")</f>
        <v>Canada</v>
      </c>
      <c r="H1257" t="str">
        <f>IFERROR(INDEX(Location[State],MATCH(I1257,Location[Zip],0)),"Not found")</f>
        <v>Manitoba</v>
      </c>
      <c r="I1257" t="str">
        <f>IFERROR(INDEX(SalesTJ[Zip],MATCH(A1257,SalesTJ[ProductID],0)),"Not found")</f>
        <v>R3G</v>
      </c>
      <c r="J1257" t="str">
        <f>IFERROR(INDEX(Manufacturer[Manufacturer Name],MATCH(E1257,Manufacturer[ManufacturerID],0)),"Not found")</f>
        <v>Pirum</v>
      </c>
      <c r="K1257">
        <f>IFERROR(INDEX(SalesTJ[Units],MATCH(A1257,SalesTJ[ProductID],0)),"Not found")</f>
        <v>1</v>
      </c>
      <c r="L1257">
        <f>IFERROR(INDEX(SalesTJ[Revenue],MATCH(A1257,SalesTJ[ProductID],0)),"Not found")</f>
        <v>1164.87</v>
      </c>
    </row>
    <row r="1258" spans="1:12">
      <c r="A1258" s="6">
        <v>676</v>
      </c>
      <c r="B1258" s="7">
        <v>42148</v>
      </c>
      <c r="C1258" t="str">
        <f>IFERROR(INDEX(ProductTJ[Product Name],MATCH(A1258,ProductTJ[ProductID],0)),"Not found")</f>
        <v>Maximus UC-41</v>
      </c>
      <c r="D1258" t="str">
        <f>IFERROR(INDEX(ProductTJ[Category],MATCH(A1258,ProductTJ[ProductID],0)),"Not found")</f>
        <v>Urban</v>
      </c>
      <c r="E1258">
        <f>IFERROR(INDEX(ProductTJ[ManufacturerID],MATCH(A1258,ProductTJ[ProductID],0)),"Not found")</f>
        <v>7</v>
      </c>
      <c r="F1258" t="str">
        <f>IFERROR(INDEX(ProductTJ[Segment],MATCH(A1258,ProductTJ[ProductID],0)),"Not found")</f>
        <v>Convenience</v>
      </c>
      <c r="G1258" t="str">
        <f>IFERROR(INDEX(SalesTJ[Country],MATCH(A1258,SalesTJ[ProductID],0)),"Not found")</f>
        <v>Canada</v>
      </c>
      <c r="H1258" t="str">
        <f>IFERROR(INDEX(Location[State],MATCH(I1258,Location[Zip],0)),"Not found")</f>
        <v>Ontario</v>
      </c>
      <c r="I1258" t="str">
        <f>IFERROR(INDEX(SalesTJ[Zip],MATCH(A1258,SalesTJ[ProductID],0)),"Not found")</f>
        <v>L5N</v>
      </c>
      <c r="J1258" t="str">
        <f>IFERROR(INDEX(Manufacturer[Manufacturer Name],MATCH(E1258,Manufacturer[ManufacturerID],0)),"Not found")</f>
        <v>VanArsdel</v>
      </c>
      <c r="K1258">
        <f>IFERROR(INDEX(SalesTJ[Units],MATCH(A1258,SalesTJ[ProductID],0)),"Not found")</f>
        <v>1</v>
      </c>
      <c r="L1258">
        <f>IFERROR(INDEX(SalesTJ[Revenue],MATCH(A1258,SalesTJ[ProductID],0)),"Not found")</f>
        <v>9134.37</v>
      </c>
    </row>
    <row r="1259" spans="1:12">
      <c r="A1259" s="8">
        <v>676</v>
      </c>
      <c r="B1259" s="9">
        <v>42144</v>
      </c>
      <c r="C1259" t="str">
        <f>IFERROR(INDEX(ProductTJ[Product Name],MATCH(A1259,ProductTJ[ProductID],0)),"Not found")</f>
        <v>Maximus UC-41</v>
      </c>
      <c r="D1259" t="str">
        <f>IFERROR(INDEX(ProductTJ[Category],MATCH(A1259,ProductTJ[ProductID],0)),"Not found")</f>
        <v>Urban</v>
      </c>
      <c r="E1259">
        <f>IFERROR(INDEX(ProductTJ[ManufacturerID],MATCH(A1259,ProductTJ[ProductID],0)),"Not found")</f>
        <v>7</v>
      </c>
      <c r="F1259" t="str">
        <f>IFERROR(INDEX(ProductTJ[Segment],MATCH(A1259,ProductTJ[ProductID],0)),"Not found")</f>
        <v>Convenience</v>
      </c>
      <c r="G1259" t="str">
        <f>IFERROR(INDEX(SalesTJ[Country],MATCH(A1259,SalesTJ[ProductID],0)),"Not found")</f>
        <v>Canada</v>
      </c>
      <c r="H1259" t="str">
        <f>IFERROR(INDEX(Location[State],MATCH(I1259,Location[Zip],0)),"Not found")</f>
        <v>Ontario</v>
      </c>
      <c r="I1259" t="str">
        <f>IFERROR(INDEX(SalesTJ[Zip],MATCH(A1259,SalesTJ[ProductID],0)),"Not found")</f>
        <v>L5N</v>
      </c>
      <c r="J1259" t="str">
        <f>IFERROR(INDEX(Manufacturer[Manufacturer Name],MATCH(E1259,Manufacturer[ManufacturerID],0)),"Not found")</f>
        <v>VanArsdel</v>
      </c>
      <c r="K1259">
        <f>IFERROR(INDEX(SalesTJ[Units],MATCH(A1259,SalesTJ[ProductID],0)),"Not found")</f>
        <v>1</v>
      </c>
      <c r="L1259">
        <f>IFERROR(INDEX(SalesTJ[Revenue],MATCH(A1259,SalesTJ[ProductID],0)),"Not found")</f>
        <v>9134.37</v>
      </c>
    </row>
    <row r="1260" spans="1:12">
      <c r="A1260" s="6">
        <v>2395</v>
      </c>
      <c r="B1260" s="7">
        <v>42144</v>
      </c>
      <c r="C1260" t="str">
        <f>IFERROR(INDEX(ProductTJ[Product Name],MATCH(A1260,ProductTJ[ProductID],0)),"Not found")</f>
        <v>Aliqui YY-04</v>
      </c>
      <c r="D1260" t="str">
        <f>IFERROR(INDEX(ProductTJ[Category],MATCH(A1260,ProductTJ[ProductID],0)),"Not found")</f>
        <v>Youth</v>
      </c>
      <c r="E1260">
        <f>IFERROR(INDEX(ProductTJ[ManufacturerID],MATCH(A1260,ProductTJ[ProductID],0)),"Not found")</f>
        <v>2</v>
      </c>
      <c r="F1260" t="str">
        <f>IFERROR(INDEX(ProductTJ[Segment],MATCH(A1260,ProductTJ[ProductID],0)),"Not found")</f>
        <v>Youth</v>
      </c>
      <c r="G1260" t="str">
        <f>IFERROR(INDEX(SalesTJ[Country],MATCH(A1260,SalesTJ[ProductID],0)),"Not found")</f>
        <v>Canada</v>
      </c>
      <c r="H1260" t="str">
        <f>IFERROR(INDEX(Location[State],MATCH(I1260,Location[Zip],0)),"Not found")</f>
        <v>Ontario</v>
      </c>
      <c r="I1260" t="str">
        <f>IFERROR(INDEX(SalesTJ[Zip],MATCH(A1260,SalesTJ[ProductID],0)),"Not found")</f>
        <v>M6H</v>
      </c>
      <c r="J1260" t="str">
        <f>IFERROR(INDEX(Manufacturer[Manufacturer Name],MATCH(E1260,Manufacturer[ManufacturerID],0)),"Not found")</f>
        <v>Aliqui</v>
      </c>
      <c r="K1260">
        <f>IFERROR(INDEX(SalesTJ[Units],MATCH(A1260,SalesTJ[ProductID],0)),"Not found")</f>
        <v>1</v>
      </c>
      <c r="L1260">
        <f>IFERROR(INDEX(SalesTJ[Revenue],MATCH(A1260,SalesTJ[ProductID],0)),"Not found")</f>
        <v>1889.37</v>
      </c>
    </row>
    <row r="1261" spans="1:12">
      <c r="A1261" s="8">
        <v>993</v>
      </c>
      <c r="B1261" s="9">
        <v>42144</v>
      </c>
      <c r="C1261" t="str">
        <f>IFERROR(INDEX(ProductTJ[Product Name],MATCH(A1261,ProductTJ[ProductID],0)),"Not found")</f>
        <v>Natura UC-56</v>
      </c>
      <c r="D1261" t="str">
        <f>IFERROR(INDEX(ProductTJ[Category],MATCH(A1261,ProductTJ[ProductID],0)),"Not found")</f>
        <v>Urban</v>
      </c>
      <c r="E1261">
        <f>IFERROR(INDEX(ProductTJ[ManufacturerID],MATCH(A1261,ProductTJ[ProductID],0)),"Not found")</f>
        <v>8</v>
      </c>
      <c r="F1261" t="str">
        <f>IFERROR(INDEX(ProductTJ[Segment],MATCH(A1261,ProductTJ[ProductID],0)),"Not found")</f>
        <v>Convenience</v>
      </c>
      <c r="G1261" t="str">
        <f>IFERROR(INDEX(SalesTJ[Country],MATCH(A1261,SalesTJ[ProductID],0)),"Not found")</f>
        <v>Canada</v>
      </c>
      <c r="H1261" t="str">
        <f>IFERROR(INDEX(Location[State],MATCH(I1261,Location[Zip],0)),"Not found")</f>
        <v>Manitoba</v>
      </c>
      <c r="I1261" t="str">
        <f>IFERROR(INDEX(SalesTJ[Zip],MATCH(A1261,SalesTJ[ProductID],0)),"Not found")</f>
        <v>R3V</v>
      </c>
      <c r="J1261" t="str">
        <f>IFERROR(INDEX(Manufacturer[Manufacturer Name],MATCH(E1261,Manufacturer[ManufacturerID],0)),"Not found")</f>
        <v>Natura</v>
      </c>
      <c r="K1261">
        <f>IFERROR(INDEX(SalesTJ[Units],MATCH(A1261,SalesTJ[ProductID],0)),"Not found")</f>
        <v>1</v>
      </c>
      <c r="L1261">
        <f>IFERROR(INDEX(SalesTJ[Revenue],MATCH(A1261,SalesTJ[ProductID],0)),"Not found")</f>
        <v>4598.37</v>
      </c>
    </row>
    <row r="1262" spans="1:12">
      <c r="A1262" s="6">
        <v>577</v>
      </c>
      <c r="B1262" s="7">
        <v>42144</v>
      </c>
      <c r="C1262" t="str">
        <f>IFERROR(INDEX(ProductTJ[Product Name],MATCH(A1262,ProductTJ[ProductID],0)),"Not found")</f>
        <v>Maximus UC-42</v>
      </c>
      <c r="D1262" t="str">
        <f>IFERROR(INDEX(ProductTJ[Category],MATCH(A1262,ProductTJ[ProductID],0)),"Not found")</f>
        <v>Urban</v>
      </c>
      <c r="E1262">
        <f>IFERROR(INDEX(ProductTJ[ManufacturerID],MATCH(A1262,ProductTJ[ProductID],0)),"Not found")</f>
        <v>7</v>
      </c>
      <c r="F1262" t="str">
        <f>IFERROR(INDEX(ProductTJ[Segment],MATCH(A1262,ProductTJ[ProductID],0)),"Not found")</f>
        <v>Convenience</v>
      </c>
      <c r="G1262" t="str">
        <f>IFERROR(INDEX(SalesTJ[Country],MATCH(A1262,SalesTJ[ProductID],0)),"Not found")</f>
        <v>Canada</v>
      </c>
      <c r="H1262" t="str">
        <f>IFERROR(INDEX(Location[State],MATCH(I1262,Location[Zip],0)),"Not found")</f>
        <v>Manitoba</v>
      </c>
      <c r="I1262" t="str">
        <f>IFERROR(INDEX(SalesTJ[Zip],MATCH(A1262,SalesTJ[ProductID],0)),"Not found")</f>
        <v>R3E</v>
      </c>
      <c r="J1262" t="str">
        <f>IFERROR(INDEX(Manufacturer[Manufacturer Name],MATCH(E1262,Manufacturer[ManufacturerID],0)),"Not found")</f>
        <v>VanArsdel</v>
      </c>
      <c r="K1262">
        <f>IFERROR(INDEX(SalesTJ[Units],MATCH(A1262,SalesTJ[ProductID],0)),"Not found")</f>
        <v>1</v>
      </c>
      <c r="L1262">
        <f>IFERROR(INDEX(SalesTJ[Revenue],MATCH(A1262,SalesTJ[ProductID],0)),"Not found")</f>
        <v>12284.37</v>
      </c>
    </row>
    <row r="1263" spans="1:12">
      <c r="A1263" s="8">
        <v>699</v>
      </c>
      <c r="B1263" s="9">
        <v>42144</v>
      </c>
      <c r="C1263" t="str">
        <f>IFERROR(INDEX(ProductTJ[Product Name],MATCH(A1263,ProductTJ[ProductID],0)),"Not found")</f>
        <v>Natura MA-06</v>
      </c>
      <c r="D1263" t="str">
        <f>IFERROR(INDEX(ProductTJ[Category],MATCH(A1263,ProductTJ[ProductID],0)),"Not found")</f>
        <v>Mix</v>
      </c>
      <c r="E1263">
        <f>IFERROR(INDEX(ProductTJ[ManufacturerID],MATCH(A1263,ProductTJ[ProductID],0)),"Not found")</f>
        <v>8</v>
      </c>
      <c r="F1263" t="str">
        <f>IFERROR(INDEX(ProductTJ[Segment],MATCH(A1263,ProductTJ[ProductID],0)),"Not found")</f>
        <v>All Season</v>
      </c>
      <c r="G1263" t="str">
        <f>IFERROR(INDEX(SalesTJ[Country],MATCH(A1263,SalesTJ[ProductID],0)),"Not found")</f>
        <v>Canada</v>
      </c>
      <c r="H1263" t="str">
        <f>IFERROR(INDEX(Location[State],MATCH(I1263,Location[Zip],0)),"Not found")</f>
        <v>Ontario</v>
      </c>
      <c r="I1263" t="str">
        <f>IFERROR(INDEX(SalesTJ[Zip],MATCH(A1263,SalesTJ[ProductID],0)),"Not found")</f>
        <v>M4P</v>
      </c>
      <c r="J1263" t="str">
        <f>IFERROR(INDEX(Manufacturer[Manufacturer Name],MATCH(E1263,Manufacturer[ManufacturerID],0)),"Not found")</f>
        <v>Natura</v>
      </c>
      <c r="K1263">
        <f>IFERROR(INDEX(SalesTJ[Units],MATCH(A1263,SalesTJ[ProductID],0)),"Not found")</f>
        <v>1</v>
      </c>
      <c r="L1263">
        <f>IFERROR(INDEX(SalesTJ[Revenue],MATCH(A1263,SalesTJ[ProductID],0)),"Not found")</f>
        <v>2865.87</v>
      </c>
    </row>
    <row r="1264" spans="1:12">
      <c r="A1264" s="6">
        <v>1129</v>
      </c>
      <c r="B1264" s="7">
        <v>42135</v>
      </c>
      <c r="C1264" t="str">
        <f>IFERROR(INDEX(ProductTJ[Product Name],MATCH(A1264,ProductTJ[ProductID],0)),"Not found")</f>
        <v>Pirum UM-06</v>
      </c>
      <c r="D1264" t="str">
        <f>IFERROR(INDEX(ProductTJ[Category],MATCH(A1264,ProductTJ[ProductID],0)),"Not found")</f>
        <v>Urban</v>
      </c>
      <c r="E1264">
        <f>IFERROR(INDEX(ProductTJ[ManufacturerID],MATCH(A1264,ProductTJ[ProductID],0)),"Not found")</f>
        <v>10</v>
      </c>
      <c r="F1264" t="str">
        <f>IFERROR(INDEX(ProductTJ[Segment],MATCH(A1264,ProductTJ[ProductID],0)),"Not found")</f>
        <v>Moderation</v>
      </c>
      <c r="G1264" t="str">
        <f>IFERROR(INDEX(SalesTJ[Country],MATCH(A1264,SalesTJ[ProductID],0)),"Not found")</f>
        <v>Canada</v>
      </c>
      <c r="H1264" t="str">
        <f>IFERROR(INDEX(Location[State],MATCH(I1264,Location[Zip],0)),"Not found")</f>
        <v>Ontario</v>
      </c>
      <c r="I1264" t="str">
        <f>IFERROR(INDEX(SalesTJ[Zip],MATCH(A1264,SalesTJ[ProductID],0)),"Not found")</f>
        <v>L5P</v>
      </c>
      <c r="J1264" t="str">
        <f>IFERROR(INDEX(Manufacturer[Manufacturer Name],MATCH(E1264,Manufacturer[ManufacturerID],0)),"Not found")</f>
        <v>Pirum</v>
      </c>
      <c r="K1264">
        <f>IFERROR(INDEX(SalesTJ[Units],MATCH(A1264,SalesTJ[ProductID],0)),"Not found")</f>
        <v>1</v>
      </c>
      <c r="L1264">
        <f>IFERROR(INDEX(SalesTJ[Revenue],MATCH(A1264,SalesTJ[ProductID],0)),"Not found")</f>
        <v>5543.37</v>
      </c>
    </row>
    <row r="1265" spans="1:12">
      <c r="A1265" s="8">
        <v>457</v>
      </c>
      <c r="B1265" s="9">
        <v>42067</v>
      </c>
      <c r="C1265" t="str">
        <f>IFERROR(INDEX(ProductTJ[Product Name],MATCH(A1265,ProductTJ[ProductID],0)),"Not found")</f>
        <v>Maximus UM-62</v>
      </c>
      <c r="D1265" t="str">
        <f>IFERROR(INDEX(ProductTJ[Category],MATCH(A1265,ProductTJ[ProductID],0)),"Not found")</f>
        <v>Urban</v>
      </c>
      <c r="E1265">
        <f>IFERROR(INDEX(ProductTJ[ManufacturerID],MATCH(A1265,ProductTJ[ProductID],0)),"Not found")</f>
        <v>7</v>
      </c>
      <c r="F1265" t="str">
        <f>IFERROR(INDEX(ProductTJ[Segment],MATCH(A1265,ProductTJ[ProductID],0)),"Not found")</f>
        <v>Moderation</v>
      </c>
      <c r="G1265" t="str">
        <f>IFERROR(INDEX(SalesTJ[Country],MATCH(A1265,SalesTJ[ProductID],0)),"Not found")</f>
        <v>Canada</v>
      </c>
      <c r="H1265" t="str">
        <f>IFERROR(INDEX(Location[State],MATCH(I1265,Location[Zip],0)),"Not found")</f>
        <v>Ontario</v>
      </c>
      <c r="I1265" t="str">
        <f>IFERROR(INDEX(SalesTJ[Zip],MATCH(A1265,SalesTJ[ProductID],0)),"Not found")</f>
        <v>M5X</v>
      </c>
      <c r="J1265" t="str">
        <f>IFERROR(INDEX(Manufacturer[Manufacturer Name],MATCH(E1265,Manufacturer[ManufacturerID],0)),"Not found")</f>
        <v>VanArsdel</v>
      </c>
      <c r="K1265">
        <f>IFERROR(INDEX(SalesTJ[Units],MATCH(A1265,SalesTJ[ProductID],0)),"Not found")</f>
        <v>1</v>
      </c>
      <c r="L1265">
        <f>IFERROR(INDEX(SalesTJ[Revenue],MATCH(A1265,SalesTJ[ProductID],0)),"Not found")</f>
        <v>11969.37</v>
      </c>
    </row>
    <row r="1266" spans="1:12">
      <c r="A1266" s="6">
        <v>927</v>
      </c>
      <c r="B1266" s="7">
        <v>42068</v>
      </c>
      <c r="C1266" t="str">
        <f>IFERROR(INDEX(ProductTJ[Product Name],MATCH(A1266,ProductTJ[ProductID],0)),"Not found")</f>
        <v>Natura UE-36</v>
      </c>
      <c r="D1266" t="str">
        <f>IFERROR(INDEX(ProductTJ[Category],MATCH(A1266,ProductTJ[ProductID],0)),"Not found")</f>
        <v>Urban</v>
      </c>
      <c r="E1266">
        <f>IFERROR(INDEX(ProductTJ[ManufacturerID],MATCH(A1266,ProductTJ[ProductID],0)),"Not found")</f>
        <v>8</v>
      </c>
      <c r="F1266" t="str">
        <f>IFERROR(INDEX(ProductTJ[Segment],MATCH(A1266,ProductTJ[ProductID],0)),"Not found")</f>
        <v>Extreme</v>
      </c>
      <c r="G1266" t="str">
        <f>IFERROR(INDEX(SalesTJ[Country],MATCH(A1266,SalesTJ[ProductID],0)),"Not found")</f>
        <v>Canada</v>
      </c>
      <c r="H1266" t="str">
        <f>IFERROR(INDEX(Location[State],MATCH(I1266,Location[Zip],0)),"Not found")</f>
        <v>Ontario</v>
      </c>
      <c r="I1266" t="str">
        <f>IFERROR(INDEX(SalesTJ[Zip],MATCH(A1266,SalesTJ[ProductID],0)),"Not found")</f>
        <v>M6G</v>
      </c>
      <c r="J1266" t="str">
        <f>IFERROR(INDEX(Manufacturer[Manufacturer Name],MATCH(E1266,Manufacturer[ManufacturerID],0)),"Not found")</f>
        <v>Natura</v>
      </c>
      <c r="K1266">
        <f>IFERROR(INDEX(SalesTJ[Units],MATCH(A1266,SalesTJ[ProductID],0)),"Not found")</f>
        <v>1</v>
      </c>
      <c r="L1266">
        <f>IFERROR(INDEX(SalesTJ[Revenue],MATCH(A1266,SalesTJ[ProductID],0)),"Not found")</f>
        <v>6173.37</v>
      </c>
    </row>
    <row r="1267" spans="1:12">
      <c r="A1267" s="8">
        <v>487</v>
      </c>
      <c r="B1267" s="9">
        <v>42068</v>
      </c>
      <c r="C1267" t="str">
        <f>IFERROR(INDEX(ProductTJ[Product Name],MATCH(A1267,ProductTJ[ProductID],0)),"Not found")</f>
        <v>Maximus UM-92</v>
      </c>
      <c r="D1267" t="str">
        <f>IFERROR(INDEX(ProductTJ[Category],MATCH(A1267,ProductTJ[ProductID],0)),"Not found")</f>
        <v>Urban</v>
      </c>
      <c r="E1267">
        <f>IFERROR(INDEX(ProductTJ[ManufacturerID],MATCH(A1267,ProductTJ[ProductID],0)),"Not found")</f>
        <v>7</v>
      </c>
      <c r="F1267" t="str">
        <f>IFERROR(INDEX(ProductTJ[Segment],MATCH(A1267,ProductTJ[ProductID],0)),"Not found")</f>
        <v>Moderation</v>
      </c>
      <c r="G1267" t="str">
        <f>IFERROR(INDEX(SalesTJ[Country],MATCH(A1267,SalesTJ[ProductID],0)),"Not found")</f>
        <v>Canada</v>
      </c>
      <c r="H1267" t="str">
        <f>IFERROR(INDEX(Location[State],MATCH(I1267,Location[Zip],0)),"Not found")</f>
        <v>Ontario</v>
      </c>
      <c r="I1267" t="str">
        <f>IFERROR(INDEX(SalesTJ[Zip],MATCH(A1267,SalesTJ[ProductID],0)),"Not found")</f>
        <v>L4X</v>
      </c>
      <c r="J1267" t="str">
        <f>IFERROR(INDEX(Manufacturer[Manufacturer Name],MATCH(E1267,Manufacturer[ManufacturerID],0)),"Not found")</f>
        <v>VanArsdel</v>
      </c>
      <c r="K1267">
        <f>IFERROR(INDEX(SalesTJ[Units],MATCH(A1267,SalesTJ[ProductID],0)),"Not found")</f>
        <v>1</v>
      </c>
      <c r="L1267">
        <f>IFERROR(INDEX(SalesTJ[Revenue],MATCH(A1267,SalesTJ[ProductID],0)),"Not found")</f>
        <v>13229.37</v>
      </c>
    </row>
    <row r="1268" spans="1:12">
      <c r="A1268" s="6">
        <v>415</v>
      </c>
      <c r="B1268" s="7">
        <v>42045</v>
      </c>
      <c r="C1268" t="str">
        <f>IFERROR(INDEX(ProductTJ[Product Name],MATCH(A1268,ProductTJ[ProductID],0)),"Not found")</f>
        <v>Maximus UM-20</v>
      </c>
      <c r="D1268" t="str">
        <f>IFERROR(INDEX(ProductTJ[Category],MATCH(A1268,ProductTJ[ProductID],0)),"Not found")</f>
        <v>Urban</v>
      </c>
      <c r="E1268">
        <f>IFERROR(INDEX(ProductTJ[ManufacturerID],MATCH(A1268,ProductTJ[ProductID],0)),"Not found")</f>
        <v>7</v>
      </c>
      <c r="F1268" t="str">
        <f>IFERROR(INDEX(ProductTJ[Segment],MATCH(A1268,ProductTJ[ProductID],0)),"Not found")</f>
        <v>Moderation</v>
      </c>
      <c r="G1268" t="str">
        <f>IFERROR(INDEX(SalesTJ[Country],MATCH(A1268,SalesTJ[ProductID],0)),"Not found")</f>
        <v>Canada</v>
      </c>
      <c r="H1268" t="str">
        <f>IFERROR(INDEX(Location[State],MATCH(I1268,Location[Zip],0)),"Not found")</f>
        <v>Alberta</v>
      </c>
      <c r="I1268" t="str">
        <f>IFERROR(INDEX(SalesTJ[Zip],MATCH(A1268,SalesTJ[ProductID],0)),"Not found")</f>
        <v>T6G</v>
      </c>
      <c r="J1268" t="str">
        <f>IFERROR(INDEX(Manufacturer[Manufacturer Name],MATCH(E1268,Manufacturer[ManufacturerID],0)),"Not found")</f>
        <v>VanArsdel</v>
      </c>
      <c r="K1268">
        <f>IFERROR(INDEX(SalesTJ[Units],MATCH(A1268,SalesTJ[ProductID],0)),"Not found")</f>
        <v>1</v>
      </c>
      <c r="L1268">
        <f>IFERROR(INDEX(SalesTJ[Revenue],MATCH(A1268,SalesTJ[ProductID],0)),"Not found")</f>
        <v>11496.87</v>
      </c>
    </row>
    <row r="1269" spans="1:12">
      <c r="A1269" s="8">
        <v>1703</v>
      </c>
      <c r="B1269" s="9">
        <v>42045</v>
      </c>
      <c r="C1269" t="str">
        <f>IFERROR(INDEX(ProductTJ[Product Name],MATCH(A1269,ProductTJ[ProductID],0)),"Not found")</f>
        <v>Salvus YY-14</v>
      </c>
      <c r="D1269" t="str">
        <f>IFERROR(INDEX(ProductTJ[Category],MATCH(A1269,ProductTJ[ProductID],0)),"Not found")</f>
        <v>Youth</v>
      </c>
      <c r="E1269">
        <f>IFERROR(INDEX(ProductTJ[ManufacturerID],MATCH(A1269,ProductTJ[ProductID],0)),"Not found")</f>
        <v>13</v>
      </c>
      <c r="F1269" t="str">
        <f>IFERROR(INDEX(ProductTJ[Segment],MATCH(A1269,ProductTJ[ProductID],0)),"Not found")</f>
        <v>Youth</v>
      </c>
      <c r="G1269" t="str">
        <f>IFERROR(INDEX(SalesTJ[Country],MATCH(A1269,SalesTJ[ProductID],0)),"Not found")</f>
        <v>Canada</v>
      </c>
      <c r="H1269" t="str">
        <f>IFERROR(INDEX(Location[State],MATCH(I1269,Location[Zip],0)),"Not found")</f>
        <v>Ontario</v>
      </c>
      <c r="I1269" t="str">
        <f>IFERROR(INDEX(SalesTJ[Zip],MATCH(A1269,SalesTJ[ProductID],0)),"Not found")</f>
        <v>K1H</v>
      </c>
      <c r="J1269" t="str">
        <f>IFERROR(INDEX(Manufacturer[Manufacturer Name],MATCH(E1269,Manufacturer[ManufacturerID],0)),"Not found")</f>
        <v>Salvus</v>
      </c>
      <c r="K1269">
        <f>IFERROR(INDEX(SalesTJ[Units],MATCH(A1269,SalesTJ[ProductID],0)),"Not found")</f>
        <v>1</v>
      </c>
      <c r="L1269">
        <f>IFERROR(INDEX(SalesTJ[Revenue],MATCH(A1269,SalesTJ[ProductID],0)),"Not found")</f>
        <v>1290.87</v>
      </c>
    </row>
    <row r="1270" spans="1:12">
      <c r="A1270" s="6">
        <v>1050</v>
      </c>
      <c r="B1270" s="7">
        <v>42114</v>
      </c>
      <c r="C1270" t="str">
        <f>IFERROR(INDEX(ProductTJ[Product Name],MATCH(A1270,ProductTJ[ProductID],0)),"Not found")</f>
        <v>Pirum MA-08</v>
      </c>
      <c r="D1270" t="str">
        <f>IFERROR(INDEX(ProductTJ[Category],MATCH(A1270,ProductTJ[ProductID],0)),"Not found")</f>
        <v>Mix</v>
      </c>
      <c r="E1270">
        <f>IFERROR(INDEX(ProductTJ[ManufacturerID],MATCH(A1270,ProductTJ[ProductID],0)),"Not found")</f>
        <v>10</v>
      </c>
      <c r="F1270" t="str">
        <f>IFERROR(INDEX(ProductTJ[Segment],MATCH(A1270,ProductTJ[ProductID],0)),"Not found")</f>
        <v>All Season</v>
      </c>
      <c r="G1270" t="str">
        <f>IFERROR(INDEX(SalesTJ[Country],MATCH(A1270,SalesTJ[ProductID],0)),"Not found")</f>
        <v>Canada</v>
      </c>
      <c r="H1270" t="str">
        <f>IFERROR(INDEX(Location[State],MATCH(I1270,Location[Zip],0)),"Not found")</f>
        <v>Alberta</v>
      </c>
      <c r="I1270" t="str">
        <f>IFERROR(INDEX(SalesTJ[Zip],MATCH(A1270,SalesTJ[ProductID],0)),"Not found")</f>
        <v>T5Y</v>
      </c>
      <c r="J1270" t="str">
        <f>IFERROR(INDEX(Manufacturer[Manufacturer Name],MATCH(E1270,Manufacturer[ManufacturerID],0)),"Not found")</f>
        <v>Pirum</v>
      </c>
      <c r="K1270">
        <f>IFERROR(INDEX(SalesTJ[Units],MATCH(A1270,SalesTJ[ProductID],0)),"Not found")</f>
        <v>1</v>
      </c>
      <c r="L1270">
        <f>IFERROR(INDEX(SalesTJ[Revenue],MATCH(A1270,SalesTJ[ProductID],0)),"Not found")</f>
        <v>3338.37</v>
      </c>
    </row>
    <row r="1271" spans="1:12">
      <c r="A1271" s="8">
        <v>1524</v>
      </c>
      <c r="B1271" s="9">
        <v>42106</v>
      </c>
      <c r="C1271" t="str">
        <f>IFERROR(INDEX(ProductTJ[Product Name],MATCH(A1271,ProductTJ[ProductID],0)),"Not found")</f>
        <v>Quibus RP-16</v>
      </c>
      <c r="D1271" t="str">
        <f>IFERROR(INDEX(ProductTJ[Category],MATCH(A1271,ProductTJ[ProductID],0)),"Not found")</f>
        <v>Rural</v>
      </c>
      <c r="E1271">
        <f>IFERROR(INDEX(ProductTJ[ManufacturerID],MATCH(A1271,ProductTJ[ProductID],0)),"Not found")</f>
        <v>12</v>
      </c>
      <c r="F1271" t="str">
        <f>IFERROR(INDEX(ProductTJ[Segment],MATCH(A1271,ProductTJ[ProductID],0)),"Not found")</f>
        <v>Productivity</v>
      </c>
      <c r="G1271" t="str">
        <f>IFERROR(INDEX(SalesTJ[Country],MATCH(A1271,SalesTJ[ProductID],0)),"Not found")</f>
        <v>Canada</v>
      </c>
      <c r="H1271" t="str">
        <f>IFERROR(INDEX(Location[State],MATCH(I1271,Location[Zip],0)),"Not found")</f>
        <v>British Columbia</v>
      </c>
      <c r="I1271" t="str">
        <f>IFERROR(INDEX(SalesTJ[Zip],MATCH(A1271,SalesTJ[ProductID],0)),"Not found")</f>
        <v>V6S</v>
      </c>
      <c r="J1271" t="str">
        <f>IFERROR(INDEX(Manufacturer[Manufacturer Name],MATCH(E1271,Manufacturer[ManufacturerID],0)),"Not found")</f>
        <v>Quibus</v>
      </c>
      <c r="K1271">
        <f>IFERROR(INDEX(SalesTJ[Units],MATCH(A1271,SalesTJ[ProductID],0)),"Not found")</f>
        <v>1</v>
      </c>
      <c r="L1271">
        <f>IFERROR(INDEX(SalesTJ[Revenue],MATCH(A1271,SalesTJ[ProductID],0)),"Not found")</f>
        <v>4408.74</v>
      </c>
    </row>
    <row r="1272" spans="1:12">
      <c r="A1272" s="6">
        <v>615</v>
      </c>
      <c r="B1272" s="7">
        <v>42099</v>
      </c>
      <c r="C1272" t="str">
        <f>IFERROR(INDEX(ProductTJ[Product Name],MATCH(A1272,ProductTJ[ProductID],0)),"Not found")</f>
        <v>Maximus UC-80</v>
      </c>
      <c r="D1272" t="str">
        <f>IFERROR(INDEX(ProductTJ[Category],MATCH(A1272,ProductTJ[ProductID],0)),"Not found")</f>
        <v>Urban</v>
      </c>
      <c r="E1272">
        <f>IFERROR(INDEX(ProductTJ[ManufacturerID],MATCH(A1272,ProductTJ[ProductID],0)),"Not found")</f>
        <v>7</v>
      </c>
      <c r="F1272" t="str">
        <f>IFERROR(INDEX(ProductTJ[Segment],MATCH(A1272,ProductTJ[ProductID],0)),"Not found")</f>
        <v>Convenience</v>
      </c>
      <c r="G1272" t="str">
        <f>IFERROR(INDEX(SalesTJ[Country],MATCH(A1272,SalesTJ[ProductID],0)),"Not found")</f>
        <v>Canada</v>
      </c>
      <c r="H1272" t="str">
        <f>IFERROR(INDEX(Location[State],MATCH(I1272,Location[Zip],0)),"Not found")</f>
        <v>Ontario</v>
      </c>
      <c r="I1272" t="str">
        <f>IFERROR(INDEX(SalesTJ[Zip],MATCH(A1272,SalesTJ[ProductID],0)),"Not found")</f>
        <v>M4V</v>
      </c>
      <c r="J1272" t="str">
        <f>IFERROR(INDEX(Manufacturer[Manufacturer Name],MATCH(E1272,Manufacturer[ManufacturerID],0)),"Not found")</f>
        <v>VanArsdel</v>
      </c>
      <c r="K1272">
        <f>IFERROR(INDEX(SalesTJ[Units],MATCH(A1272,SalesTJ[ProductID],0)),"Not found")</f>
        <v>1</v>
      </c>
      <c r="L1272">
        <f>IFERROR(INDEX(SalesTJ[Revenue],MATCH(A1272,SalesTJ[ProductID],0)),"Not found")</f>
        <v>8189.37</v>
      </c>
    </row>
    <row r="1273" spans="1:12">
      <c r="A1273" s="8">
        <v>1348</v>
      </c>
      <c r="B1273" s="9">
        <v>42085</v>
      </c>
      <c r="C1273" t="str">
        <f>IFERROR(INDEX(ProductTJ[Product Name],MATCH(A1273,ProductTJ[ProductID],0)),"Not found")</f>
        <v>Quibus RP-40</v>
      </c>
      <c r="D1273" t="str">
        <f>IFERROR(INDEX(ProductTJ[Category],MATCH(A1273,ProductTJ[ProductID],0)),"Not found")</f>
        <v>Rural</v>
      </c>
      <c r="E1273">
        <f>IFERROR(INDEX(ProductTJ[ManufacturerID],MATCH(A1273,ProductTJ[ProductID],0)),"Not found")</f>
        <v>12</v>
      </c>
      <c r="F1273" t="str">
        <f>IFERROR(INDEX(ProductTJ[Segment],MATCH(A1273,ProductTJ[ProductID],0)),"Not found")</f>
        <v>Productivity</v>
      </c>
      <c r="G1273" t="str">
        <f>IFERROR(INDEX(SalesTJ[Country],MATCH(A1273,SalesTJ[ProductID],0)),"Not found")</f>
        <v>Canada</v>
      </c>
      <c r="H1273" t="str">
        <f>IFERROR(INDEX(Location[State],MATCH(I1273,Location[Zip],0)),"Not found")</f>
        <v>Alberta</v>
      </c>
      <c r="I1273" t="str">
        <f>IFERROR(INDEX(SalesTJ[Zip],MATCH(A1273,SalesTJ[ProductID],0)),"Not found")</f>
        <v>T5B</v>
      </c>
      <c r="J1273" t="str">
        <f>IFERROR(INDEX(Manufacturer[Manufacturer Name],MATCH(E1273,Manufacturer[ManufacturerID],0)),"Not found")</f>
        <v>Quibus</v>
      </c>
      <c r="K1273">
        <f>IFERROR(INDEX(SalesTJ[Units],MATCH(A1273,SalesTJ[ProductID],0)),"Not found")</f>
        <v>1</v>
      </c>
      <c r="L1273">
        <f>IFERROR(INDEX(SalesTJ[Revenue],MATCH(A1273,SalesTJ[ProductID],0)),"Not found")</f>
        <v>4156.74</v>
      </c>
    </row>
    <row r="1274" spans="1:12">
      <c r="A1274" s="6">
        <v>1391</v>
      </c>
      <c r="B1274" s="7">
        <v>42085</v>
      </c>
      <c r="C1274" t="str">
        <f>IFERROR(INDEX(ProductTJ[Product Name],MATCH(A1274,ProductTJ[ProductID],0)),"Not found")</f>
        <v>Quibus RP-83</v>
      </c>
      <c r="D1274" t="str">
        <f>IFERROR(INDEX(ProductTJ[Category],MATCH(A1274,ProductTJ[ProductID],0)),"Not found")</f>
        <v>Rural</v>
      </c>
      <c r="E1274">
        <f>IFERROR(INDEX(ProductTJ[ManufacturerID],MATCH(A1274,ProductTJ[ProductID],0)),"Not found")</f>
        <v>12</v>
      </c>
      <c r="F1274" t="str">
        <f>IFERROR(INDEX(ProductTJ[Segment],MATCH(A1274,ProductTJ[ProductID],0)),"Not found")</f>
        <v>Productivity</v>
      </c>
      <c r="G1274" t="str">
        <f>IFERROR(INDEX(SalesTJ[Country],MATCH(A1274,SalesTJ[ProductID],0)),"Not found")</f>
        <v>Canada</v>
      </c>
      <c r="H1274" t="str">
        <f>IFERROR(INDEX(Location[State],MATCH(I1274,Location[Zip],0)),"Not found")</f>
        <v>Alberta</v>
      </c>
      <c r="I1274" t="str">
        <f>IFERROR(INDEX(SalesTJ[Zip],MATCH(A1274,SalesTJ[ProductID],0)),"Not found")</f>
        <v>T2X</v>
      </c>
      <c r="J1274" t="str">
        <f>IFERROR(INDEX(Manufacturer[Manufacturer Name],MATCH(E1274,Manufacturer[ManufacturerID],0)),"Not found")</f>
        <v>Quibus</v>
      </c>
      <c r="K1274">
        <f>IFERROR(INDEX(SalesTJ[Units],MATCH(A1274,SalesTJ[ProductID],0)),"Not found")</f>
        <v>1</v>
      </c>
      <c r="L1274">
        <f>IFERROR(INDEX(SalesTJ[Revenue],MATCH(A1274,SalesTJ[ProductID],0)),"Not found")</f>
        <v>2266.74</v>
      </c>
    </row>
    <row r="1275" spans="1:12">
      <c r="A1275" s="8">
        <v>1392</v>
      </c>
      <c r="B1275" s="9">
        <v>42085</v>
      </c>
      <c r="C1275" t="str">
        <f>IFERROR(INDEX(ProductTJ[Product Name],MATCH(A1275,ProductTJ[ProductID],0)),"Not found")</f>
        <v>Quibus RP-84</v>
      </c>
      <c r="D1275" t="str">
        <f>IFERROR(INDEX(ProductTJ[Category],MATCH(A1275,ProductTJ[ProductID],0)),"Not found")</f>
        <v>Rural</v>
      </c>
      <c r="E1275">
        <f>IFERROR(INDEX(ProductTJ[ManufacturerID],MATCH(A1275,ProductTJ[ProductID],0)),"Not found")</f>
        <v>12</v>
      </c>
      <c r="F1275" t="str">
        <f>IFERROR(INDEX(ProductTJ[Segment],MATCH(A1275,ProductTJ[ProductID],0)),"Not found")</f>
        <v>Productivity</v>
      </c>
      <c r="G1275" t="str">
        <f>IFERROR(INDEX(SalesTJ[Country],MATCH(A1275,SalesTJ[ProductID],0)),"Not found")</f>
        <v>Canada</v>
      </c>
      <c r="H1275" t="str">
        <f>IFERROR(INDEX(Location[State],MATCH(I1275,Location[Zip],0)),"Not found")</f>
        <v>Alberta</v>
      </c>
      <c r="I1275" t="str">
        <f>IFERROR(INDEX(SalesTJ[Zip],MATCH(A1275,SalesTJ[ProductID],0)),"Not found")</f>
        <v>T6R</v>
      </c>
      <c r="J1275" t="str">
        <f>IFERROR(INDEX(Manufacturer[Manufacturer Name],MATCH(E1275,Manufacturer[ManufacturerID],0)),"Not found")</f>
        <v>Quibus</v>
      </c>
      <c r="K1275">
        <f>IFERROR(INDEX(SalesTJ[Units],MATCH(A1275,SalesTJ[ProductID],0)),"Not found")</f>
        <v>1</v>
      </c>
      <c r="L1275">
        <f>IFERROR(INDEX(SalesTJ[Revenue],MATCH(A1275,SalesTJ[ProductID],0)),"Not found")</f>
        <v>2077.74</v>
      </c>
    </row>
    <row r="1276" spans="1:12">
      <c r="A1276" s="6">
        <v>1212</v>
      </c>
      <c r="B1276" s="7">
        <v>42172</v>
      </c>
      <c r="C1276" t="str">
        <f>IFERROR(INDEX(ProductTJ[Product Name],MATCH(A1276,ProductTJ[ProductID],0)),"Not found")</f>
        <v>Pirum UC-14</v>
      </c>
      <c r="D1276" t="str">
        <f>IFERROR(INDEX(ProductTJ[Category],MATCH(A1276,ProductTJ[ProductID],0)),"Not found")</f>
        <v>Urban</v>
      </c>
      <c r="E1276">
        <f>IFERROR(INDEX(ProductTJ[ManufacturerID],MATCH(A1276,ProductTJ[ProductID],0)),"Not found")</f>
        <v>10</v>
      </c>
      <c r="F1276" t="str">
        <f>IFERROR(INDEX(ProductTJ[Segment],MATCH(A1276,ProductTJ[ProductID],0)),"Not found")</f>
        <v>Convenience</v>
      </c>
      <c r="G1276" t="str">
        <f>IFERROR(INDEX(SalesTJ[Country],MATCH(A1276,SalesTJ[ProductID],0)),"Not found")</f>
        <v>Canada</v>
      </c>
      <c r="H1276" t="str">
        <f>IFERROR(INDEX(Location[State],MATCH(I1276,Location[Zip],0)),"Not found")</f>
        <v>Ontario</v>
      </c>
      <c r="I1276" t="str">
        <f>IFERROR(INDEX(SalesTJ[Zip],MATCH(A1276,SalesTJ[ProductID],0)),"Not found")</f>
        <v>L5N</v>
      </c>
      <c r="J1276" t="str">
        <f>IFERROR(INDEX(Manufacturer[Manufacturer Name],MATCH(E1276,Manufacturer[ManufacturerID],0)),"Not found")</f>
        <v>Pirum</v>
      </c>
      <c r="K1276">
        <f>IFERROR(INDEX(SalesTJ[Units],MATCH(A1276,SalesTJ[ProductID],0)),"Not found")</f>
        <v>1</v>
      </c>
      <c r="L1276">
        <f>IFERROR(INDEX(SalesTJ[Revenue],MATCH(A1276,SalesTJ[ProductID],0)),"Not found")</f>
        <v>4850.37</v>
      </c>
    </row>
    <row r="1277" spans="1:12">
      <c r="A1277" s="8">
        <v>491</v>
      </c>
      <c r="B1277" s="9">
        <v>42173</v>
      </c>
      <c r="C1277" t="str">
        <f>IFERROR(INDEX(ProductTJ[Product Name],MATCH(A1277,ProductTJ[ProductID],0)),"Not found")</f>
        <v>Maximus UM-96</v>
      </c>
      <c r="D1277" t="str">
        <f>IFERROR(INDEX(ProductTJ[Category],MATCH(A1277,ProductTJ[ProductID],0)),"Not found")</f>
        <v>Urban</v>
      </c>
      <c r="E1277">
        <f>IFERROR(INDEX(ProductTJ[ManufacturerID],MATCH(A1277,ProductTJ[ProductID],0)),"Not found")</f>
        <v>7</v>
      </c>
      <c r="F1277" t="str">
        <f>IFERROR(INDEX(ProductTJ[Segment],MATCH(A1277,ProductTJ[ProductID],0)),"Not found")</f>
        <v>Moderation</v>
      </c>
      <c r="G1277" t="str">
        <f>IFERROR(INDEX(SalesTJ[Country],MATCH(A1277,SalesTJ[ProductID],0)),"Not found")</f>
        <v>Canada</v>
      </c>
      <c r="H1277" t="str">
        <f>IFERROR(INDEX(Location[State],MATCH(I1277,Location[Zip],0)),"Not found")</f>
        <v>Ontario</v>
      </c>
      <c r="I1277" t="str">
        <f>IFERROR(INDEX(SalesTJ[Zip],MATCH(A1277,SalesTJ[ProductID],0)),"Not found")</f>
        <v>M5X</v>
      </c>
      <c r="J1277" t="str">
        <f>IFERROR(INDEX(Manufacturer[Manufacturer Name],MATCH(E1277,Manufacturer[ManufacturerID],0)),"Not found")</f>
        <v>VanArsdel</v>
      </c>
      <c r="K1277">
        <f>IFERROR(INDEX(SalesTJ[Units],MATCH(A1277,SalesTJ[ProductID],0)),"Not found")</f>
        <v>1</v>
      </c>
      <c r="L1277">
        <f>IFERROR(INDEX(SalesTJ[Revenue],MATCH(A1277,SalesTJ[ProductID],0)),"Not found")</f>
        <v>10709.37</v>
      </c>
    </row>
    <row r="1278" spans="1:12">
      <c r="A1278" s="6">
        <v>2369</v>
      </c>
      <c r="B1278" s="7">
        <v>42173</v>
      </c>
      <c r="C1278" t="str">
        <f>IFERROR(INDEX(ProductTJ[Product Name],MATCH(A1278,ProductTJ[ProductID],0)),"Not found")</f>
        <v>Aliqui UC-17</v>
      </c>
      <c r="D1278" t="str">
        <f>IFERROR(INDEX(ProductTJ[Category],MATCH(A1278,ProductTJ[ProductID],0)),"Not found")</f>
        <v>Urban</v>
      </c>
      <c r="E1278">
        <f>IFERROR(INDEX(ProductTJ[ManufacturerID],MATCH(A1278,ProductTJ[ProductID],0)),"Not found")</f>
        <v>2</v>
      </c>
      <c r="F1278" t="str">
        <f>IFERROR(INDEX(ProductTJ[Segment],MATCH(A1278,ProductTJ[ProductID],0)),"Not found")</f>
        <v>Convenience</v>
      </c>
      <c r="G1278" t="str">
        <f>IFERROR(INDEX(SalesTJ[Country],MATCH(A1278,SalesTJ[ProductID],0)),"Not found")</f>
        <v>Canada</v>
      </c>
      <c r="H1278" t="str">
        <f>IFERROR(INDEX(Location[State],MATCH(I1278,Location[Zip],0)),"Not found")</f>
        <v>Ontario</v>
      </c>
      <c r="I1278" t="str">
        <f>IFERROR(INDEX(SalesTJ[Zip],MATCH(A1278,SalesTJ[ProductID],0)),"Not found")</f>
        <v>M4P</v>
      </c>
      <c r="J1278" t="str">
        <f>IFERROR(INDEX(Manufacturer[Manufacturer Name],MATCH(E1278,Manufacturer[ManufacturerID],0)),"Not found")</f>
        <v>Aliqui</v>
      </c>
      <c r="K1278">
        <f>IFERROR(INDEX(SalesTJ[Units],MATCH(A1278,SalesTJ[ProductID],0)),"Not found")</f>
        <v>1</v>
      </c>
      <c r="L1278">
        <f>IFERROR(INDEX(SalesTJ[Revenue],MATCH(A1278,SalesTJ[ProductID],0)),"Not found")</f>
        <v>5096.7</v>
      </c>
    </row>
    <row r="1279" spans="1:12">
      <c r="A1279" s="8">
        <v>1722</v>
      </c>
      <c r="B1279" s="9">
        <v>42173</v>
      </c>
      <c r="C1279" t="str">
        <f>IFERROR(INDEX(ProductTJ[Product Name],MATCH(A1279,ProductTJ[ProductID],0)),"Not found")</f>
        <v>Salvus YY-33</v>
      </c>
      <c r="D1279" t="str">
        <f>IFERROR(INDEX(ProductTJ[Category],MATCH(A1279,ProductTJ[ProductID],0)),"Not found")</f>
        <v>Youth</v>
      </c>
      <c r="E1279">
        <f>IFERROR(INDEX(ProductTJ[ManufacturerID],MATCH(A1279,ProductTJ[ProductID],0)),"Not found")</f>
        <v>13</v>
      </c>
      <c r="F1279" t="str">
        <f>IFERROR(INDEX(ProductTJ[Segment],MATCH(A1279,ProductTJ[ProductID],0)),"Not found")</f>
        <v>Youth</v>
      </c>
      <c r="G1279" t="str">
        <f>IFERROR(INDEX(SalesTJ[Country],MATCH(A1279,SalesTJ[ProductID],0)),"Not found")</f>
        <v>Canada</v>
      </c>
      <c r="H1279" t="str">
        <f>IFERROR(INDEX(Location[State],MATCH(I1279,Location[Zip],0)),"Not found")</f>
        <v>Quebec</v>
      </c>
      <c r="I1279" t="str">
        <f>IFERROR(INDEX(SalesTJ[Zip],MATCH(A1279,SalesTJ[ProductID],0)),"Not found")</f>
        <v>H1B</v>
      </c>
      <c r="J1279" t="str">
        <f>IFERROR(INDEX(Manufacturer[Manufacturer Name],MATCH(E1279,Manufacturer[ManufacturerID],0)),"Not found")</f>
        <v>Salvus</v>
      </c>
      <c r="K1279">
        <f>IFERROR(INDEX(SalesTJ[Units],MATCH(A1279,SalesTJ[ProductID],0)),"Not found")</f>
        <v>2</v>
      </c>
      <c r="L1279">
        <f>IFERROR(INDEX(SalesTJ[Revenue],MATCH(A1279,SalesTJ[ProductID],0)),"Not found")</f>
        <v>2077.74</v>
      </c>
    </row>
    <row r="1280" spans="1:12">
      <c r="A1280" s="6">
        <v>2269</v>
      </c>
      <c r="B1280" s="7">
        <v>42167</v>
      </c>
      <c r="C1280" t="str">
        <f>IFERROR(INDEX(ProductTJ[Product Name],MATCH(A1280,ProductTJ[ProductID],0)),"Not found")</f>
        <v>Aliqui RS-02</v>
      </c>
      <c r="D1280" t="str">
        <f>IFERROR(INDEX(ProductTJ[Category],MATCH(A1280,ProductTJ[ProductID],0)),"Not found")</f>
        <v>Rural</v>
      </c>
      <c r="E1280">
        <f>IFERROR(INDEX(ProductTJ[ManufacturerID],MATCH(A1280,ProductTJ[ProductID],0)),"Not found")</f>
        <v>2</v>
      </c>
      <c r="F1280" t="str">
        <f>IFERROR(INDEX(ProductTJ[Segment],MATCH(A1280,ProductTJ[ProductID],0)),"Not found")</f>
        <v>Select</v>
      </c>
      <c r="G1280" t="str">
        <f>IFERROR(INDEX(SalesTJ[Country],MATCH(A1280,SalesTJ[ProductID],0)),"Not found")</f>
        <v>Canada</v>
      </c>
      <c r="H1280" t="str">
        <f>IFERROR(INDEX(Location[State],MATCH(I1280,Location[Zip],0)),"Not found")</f>
        <v>British Columbia</v>
      </c>
      <c r="I1280" t="str">
        <f>IFERROR(INDEX(SalesTJ[Zip],MATCH(A1280,SalesTJ[ProductID],0)),"Not found")</f>
        <v>V6A</v>
      </c>
      <c r="J1280" t="str">
        <f>IFERROR(INDEX(Manufacturer[Manufacturer Name],MATCH(E1280,Manufacturer[ManufacturerID],0)),"Not found")</f>
        <v>Aliqui</v>
      </c>
      <c r="K1280">
        <f>IFERROR(INDEX(SalesTJ[Units],MATCH(A1280,SalesTJ[ProductID],0)),"Not found")</f>
        <v>1</v>
      </c>
      <c r="L1280">
        <f>IFERROR(INDEX(SalesTJ[Revenue],MATCH(A1280,SalesTJ[ProductID],0)),"Not found")</f>
        <v>3936.87</v>
      </c>
    </row>
    <row r="1281" spans="1:12">
      <c r="A1281" s="8">
        <v>2396</v>
      </c>
      <c r="B1281" s="9">
        <v>42167</v>
      </c>
      <c r="C1281" t="str">
        <f>IFERROR(INDEX(ProductTJ[Product Name],MATCH(A1281,ProductTJ[ProductID],0)),"Not found")</f>
        <v>Aliqui YY-05</v>
      </c>
      <c r="D1281" t="str">
        <f>IFERROR(INDEX(ProductTJ[Category],MATCH(A1281,ProductTJ[ProductID],0)),"Not found")</f>
        <v>Youth</v>
      </c>
      <c r="E1281">
        <f>IFERROR(INDEX(ProductTJ[ManufacturerID],MATCH(A1281,ProductTJ[ProductID],0)),"Not found")</f>
        <v>2</v>
      </c>
      <c r="F1281" t="str">
        <f>IFERROR(INDEX(ProductTJ[Segment],MATCH(A1281,ProductTJ[ProductID],0)),"Not found")</f>
        <v>Youth</v>
      </c>
      <c r="G1281" t="str">
        <f>IFERROR(INDEX(SalesTJ[Country],MATCH(A1281,SalesTJ[ProductID],0)),"Not found")</f>
        <v>Canada</v>
      </c>
      <c r="H1281" t="str">
        <f>IFERROR(INDEX(Location[State],MATCH(I1281,Location[Zip],0)),"Not found")</f>
        <v>Alberta</v>
      </c>
      <c r="I1281" t="str">
        <f>IFERROR(INDEX(SalesTJ[Zip],MATCH(A1281,SalesTJ[ProductID],0)),"Not found")</f>
        <v>T5J</v>
      </c>
      <c r="J1281" t="str">
        <f>IFERROR(INDEX(Manufacturer[Manufacturer Name],MATCH(E1281,Manufacturer[ManufacturerID],0)),"Not found")</f>
        <v>Aliqui</v>
      </c>
      <c r="K1281">
        <f>IFERROR(INDEX(SalesTJ[Units],MATCH(A1281,SalesTJ[ProductID],0)),"Not found")</f>
        <v>1</v>
      </c>
      <c r="L1281">
        <f>IFERROR(INDEX(SalesTJ[Revenue],MATCH(A1281,SalesTJ[ProductID],0)),"Not found")</f>
        <v>1442.7</v>
      </c>
    </row>
    <row r="1282" spans="1:12">
      <c r="A1282" s="6">
        <v>626</v>
      </c>
      <c r="B1282" s="7">
        <v>42168</v>
      </c>
      <c r="C1282" t="str">
        <f>IFERROR(INDEX(ProductTJ[Product Name],MATCH(A1282,ProductTJ[ProductID],0)),"Not found")</f>
        <v>Maximus UC-91</v>
      </c>
      <c r="D1282" t="str">
        <f>IFERROR(INDEX(ProductTJ[Category],MATCH(A1282,ProductTJ[ProductID],0)),"Not found")</f>
        <v>Urban</v>
      </c>
      <c r="E1282">
        <f>IFERROR(INDEX(ProductTJ[ManufacturerID],MATCH(A1282,ProductTJ[ProductID],0)),"Not found")</f>
        <v>7</v>
      </c>
      <c r="F1282" t="str">
        <f>IFERROR(INDEX(ProductTJ[Segment],MATCH(A1282,ProductTJ[ProductID],0)),"Not found")</f>
        <v>Convenience</v>
      </c>
      <c r="G1282" t="str">
        <f>IFERROR(INDEX(SalesTJ[Country],MATCH(A1282,SalesTJ[ProductID],0)),"Not found")</f>
        <v>Canada</v>
      </c>
      <c r="H1282" t="str">
        <f>IFERROR(INDEX(Location[State],MATCH(I1282,Location[Zip],0)),"Not found")</f>
        <v>Quebec</v>
      </c>
      <c r="I1282" t="str">
        <f>IFERROR(INDEX(SalesTJ[Zip],MATCH(A1282,SalesTJ[ProductID],0)),"Not found")</f>
        <v>H1G</v>
      </c>
      <c r="J1282" t="str">
        <f>IFERROR(INDEX(Manufacturer[Manufacturer Name],MATCH(E1282,Manufacturer[ManufacturerID],0)),"Not found")</f>
        <v>VanArsdel</v>
      </c>
      <c r="K1282">
        <f>IFERROR(INDEX(SalesTJ[Units],MATCH(A1282,SalesTJ[ProductID],0)),"Not found")</f>
        <v>1</v>
      </c>
      <c r="L1282">
        <f>IFERROR(INDEX(SalesTJ[Revenue],MATCH(A1282,SalesTJ[ProductID],0)),"Not found")</f>
        <v>17009.37</v>
      </c>
    </row>
    <row r="1283" spans="1:12">
      <c r="A1283" s="8">
        <v>2054</v>
      </c>
      <c r="B1283" s="9">
        <v>42169</v>
      </c>
      <c r="C1283" t="str">
        <f>IFERROR(INDEX(ProductTJ[Product Name],MATCH(A1283,ProductTJ[ProductID],0)),"Not found")</f>
        <v>Currus UE-14</v>
      </c>
      <c r="D1283" t="str">
        <f>IFERROR(INDEX(ProductTJ[Category],MATCH(A1283,ProductTJ[ProductID],0)),"Not found")</f>
        <v>Urban</v>
      </c>
      <c r="E1283">
        <f>IFERROR(INDEX(ProductTJ[ManufacturerID],MATCH(A1283,ProductTJ[ProductID],0)),"Not found")</f>
        <v>4</v>
      </c>
      <c r="F1283" t="str">
        <f>IFERROR(INDEX(ProductTJ[Segment],MATCH(A1283,ProductTJ[ProductID],0)),"Not found")</f>
        <v>Extreme</v>
      </c>
      <c r="G1283" t="str">
        <f>IFERROR(INDEX(SalesTJ[Country],MATCH(A1283,SalesTJ[ProductID],0)),"Not found")</f>
        <v>Canada</v>
      </c>
      <c r="H1283" t="str">
        <f>IFERROR(INDEX(Location[State],MATCH(I1283,Location[Zip],0)),"Not found")</f>
        <v>Ontario</v>
      </c>
      <c r="I1283" t="str">
        <f>IFERROR(INDEX(SalesTJ[Zip],MATCH(A1283,SalesTJ[ProductID],0)),"Not found")</f>
        <v>L5N</v>
      </c>
      <c r="J1283" t="str">
        <f>IFERROR(INDEX(Manufacturer[Manufacturer Name],MATCH(E1283,Manufacturer[ManufacturerID],0)),"Not found")</f>
        <v>Currus</v>
      </c>
      <c r="K1283">
        <f>IFERROR(INDEX(SalesTJ[Units],MATCH(A1283,SalesTJ[ProductID],0)),"Not found")</f>
        <v>1</v>
      </c>
      <c r="L1283">
        <f>IFERROR(INDEX(SalesTJ[Revenue],MATCH(A1283,SalesTJ[ProductID],0)),"Not found")</f>
        <v>7685.37</v>
      </c>
    </row>
    <row r="1284" spans="1:12">
      <c r="A1284" s="6">
        <v>491</v>
      </c>
      <c r="B1284" s="7">
        <v>42169</v>
      </c>
      <c r="C1284" t="str">
        <f>IFERROR(INDEX(ProductTJ[Product Name],MATCH(A1284,ProductTJ[ProductID],0)),"Not found")</f>
        <v>Maximus UM-96</v>
      </c>
      <c r="D1284" t="str">
        <f>IFERROR(INDEX(ProductTJ[Category],MATCH(A1284,ProductTJ[ProductID],0)),"Not found")</f>
        <v>Urban</v>
      </c>
      <c r="E1284">
        <f>IFERROR(INDEX(ProductTJ[ManufacturerID],MATCH(A1284,ProductTJ[ProductID],0)),"Not found")</f>
        <v>7</v>
      </c>
      <c r="F1284" t="str">
        <f>IFERROR(INDEX(ProductTJ[Segment],MATCH(A1284,ProductTJ[ProductID],0)),"Not found")</f>
        <v>Moderation</v>
      </c>
      <c r="G1284" t="str">
        <f>IFERROR(INDEX(SalesTJ[Country],MATCH(A1284,SalesTJ[ProductID],0)),"Not found")</f>
        <v>Canada</v>
      </c>
      <c r="H1284" t="str">
        <f>IFERROR(INDEX(Location[State],MATCH(I1284,Location[Zip],0)),"Not found")</f>
        <v>Ontario</v>
      </c>
      <c r="I1284" t="str">
        <f>IFERROR(INDEX(SalesTJ[Zip],MATCH(A1284,SalesTJ[ProductID],0)),"Not found")</f>
        <v>M5X</v>
      </c>
      <c r="J1284" t="str">
        <f>IFERROR(INDEX(Manufacturer[Manufacturer Name],MATCH(E1284,Manufacturer[ManufacturerID],0)),"Not found")</f>
        <v>VanArsdel</v>
      </c>
      <c r="K1284">
        <f>IFERROR(INDEX(SalesTJ[Units],MATCH(A1284,SalesTJ[ProductID],0)),"Not found")</f>
        <v>1</v>
      </c>
      <c r="L1284">
        <f>IFERROR(INDEX(SalesTJ[Revenue],MATCH(A1284,SalesTJ[ProductID],0)),"Not found")</f>
        <v>10709.37</v>
      </c>
    </row>
    <row r="1285" spans="1:12">
      <c r="A1285" s="8">
        <v>549</v>
      </c>
      <c r="B1285" s="9">
        <v>42169</v>
      </c>
      <c r="C1285" t="str">
        <f>IFERROR(INDEX(ProductTJ[Product Name],MATCH(A1285,ProductTJ[ProductID],0)),"Not found")</f>
        <v>Maximus UC-14</v>
      </c>
      <c r="D1285" t="str">
        <f>IFERROR(INDEX(ProductTJ[Category],MATCH(A1285,ProductTJ[ProductID],0)),"Not found")</f>
        <v>Urban</v>
      </c>
      <c r="E1285">
        <f>IFERROR(INDEX(ProductTJ[ManufacturerID],MATCH(A1285,ProductTJ[ProductID],0)),"Not found")</f>
        <v>7</v>
      </c>
      <c r="F1285" t="str">
        <f>IFERROR(INDEX(ProductTJ[Segment],MATCH(A1285,ProductTJ[ProductID],0)),"Not found")</f>
        <v>Convenience</v>
      </c>
      <c r="G1285" t="str">
        <f>IFERROR(INDEX(SalesTJ[Country],MATCH(A1285,SalesTJ[ProductID],0)),"Not found")</f>
        <v>Canada</v>
      </c>
      <c r="H1285" t="str">
        <f>IFERROR(INDEX(Location[State],MATCH(I1285,Location[Zip],0)),"Not found")</f>
        <v>Ontario</v>
      </c>
      <c r="I1285" t="str">
        <f>IFERROR(INDEX(SalesTJ[Zip],MATCH(A1285,SalesTJ[ProductID],0)),"Not found")</f>
        <v>M6S</v>
      </c>
      <c r="J1285" t="str">
        <f>IFERROR(INDEX(Manufacturer[Manufacturer Name],MATCH(E1285,Manufacturer[ManufacturerID],0)),"Not found")</f>
        <v>VanArsdel</v>
      </c>
      <c r="K1285">
        <f>IFERROR(INDEX(SalesTJ[Units],MATCH(A1285,SalesTJ[ProductID],0)),"Not found")</f>
        <v>1</v>
      </c>
      <c r="L1285">
        <f>IFERROR(INDEX(SalesTJ[Revenue],MATCH(A1285,SalesTJ[ProductID],0)),"Not found")</f>
        <v>6614.37</v>
      </c>
    </row>
    <row r="1286" spans="1:12">
      <c r="A1286" s="6">
        <v>407</v>
      </c>
      <c r="B1286" s="7">
        <v>42169</v>
      </c>
      <c r="C1286" t="str">
        <f>IFERROR(INDEX(ProductTJ[Product Name],MATCH(A1286,ProductTJ[ProductID],0)),"Not found")</f>
        <v>Maximus UM-12</v>
      </c>
      <c r="D1286" t="str">
        <f>IFERROR(INDEX(ProductTJ[Category],MATCH(A1286,ProductTJ[ProductID],0)),"Not found")</f>
        <v>Urban</v>
      </c>
      <c r="E1286">
        <f>IFERROR(INDEX(ProductTJ[ManufacturerID],MATCH(A1286,ProductTJ[ProductID],0)),"Not found")</f>
        <v>7</v>
      </c>
      <c r="F1286" t="str">
        <f>IFERROR(INDEX(ProductTJ[Segment],MATCH(A1286,ProductTJ[ProductID],0)),"Not found")</f>
        <v>Moderation</v>
      </c>
      <c r="G1286" t="str">
        <f>IFERROR(INDEX(SalesTJ[Country],MATCH(A1286,SalesTJ[ProductID],0)),"Not found")</f>
        <v>Canada</v>
      </c>
      <c r="H1286" t="str">
        <f>IFERROR(INDEX(Location[State],MATCH(I1286,Location[Zip],0)),"Not found")</f>
        <v>Ontario</v>
      </c>
      <c r="I1286" t="str">
        <f>IFERROR(INDEX(SalesTJ[Zip],MATCH(A1286,SalesTJ[ProductID],0)),"Not found")</f>
        <v>M6G</v>
      </c>
      <c r="J1286" t="str">
        <f>IFERROR(INDEX(Manufacturer[Manufacturer Name],MATCH(E1286,Manufacturer[ManufacturerID],0)),"Not found")</f>
        <v>VanArsdel</v>
      </c>
      <c r="K1286">
        <f>IFERROR(INDEX(SalesTJ[Units],MATCH(A1286,SalesTJ[ProductID],0)),"Not found")</f>
        <v>1</v>
      </c>
      <c r="L1286">
        <f>IFERROR(INDEX(SalesTJ[Revenue],MATCH(A1286,SalesTJ[ProductID],0)),"Not found")</f>
        <v>20505.87</v>
      </c>
    </row>
    <row r="1287" spans="1:12">
      <c r="A1287" s="8">
        <v>567</v>
      </c>
      <c r="B1287" s="9">
        <v>42169</v>
      </c>
      <c r="C1287" t="str">
        <f>IFERROR(INDEX(ProductTJ[Product Name],MATCH(A1287,ProductTJ[ProductID],0)),"Not found")</f>
        <v>Maximus UC-32</v>
      </c>
      <c r="D1287" t="str">
        <f>IFERROR(INDEX(ProductTJ[Category],MATCH(A1287,ProductTJ[ProductID],0)),"Not found")</f>
        <v>Urban</v>
      </c>
      <c r="E1287">
        <f>IFERROR(INDEX(ProductTJ[ManufacturerID],MATCH(A1287,ProductTJ[ProductID],0)),"Not found")</f>
        <v>7</v>
      </c>
      <c r="F1287" t="str">
        <f>IFERROR(INDEX(ProductTJ[Segment],MATCH(A1287,ProductTJ[ProductID],0)),"Not found")</f>
        <v>Convenience</v>
      </c>
      <c r="G1287" t="str">
        <f>IFERROR(INDEX(SalesTJ[Country],MATCH(A1287,SalesTJ[ProductID],0)),"Not found")</f>
        <v>Canada</v>
      </c>
      <c r="H1287" t="str">
        <f>IFERROR(INDEX(Location[State],MATCH(I1287,Location[Zip],0)),"Not found")</f>
        <v>Alberta</v>
      </c>
      <c r="I1287" t="str">
        <f>IFERROR(INDEX(SalesTJ[Zip],MATCH(A1287,SalesTJ[ProductID],0)),"Not found")</f>
        <v>T6K</v>
      </c>
      <c r="J1287" t="str">
        <f>IFERROR(INDEX(Manufacturer[Manufacturer Name],MATCH(E1287,Manufacturer[ManufacturerID],0)),"Not found")</f>
        <v>VanArsdel</v>
      </c>
      <c r="K1287">
        <f>IFERROR(INDEX(SalesTJ[Units],MATCH(A1287,SalesTJ[ProductID],0)),"Not found")</f>
        <v>1</v>
      </c>
      <c r="L1287">
        <f>IFERROR(INDEX(SalesTJ[Revenue],MATCH(A1287,SalesTJ[ProductID],0)),"Not found")</f>
        <v>10520.37</v>
      </c>
    </row>
    <row r="1288" spans="1:12">
      <c r="A1288" s="6">
        <v>1062</v>
      </c>
      <c r="B1288" s="7">
        <v>42185</v>
      </c>
      <c r="C1288" t="str">
        <f>IFERROR(INDEX(ProductTJ[Product Name],MATCH(A1288,ProductTJ[ProductID],0)),"Not found")</f>
        <v>Pirum RP-08</v>
      </c>
      <c r="D1288" t="str">
        <f>IFERROR(INDEX(ProductTJ[Category],MATCH(A1288,ProductTJ[ProductID],0)),"Not found")</f>
        <v>Rural</v>
      </c>
      <c r="E1288">
        <f>IFERROR(INDEX(ProductTJ[ManufacturerID],MATCH(A1288,ProductTJ[ProductID],0)),"Not found")</f>
        <v>10</v>
      </c>
      <c r="F1288" t="str">
        <f>IFERROR(INDEX(ProductTJ[Segment],MATCH(A1288,ProductTJ[ProductID],0)),"Not found")</f>
        <v>Productivity</v>
      </c>
      <c r="G1288" t="str">
        <f>IFERROR(INDEX(SalesTJ[Country],MATCH(A1288,SalesTJ[ProductID],0)),"Not found")</f>
        <v>Canada</v>
      </c>
      <c r="H1288" t="str">
        <f>IFERROR(INDEX(Location[State],MATCH(I1288,Location[Zip],0)),"Not found")</f>
        <v>Alberta</v>
      </c>
      <c r="I1288" t="str">
        <f>IFERROR(INDEX(SalesTJ[Zip],MATCH(A1288,SalesTJ[ProductID],0)),"Not found")</f>
        <v>T5H</v>
      </c>
      <c r="J1288" t="str">
        <f>IFERROR(INDEX(Manufacturer[Manufacturer Name],MATCH(E1288,Manufacturer[ManufacturerID],0)),"Not found")</f>
        <v>Pirum</v>
      </c>
      <c r="K1288">
        <f>IFERROR(INDEX(SalesTJ[Units],MATCH(A1288,SalesTJ[ProductID],0)),"Not found")</f>
        <v>1</v>
      </c>
      <c r="L1288">
        <f>IFERROR(INDEX(SalesTJ[Revenue],MATCH(A1288,SalesTJ[ProductID],0)),"Not found")</f>
        <v>1889.37</v>
      </c>
    </row>
    <row r="1289" spans="1:12">
      <c r="A1289" s="8">
        <v>1085</v>
      </c>
      <c r="B1289" s="9">
        <v>42185</v>
      </c>
      <c r="C1289" t="str">
        <f>IFERROR(INDEX(ProductTJ[Product Name],MATCH(A1289,ProductTJ[ProductID],0)),"Not found")</f>
        <v>Pirum RP-31</v>
      </c>
      <c r="D1289" t="str">
        <f>IFERROR(INDEX(ProductTJ[Category],MATCH(A1289,ProductTJ[ProductID],0)),"Not found")</f>
        <v>Rural</v>
      </c>
      <c r="E1289">
        <f>IFERROR(INDEX(ProductTJ[ManufacturerID],MATCH(A1289,ProductTJ[ProductID],0)),"Not found")</f>
        <v>10</v>
      </c>
      <c r="F1289" t="str">
        <f>IFERROR(INDEX(ProductTJ[Segment],MATCH(A1289,ProductTJ[ProductID],0)),"Not found")</f>
        <v>Productivity</v>
      </c>
      <c r="G1289" t="str">
        <f>IFERROR(INDEX(SalesTJ[Country],MATCH(A1289,SalesTJ[ProductID],0)),"Not found")</f>
        <v>Canada</v>
      </c>
      <c r="H1289" t="str">
        <f>IFERROR(INDEX(Location[State],MATCH(I1289,Location[Zip],0)),"Not found")</f>
        <v>Manitoba</v>
      </c>
      <c r="I1289" t="str">
        <f>IFERROR(INDEX(SalesTJ[Zip],MATCH(A1289,SalesTJ[ProductID],0)),"Not found")</f>
        <v>R3G</v>
      </c>
      <c r="J1289" t="str">
        <f>IFERROR(INDEX(Manufacturer[Manufacturer Name],MATCH(E1289,Manufacturer[ManufacturerID],0)),"Not found")</f>
        <v>Pirum</v>
      </c>
      <c r="K1289">
        <f>IFERROR(INDEX(SalesTJ[Units],MATCH(A1289,SalesTJ[ProductID],0)),"Not found")</f>
        <v>1</v>
      </c>
      <c r="L1289">
        <f>IFERROR(INDEX(SalesTJ[Revenue],MATCH(A1289,SalesTJ[ProductID],0)),"Not found")</f>
        <v>1164.87</v>
      </c>
    </row>
    <row r="1290" spans="1:12">
      <c r="A1290" s="6">
        <v>1879</v>
      </c>
      <c r="B1290" s="7">
        <v>42185</v>
      </c>
      <c r="C1290" t="str">
        <f>IFERROR(INDEX(ProductTJ[Product Name],MATCH(A1290,ProductTJ[ProductID],0)),"Not found")</f>
        <v>Leo UM-17</v>
      </c>
      <c r="D1290" t="str">
        <f>IFERROR(INDEX(ProductTJ[Category],MATCH(A1290,ProductTJ[ProductID],0)),"Not found")</f>
        <v>Urban</v>
      </c>
      <c r="E1290">
        <f>IFERROR(INDEX(ProductTJ[ManufacturerID],MATCH(A1290,ProductTJ[ProductID],0)),"Not found")</f>
        <v>6</v>
      </c>
      <c r="F1290" t="str">
        <f>IFERROR(INDEX(ProductTJ[Segment],MATCH(A1290,ProductTJ[ProductID],0)),"Not found")</f>
        <v>Moderation</v>
      </c>
      <c r="G1290" t="str">
        <f>IFERROR(INDEX(SalesTJ[Country],MATCH(A1290,SalesTJ[ProductID],0)),"Not found")</f>
        <v>Canada</v>
      </c>
      <c r="H1290" t="str">
        <f>IFERROR(INDEX(Location[State],MATCH(I1290,Location[Zip],0)),"Not found")</f>
        <v>Ontario</v>
      </c>
      <c r="I1290" t="str">
        <f>IFERROR(INDEX(SalesTJ[Zip],MATCH(A1290,SalesTJ[ProductID],0)),"Not found")</f>
        <v>M6H</v>
      </c>
      <c r="J1290" t="str">
        <f>IFERROR(INDEX(Manufacturer[Manufacturer Name],MATCH(E1290,Manufacturer[ManufacturerID],0)),"Not found")</f>
        <v>Leo</v>
      </c>
      <c r="K1290">
        <f>IFERROR(INDEX(SalesTJ[Units],MATCH(A1290,SalesTJ[ProductID],0)),"Not found")</f>
        <v>1</v>
      </c>
      <c r="L1290">
        <f>IFERROR(INDEX(SalesTJ[Revenue],MATCH(A1290,SalesTJ[ProductID],0)),"Not found")</f>
        <v>11339.37</v>
      </c>
    </row>
    <row r="1291" spans="1:12">
      <c r="A1291" s="8">
        <v>2277</v>
      </c>
      <c r="B1291" s="9">
        <v>42185</v>
      </c>
      <c r="C1291" t="str">
        <f>IFERROR(INDEX(ProductTJ[Product Name],MATCH(A1291,ProductTJ[ProductID],0)),"Not found")</f>
        <v>Aliqui RS-10</v>
      </c>
      <c r="D1291" t="str">
        <f>IFERROR(INDEX(ProductTJ[Category],MATCH(A1291,ProductTJ[ProductID],0)),"Not found")</f>
        <v>Rural</v>
      </c>
      <c r="E1291">
        <f>IFERROR(INDEX(ProductTJ[ManufacturerID],MATCH(A1291,ProductTJ[ProductID],0)),"Not found")</f>
        <v>2</v>
      </c>
      <c r="F1291" t="str">
        <f>IFERROR(INDEX(ProductTJ[Segment],MATCH(A1291,ProductTJ[ProductID],0)),"Not found")</f>
        <v>Select</v>
      </c>
      <c r="G1291" t="str">
        <f>IFERROR(INDEX(SalesTJ[Country],MATCH(A1291,SalesTJ[ProductID],0)),"Not found")</f>
        <v>Canada</v>
      </c>
      <c r="H1291" t="str">
        <f>IFERROR(INDEX(Location[State],MATCH(I1291,Location[Zip],0)),"Not found")</f>
        <v>Alberta</v>
      </c>
      <c r="I1291" t="str">
        <f>IFERROR(INDEX(SalesTJ[Zip],MATCH(A1291,SalesTJ[ProductID],0)),"Not found")</f>
        <v>T6E</v>
      </c>
      <c r="J1291" t="str">
        <f>IFERROR(INDEX(Manufacturer[Manufacturer Name],MATCH(E1291,Manufacturer[ManufacturerID],0)),"Not found")</f>
        <v>Aliqui</v>
      </c>
      <c r="K1291">
        <f>IFERROR(INDEX(SalesTJ[Units],MATCH(A1291,SalesTJ[ProductID],0)),"Not found")</f>
        <v>1</v>
      </c>
      <c r="L1291">
        <f>IFERROR(INDEX(SalesTJ[Revenue],MATCH(A1291,SalesTJ[ProductID],0)),"Not found")</f>
        <v>3527.37</v>
      </c>
    </row>
    <row r="1292" spans="1:12">
      <c r="A1292" s="6">
        <v>1722</v>
      </c>
      <c r="B1292" s="7">
        <v>42185</v>
      </c>
      <c r="C1292" t="str">
        <f>IFERROR(INDEX(ProductTJ[Product Name],MATCH(A1292,ProductTJ[ProductID],0)),"Not found")</f>
        <v>Salvus YY-33</v>
      </c>
      <c r="D1292" t="str">
        <f>IFERROR(INDEX(ProductTJ[Category],MATCH(A1292,ProductTJ[ProductID],0)),"Not found")</f>
        <v>Youth</v>
      </c>
      <c r="E1292">
        <f>IFERROR(INDEX(ProductTJ[ManufacturerID],MATCH(A1292,ProductTJ[ProductID],0)),"Not found")</f>
        <v>13</v>
      </c>
      <c r="F1292" t="str">
        <f>IFERROR(INDEX(ProductTJ[Segment],MATCH(A1292,ProductTJ[ProductID],0)),"Not found")</f>
        <v>Youth</v>
      </c>
      <c r="G1292" t="str">
        <f>IFERROR(INDEX(SalesTJ[Country],MATCH(A1292,SalesTJ[ProductID],0)),"Not found")</f>
        <v>Canada</v>
      </c>
      <c r="H1292" t="str">
        <f>IFERROR(INDEX(Location[State],MATCH(I1292,Location[Zip],0)),"Not found")</f>
        <v>Quebec</v>
      </c>
      <c r="I1292" t="str">
        <f>IFERROR(INDEX(SalesTJ[Zip],MATCH(A1292,SalesTJ[ProductID],0)),"Not found")</f>
        <v>H1B</v>
      </c>
      <c r="J1292" t="str">
        <f>IFERROR(INDEX(Manufacturer[Manufacturer Name],MATCH(E1292,Manufacturer[ManufacturerID],0)),"Not found")</f>
        <v>Salvus</v>
      </c>
      <c r="K1292">
        <f>IFERROR(INDEX(SalesTJ[Units],MATCH(A1292,SalesTJ[ProductID],0)),"Not found")</f>
        <v>2</v>
      </c>
      <c r="L1292">
        <f>IFERROR(INDEX(SalesTJ[Revenue],MATCH(A1292,SalesTJ[ProductID],0)),"Not found")</f>
        <v>2077.74</v>
      </c>
    </row>
    <row r="1293" spans="1:12">
      <c r="A1293" s="8">
        <v>1086</v>
      </c>
      <c r="B1293" s="9">
        <v>42185</v>
      </c>
      <c r="C1293" t="str">
        <f>IFERROR(INDEX(ProductTJ[Product Name],MATCH(A1293,ProductTJ[ProductID],0)),"Not found")</f>
        <v>Pirum RP-32</v>
      </c>
      <c r="D1293" t="str">
        <f>IFERROR(INDEX(ProductTJ[Category],MATCH(A1293,ProductTJ[ProductID],0)),"Not found")</f>
        <v>Rural</v>
      </c>
      <c r="E1293">
        <f>IFERROR(INDEX(ProductTJ[ManufacturerID],MATCH(A1293,ProductTJ[ProductID],0)),"Not found")</f>
        <v>10</v>
      </c>
      <c r="F1293" t="str">
        <f>IFERROR(INDEX(ProductTJ[Segment],MATCH(A1293,ProductTJ[ProductID],0)),"Not found")</f>
        <v>Productivity</v>
      </c>
      <c r="G1293" t="str">
        <f>IFERROR(INDEX(SalesTJ[Country],MATCH(A1293,SalesTJ[ProductID],0)),"Not found")</f>
        <v>Canada</v>
      </c>
      <c r="H1293" t="str">
        <f>IFERROR(INDEX(Location[State],MATCH(I1293,Location[Zip],0)),"Not found")</f>
        <v>Manitoba</v>
      </c>
      <c r="I1293" t="str">
        <f>IFERROR(INDEX(SalesTJ[Zip],MATCH(A1293,SalesTJ[ProductID],0)),"Not found")</f>
        <v>R3G</v>
      </c>
      <c r="J1293" t="str">
        <f>IFERROR(INDEX(Manufacturer[Manufacturer Name],MATCH(E1293,Manufacturer[ManufacturerID],0)),"Not found")</f>
        <v>Pirum</v>
      </c>
      <c r="K1293">
        <f>IFERROR(INDEX(SalesTJ[Units],MATCH(A1293,SalesTJ[ProductID],0)),"Not found")</f>
        <v>1</v>
      </c>
      <c r="L1293">
        <f>IFERROR(INDEX(SalesTJ[Revenue],MATCH(A1293,SalesTJ[ProductID],0)),"Not found")</f>
        <v>1164.87</v>
      </c>
    </row>
    <row r="1294" spans="1:12">
      <c r="A1294" s="6">
        <v>1707</v>
      </c>
      <c r="B1294" s="7">
        <v>42185</v>
      </c>
      <c r="C1294" t="str">
        <f>IFERROR(INDEX(ProductTJ[Product Name],MATCH(A1294,ProductTJ[ProductID],0)),"Not found")</f>
        <v>Salvus YY-18</v>
      </c>
      <c r="D1294" t="str">
        <f>IFERROR(INDEX(ProductTJ[Category],MATCH(A1294,ProductTJ[ProductID],0)),"Not found")</f>
        <v>Youth</v>
      </c>
      <c r="E1294">
        <f>IFERROR(INDEX(ProductTJ[ManufacturerID],MATCH(A1294,ProductTJ[ProductID],0)),"Not found")</f>
        <v>13</v>
      </c>
      <c r="F1294" t="str">
        <f>IFERROR(INDEX(ProductTJ[Segment],MATCH(A1294,ProductTJ[ProductID],0)),"Not found")</f>
        <v>Youth</v>
      </c>
      <c r="G1294" t="str">
        <f>IFERROR(INDEX(SalesTJ[Country],MATCH(A1294,SalesTJ[ProductID],0)),"Not found")</f>
        <v>Canada</v>
      </c>
      <c r="H1294" t="str">
        <f>IFERROR(INDEX(Location[State],MATCH(I1294,Location[Zip],0)),"Not found")</f>
        <v>Ontario</v>
      </c>
      <c r="I1294" t="str">
        <f>IFERROR(INDEX(SalesTJ[Zip],MATCH(A1294,SalesTJ[ProductID],0)),"Not found")</f>
        <v>K1H</v>
      </c>
      <c r="J1294" t="str">
        <f>IFERROR(INDEX(Manufacturer[Manufacturer Name],MATCH(E1294,Manufacturer[ManufacturerID],0)),"Not found")</f>
        <v>Salvus</v>
      </c>
      <c r="K1294">
        <f>IFERROR(INDEX(SalesTJ[Units],MATCH(A1294,SalesTJ[ProductID],0)),"Not found")</f>
        <v>1</v>
      </c>
      <c r="L1294">
        <f>IFERROR(INDEX(SalesTJ[Revenue],MATCH(A1294,SalesTJ[ProductID],0)),"Not found")</f>
        <v>1511.37</v>
      </c>
    </row>
    <row r="1295" spans="1:12">
      <c r="A1295" s="8">
        <v>1129</v>
      </c>
      <c r="B1295" s="9">
        <v>42152</v>
      </c>
      <c r="C1295" t="str">
        <f>IFERROR(INDEX(ProductTJ[Product Name],MATCH(A1295,ProductTJ[ProductID],0)),"Not found")</f>
        <v>Pirum UM-06</v>
      </c>
      <c r="D1295" t="str">
        <f>IFERROR(INDEX(ProductTJ[Category],MATCH(A1295,ProductTJ[ProductID],0)),"Not found")</f>
        <v>Urban</v>
      </c>
      <c r="E1295">
        <f>IFERROR(INDEX(ProductTJ[ManufacturerID],MATCH(A1295,ProductTJ[ProductID],0)),"Not found")</f>
        <v>10</v>
      </c>
      <c r="F1295" t="str">
        <f>IFERROR(INDEX(ProductTJ[Segment],MATCH(A1295,ProductTJ[ProductID],0)),"Not found")</f>
        <v>Moderation</v>
      </c>
      <c r="G1295" t="str">
        <f>IFERROR(INDEX(SalesTJ[Country],MATCH(A1295,SalesTJ[ProductID],0)),"Not found")</f>
        <v>Canada</v>
      </c>
      <c r="H1295" t="str">
        <f>IFERROR(INDEX(Location[State],MATCH(I1295,Location[Zip],0)),"Not found")</f>
        <v>Ontario</v>
      </c>
      <c r="I1295" t="str">
        <f>IFERROR(INDEX(SalesTJ[Zip],MATCH(A1295,SalesTJ[ProductID],0)),"Not found")</f>
        <v>L5P</v>
      </c>
      <c r="J1295" t="str">
        <f>IFERROR(INDEX(Manufacturer[Manufacturer Name],MATCH(E1295,Manufacturer[ManufacturerID],0)),"Not found")</f>
        <v>Pirum</v>
      </c>
      <c r="K1295">
        <f>IFERROR(INDEX(SalesTJ[Units],MATCH(A1295,SalesTJ[ProductID],0)),"Not found")</f>
        <v>1</v>
      </c>
      <c r="L1295">
        <f>IFERROR(INDEX(SalesTJ[Revenue],MATCH(A1295,SalesTJ[ProductID],0)),"Not found")</f>
        <v>5543.37</v>
      </c>
    </row>
    <row r="1296" spans="1:12">
      <c r="A1296" s="6">
        <v>2336</v>
      </c>
      <c r="B1296" s="7">
        <v>42116</v>
      </c>
      <c r="C1296" t="str">
        <f>IFERROR(INDEX(ProductTJ[Product Name],MATCH(A1296,ProductTJ[ProductID],0)),"Not found")</f>
        <v>Aliqui UE-10</v>
      </c>
      <c r="D1296" t="str">
        <f>IFERROR(INDEX(ProductTJ[Category],MATCH(A1296,ProductTJ[ProductID],0)),"Not found")</f>
        <v>Urban</v>
      </c>
      <c r="E1296">
        <f>IFERROR(INDEX(ProductTJ[ManufacturerID],MATCH(A1296,ProductTJ[ProductID],0)),"Not found")</f>
        <v>2</v>
      </c>
      <c r="F1296" t="str">
        <f>IFERROR(INDEX(ProductTJ[Segment],MATCH(A1296,ProductTJ[ProductID],0)),"Not found")</f>
        <v>Extreme</v>
      </c>
      <c r="G1296" t="str">
        <f>IFERROR(INDEX(SalesTJ[Country],MATCH(A1296,SalesTJ[ProductID],0)),"Not found")</f>
        <v>Canada</v>
      </c>
      <c r="H1296" t="str">
        <f>IFERROR(INDEX(Location[State],MATCH(I1296,Location[Zip],0)),"Not found")</f>
        <v>Ontario</v>
      </c>
      <c r="I1296" t="str">
        <f>IFERROR(INDEX(SalesTJ[Zip],MATCH(A1296,SalesTJ[ProductID],0)),"Not found")</f>
        <v>K1R</v>
      </c>
      <c r="J1296" t="str">
        <f>IFERROR(INDEX(Manufacturer[Manufacturer Name],MATCH(E1296,Manufacturer[ManufacturerID],0)),"Not found")</f>
        <v>Aliqui</v>
      </c>
      <c r="K1296">
        <f>IFERROR(INDEX(SalesTJ[Units],MATCH(A1296,SalesTJ[ProductID],0)),"Not found")</f>
        <v>1</v>
      </c>
      <c r="L1296">
        <f>IFERROR(INDEX(SalesTJ[Revenue],MATCH(A1296,SalesTJ[ProductID],0)),"Not found")</f>
        <v>9128.7</v>
      </c>
    </row>
    <row r="1297" spans="1:12">
      <c r="A1297" s="8">
        <v>183</v>
      </c>
      <c r="B1297" s="9">
        <v>42116</v>
      </c>
      <c r="C1297" t="str">
        <f>IFERROR(INDEX(ProductTJ[Product Name],MATCH(A1297,ProductTJ[ProductID],0)),"Not found")</f>
        <v>Abbas UE-11</v>
      </c>
      <c r="D1297" t="str">
        <f>IFERROR(INDEX(ProductTJ[Category],MATCH(A1297,ProductTJ[ProductID],0)),"Not found")</f>
        <v>Urban</v>
      </c>
      <c r="E1297">
        <f>IFERROR(INDEX(ProductTJ[ManufacturerID],MATCH(A1297,ProductTJ[ProductID],0)),"Not found")</f>
        <v>1</v>
      </c>
      <c r="F1297" t="str">
        <f>IFERROR(INDEX(ProductTJ[Segment],MATCH(A1297,ProductTJ[ProductID],0)),"Not found")</f>
        <v>Extreme</v>
      </c>
      <c r="G1297" t="str">
        <f>IFERROR(INDEX(SalesTJ[Country],MATCH(A1297,SalesTJ[ProductID],0)),"Not found")</f>
        <v>Canada</v>
      </c>
      <c r="H1297" t="str">
        <f>IFERROR(INDEX(Location[State],MATCH(I1297,Location[Zip],0)),"Not found")</f>
        <v>Manitoba</v>
      </c>
      <c r="I1297" t="str">
        <f>IFERROR(INDEX(SalesTJ[Zip],MATCH(A1297,SalesTJ[ProductID],0)),"Not found")</f>
        <v>R3G</v>
      </c>
      <c r="J1297" t="str">
        <f>IFERROR(INDEX(Manufacturer[Manufacturer Name],MATCH(E1297,Manufacturer[ManufacturerID],0)),"Not found")</f>
        <v>Abbas</v>
      </c>
      <c r="K1297">
        <f>IFERROR(INDEX(SalesTJ[Units],MATCH(A1297,SalesTJ[ProductID],0)),"Not found")</f>
        <v>1</v>
      </c>
      <c r="L1297">
        <f>IFERROR(INDEX(SalesTJ[Revenue],MATCH(A1297,SalesTJ[ProductID],0)),"Not found")</f>
        <v>8694</v>
      </c>
    </row>
    <row r="1298" spans="1:12">
      <c r="A1298" s="6">
        <v>1085</v>
      </c>
      <c r="B1298" s="7">
        <v>42093</v>
      </c>
      <c r="C1298" t="str">
        <f>IFERROR(INDEX(ProductTJ[Product Name],MATCH(A1298,ProductTJ[ProductID],0)),"Not found")</f>
        <v>Pirum RP-31</v>
      </c>
      <c r="D1298" t="str">
        <f>IFERROR(INDEX(ProductTJ[Category],MATCH(A1298,ProductTJ[ProductID],0)),"Not found")</f>
        <v>Rural</v>
      </c>
      <c r="E1298">
        <f>IFERROR(INDEX(ProductTJ[ManufacturerID],MATCH(A1298,ProductTJ[ProductID],0)),"Not found")</f>
        <v>10</v>
      </c>
      <c r="F1298" t="str">
        <f>IFERROR(INDEX(ProductTJ[Segment],MATCH(A1298,ProductTJ[ProductID],0)),"Not found")</f>
        <v>Productivity</v>
      </c>
      <c r="G1298" t="str">
        <f>IFERROR(INDEX(SalesTJ[Country],MATCH(A1298,SalesTJ[ProductID],0)),"Not found")</f>
        <v>Canada</v>
      </c>
      <c r="H1298" t="str">
        <f>IFERROR(INDEX(Location[State],MATCH(I1298,Location[Zip],0)),"Not found")</f>
        <v>Manitoba</v>
      </c>
      <c r="I1298" t="str">
        <f>IFERROR(INDEX(SalesTJ[Zip],MATCH(A1298,SalesTJ[ProductID],0)),"Not found")</f>
        <v>R3G</v>
      </c>
      <c r="J1298" t="str">
        <f>IFERROR(INDEX(Manufacturer[Manufacturer Name],MATCH(E1298,Manufacturer[ManufacturerID],0)),"Not found")</f>
        <v>Pirum</v>
      </c>
      <c r="K1298">
        <f>IFERROR(INDEX(SalesTJ[Units],MATCH(A1298,SalesTJ[ProductID],0)),"Not found")</f>
        <v>1</v>
      </c>
      <c r="L1298">
        <f>IFERROR(INDEX(SalesTJ[Revenue],MATCH(A1298,SalesTJ[ProductID],0)),"Not found")</f>
        <v>1164.87</v>
      </c>
    </row>
    <row r="1299" spans="1:12">
      <c r="A1299" s="8">
        <v>993</v>
      </c>
      <c r="B1299" s="9">
        <v>42116</v>
      </c>
      <c r="C1299" t="str">
        <f>IFERROR(INDEX(ProductTJ[Product Name],MATCH(A1299,ProductTJ[ProductID],0)),"Not found")</f>
        <v>Natura UC-56</v>
      </c>
      <c r="D1299" t="str">
        <f>IFERROR(INDEX(ProductTJ[Category],MATCH(A1299,ProductTJ[ProductID],0)),"Not found")</f>
        <v>Urban</v>
      </c>
      <c r="E1299">
        <f>IFERROR(INDEX(ProductTJ[ManufacturerID],MATCH(A1299,ProductTJ[ProductID],0)),"Not found")</f>
        <v>8</v>
      </c>
      <c r="F1299" t="str">
        <f>IFERROR(INDEX(ProductTJ[Segment],MATCH(A1299,ProductTJ[ProductID],0)),"Not found")</f>
        <v>Convenience</v>
      </c>
      <c r="G1299" t="str">
        <f>IFERROR(INDEX(SalesTJ[Country],MATCH(A1299,SalesTJ[ProductID],0)),"Not found")</f>
        <v>Canada</v>
      </c>
      <c r="H1299" t="str">
        <f>IFERROR(INDEX(Location[State],MATCH(I1299,Location[Zip],0)),"Not found")</f>
        <v>Manitoba</v>
      </c>
      <c r="I1299" t="str">
        <f>IFERROR(INDEX(SalesTJ[Zip],MATCH(A1299,SalesTJ[ProductID],0)),"Not found")</f>
        <v>R3V</v>
      </c>
      <c r="J1299" t="str">
        <f>IFERROR(INDEX(Manufacturer[Manufacturer Name],MATCH(E1299,Manufacturer[ManufacturerID],0)),"Not found")</f>
        <v>Natura</v>
      </c>
      <c r="K1299">
        <f>IFERROR(INDEX(SalesTJ[Units],MATCH(A1299,SalesTJ[ProductID],0)),"Not found")</f>
        <v>1</v>
      </c>
      <c r="L1299">
        <f>IFERROR(INDEX(SalesTJ[Revenue],MATCH(A1299,SalesTJ[ProductID],0)),"Not found")</f>
        <v>4598.37</v>
      </c>
    </row>
    <row r="1300" spans="1:12">
      <c r="A1300" s="6">
        <v>604</v>
      </c>
      <c r="B1300" s="7">
        <v>42117</v>
      </c>
      <c r="C1300" t="str">
        <f>IFERROR(INDEX(ProductTJ[Product Name],MATCH(A1300,ProductTJ[ProductID],0)),"Not found")</f>
        <v>Maximus UC-69</v>
      </c>
      <c r="D1300" t="str">
        <f>IFERROR(INDEX(ProductTJ[Category],MATCH(A1300,ProductTJ[ProductID],0)),"Not found")</f>
        <v>Urban</v>
      </c>
      <c r="E1300">
        <f>IFERROR(INDEX(ProductTJ[ManufacturerID],MATCH(A1300,ProductTJ[ProductID],0)),"Not found")</f>
        <v>7</v>
      </c>
      <c r="F1300" t="str">
        <f>IFERROR(INDEX(ProductTJ[Segment],MATCH(A1300,ProductTJ[ProductID],0)),"Not found")</f>
        <v>Convenience</v>
      </c>
      <c r="G1300" t="str">
        <f>IFERROR(INDEX(SalesTJ[Country],MATCH(A1300,SalesTJ[ProductID],0)),"Not found")</f>
        <v>Canada</v>
      </c>
      <c r="H1300" t="str">
        <f>IFERROR(INDEX(Location[State],MATCH(I1300,Location[Zip],0)),"Not found")</f>
        <v>Ontario</v>
      </c>
      <c r="I1300" t="str">
        <f>IFERROR(INDEX(SalesTJ[Zip],MATCH(A1300,SalesTJ[ProductID],0)),"Not found")</f>
        <v>L5H</v>
      </c>
      <c r="J1300" t="str">
        <f>IFERROR(INDEX(Manufacturer[Manufacturer Name],MATCH(E1300,Manufacturer[ManufacturerID],0)),"Not found")</f>
        <v>VanArsdel</v>
      </c>
      <c r="K1300">
        <f>IFERROR(INDEX(SalesTJ[Units],MATCH(A1300,SalesTJ[ProductID],0)),"Not found")</f>
        <v>1</v>
      </c>
      <c r="L1300">
        <f>IFERROR(INDEX(SalesTJ[Revenue],MATCH(A1300,SalesTJ[ProductID],0)),"Not found")</f>
        <v>6299.37</v>
      </c>
    </row>
    <row r="1301" spans="1:12">
      <c r="A1301" s="8">
        <v>939</v>
      </c>
      <c r="B1301" s="9">
        <v>42151</v>
      </c>
      <c r="C1301" t="str">
        <f>IFERROR(INDEX(ProductTJ[Product Name],MATCH(A1301,ProductTJ[ProductID],0)),"Not found")</f>
        <v>Natura UC-02</v>
      </c>
      <c r="D1301" t="str">
        <f>IFERROR(INDEX(ProductTJ[Category],MATCH(A1301,ProductTJ[ProductID],0)),"Not found")</f>
        <v>Urban</v>
      </c>
      <c r="E1301">
        <f>IFERROR(INDEX(ProductTJ[ManufacturerID],MATCH(A1301,ProductTJ[ProductID],0)),"Not found")</f>
        <v>8</v>
      </c>
      <c r="F1301" t="str">
        <f>IFERROR(INDEX(ProductTJ[Segment],MATCH(A1301,ProductTJ[ProductID],0)),"Not found")</f>
        <v>Convenience</v>
      </c>
      <c r="G1301" t="str">
        <f>IFERROR(INDEX(SalesTJ[Country],MATCH(A1301,SalesTJ[ProductID],0)),"Not found")</f>
        <v>Canada</v>
      </c>
      <c r="H1301" t="str">
        <f>IFERROR(INDEX(Location[State],MATCH(I1301,Location[Zip],0)),"Not found")</f>
        <v>Manitoba</v>
      </c>
      <c r="I1301" t="str">
        <f>IFERROR(INDEX(SalesTJ[Zip],MATCH(A1301,SalesTJ[ProductID],0)),"Not found")</f>
        <v>R3T</v>
      </c>
      <c r="J1301" t="str">
        <f>IFERROR(INDEX(Manufacturer[Manufacturer Name],MATCH(E1301,Manufacturer[ManufacturerID],0)),"Not found")</f>
        <v>Natura</v>
      </c>
      <c r="K1301">
        <f>IFERROR(INDEX(SalesTJ[Units],MATCH(A1301,SalesTJ[ProductID],0)),"Not found")</f>
        <v>1</v>
      </c>
      <c r="L1301">
        <f>IFERROR(INDEX(SalesTJ[Revenue],MATCH(A1301,SalesTJ[ProductID],0)),"Not found")</f>
        <v>4409.37</v>
      </c>
    </row>
    <row r="1302" spans="1:12">
      <c r="A1302" s="6">
        <v>1145</v>
      </c>
      <c r="B1302" s="7">
        <v>42151</v>
      </c>
      <c r="C1302" t="str">
        <f>IFERROR(INDEX(ProductTJ[Product Name],MATCH(A1302,ProductTJ[ProductID],0)),"Not found")</f>
        <v>Pirum UR-02</v>
      </c>
      <c r="D1302" t="str">
        <f>IFERROR(INDEX(ProductTJ[Category],MATCH(A1302,ProductTJ[ProductID],0)),"Not found")</f>
        <v>Urban</v>
      </c>
      <c r="E1302">
        <f>IFERROR(INDEX(ProductTJ[ManufacturerID],MATCH(A1302,ProductTJ[ProductID],0)),"Not found")</f>
        <v>10</v>
      </c>
      <c r="F1302" t="str">
        <f>IFERROR(INDEX(ProductTJ[Segment],MATCH(A1302,ProductTJ[ProductID],0)),"Not found")</f>
        <v>Regular</v>
      </c>
      <c r="G1302" t="str">
        <f>IFERROR(INDEX(SalesTJ[Country],MATCH(A1302,SalesTJ[ProductID],0)),"Not found")</f>
        <v>Canada</v>
      </c>
      <c r="H1302" t="str">
        <f>IFERROR(INDEX(Location[State],MATCH(I1302,Location[Zip],0)),"Not found")</f>
        <v>Ontario</v>
      </c>
      <c r="I1302" t="str">
        <f>IFERROR(INDEX(SalesTJ[Zip],MATCH(A1302,SalesTJ[ProductID],0)),"Not found")</f>
        <v>M6H</v>
      </c>
      <c r="J1302" t="str">
        <f>IFERROR(INDEX(Manufacturer[Manufacturer Name],MATCH(E1302,Manufacturer[ManufacturerID],0)),"Not found")</f>
        <v>Pirum</v>
      </c>
      <c r="K1302">
        <f>IFERROR(INDEX(SalesTJ[Units],MATCH(A1302,SalesTJ[ProductID],0)),"Not found")</f>
        <v>1</v>
      </c>
      <c r="L1302">
        <f>IFERROR(INDEX(SalesTJ[Revenue],MATCH(A1302,SalesTJ[ProductID],0)),"Not found")</f>
        <v>4031.37</v>
      </c>
    </row>
    <row r="1303" spans="1:12">
      <c r="A1303" s="8">
        <v>295</v>
      </c>
      <c r="B1303" s="9">
        <v>42151</v>
      </c>
      <c r="C1303" t="str">
        <f>IFERROR(INDEX(ProductTJ[Product Name],MATCH(A1303,ProductTJ[ProductID],0)),"Not found")</f>
        <v>Fama UE-16</v>
      </c>
      <c r="D1303" t="str">
        <f>IFERROR(INDEX(ProductTJ[Category],MATCH(A1303,ProductTJ[ProductID],0)),"Not found")</f>
        <v>Urban</v>
      </c>
      <c r="E1303">
        <f>IFERROR(INDEX(ProductTJ[ManufacturerID],MATCH(A1303,ProductTJ[ProductID],0)),"Not found")</f>
        <v>5</v>
      </c>
      <c r="F1303" t="str">
        <f>IFERROR(INDEX(ProductTJ[Segment],MATCH(A1303,ProductTJ[ProductID],0)),"Not found")</f>
        <v>Extreme</v>
      </c>
      <c r="G1303" t="str">
        <f>IFERROR(INDEX(SalesTJ[Country],MATCH(A1303,SalesTJ[ProductID],0)),"Not found")</f>
        <v>Canada</v>
      </c>
      <c r="H1303" t="str">
        <f>IFERROR(INDEX(Location[State],MATCH(I1303,Location[Zip],0)),"Not found")</f>
        <v>British Columbia</v>
      </c>
      <c r="I1303" t="str">
        <f>IFERROR(INDEX(SalesTJ[Zip],MATCH(A1303,SalesTJ[ProductID],0)),"Not found")</f>
        <v>V5M</v>
      </c>
      <c r="J1303" t="str">
        <f>IFERROR(INDEX(Manufacturer[Manufacturer Name],MATCH(E1303,Manufacturer[ManufacturerID],0)),"Not found")</f>
        <v>Fama</v>
      </c>
      <c r="K1303">
        <f>IFERROR(INDEX(SalesTJ[Units],MATCH(A1303,SalesTJ[ProductID],0)),"Not found")</f>
        <v>1</v>
      </c>
      <c r="L1303">
        <f>IFERROR(INDEX(SalesTJ[Revenue],MATCH(A1303,SalesTJ[ProductID],0)),"Not found")</f>
        <v>12596.85</v>
      </c>
    </row>
    <row r="1304" spans="1:12">
      <c r="A1304" s="6">
        <v>1191</v>
      </c>
      <c r="B1304" s="7">
        <v>42151</v>
      </c>
      <c r="C1304" t="str">
        <f>IFERROR(INDEX(ProductTJ[Product Name],MATCH(A1304,ProductTJ[ProductID],0)),"Not found")</f>
        <v>Pirum UE-27</v>
      </c>
      <c r="D1304" t="str">
        <f>IFERROR(INDEX(ProductTJ[Category],MATCH(A1304,ProductTJ[ProductID],0)),"Not found")</f>
        <v>Urban</v>
      </c>
      <c r="E1304">
        <f>IFERROR(INDEX(ProductTJ[ManufacturerID],MATCH(A1304,ProductTJ[ProductID],0)),"Not found")</f>
        <v>10</v>
      </c>
      <c r="F1304" t="str">
        <f>IFERROR(INDEX(ProductTJ[Segment],MATCH(A1304,ProductTJ[ProductID],0)),"Not found")</f>
        <v>Extreme</v>
      </c>
      <c r="G1304" t="str">
        <f>IFERROR(INDEX(SalesTJ[Country],MATCH(A1304,SalesTJ[ProductID],0)),"Not found")</f>
        <v>Canada</v>
      </c>
      <c r="H1304" t="str">
        <f>IFERROR(INDEX(Location[State],MATCH(I1304,Location[Zip],0)),"Not found")</f>
        <v>Ontario</v>
      </c>
      <c r="I1304" t="str">
        <f>IFERROR(INDEX(SalesTJ[Zip],MATCH(A1304,SalesTJ[ProductID],0)),"Not found")</f>
        <v>L5P</v>
      </c>
      <c r="J1304" t="str">
        <f>IFERROR(INDEX(Manufacturer[Manufacturer Name],MATCH(E1304,Manufacturer[ManufacturerID],0)),"Not found")</f>
        <v>Pirum</v>
      </c>
      <c r="K1304">
        <f>IFERROR(INDEX(SalesTJ[Units],MATCH(A1304,SalesTJ[ProductID],0)),"Not found")</f>
        <v>1</v>
      </c>
      <c r="L1304">
        <f>IFERROR(INDEX(SalesTJ[Revenue],MATCH(A1304,SalesTJ[ProductID],0)),"Not found")</f>
        <v>3212.37</v>
      </c>
    </row>
    <row r="1305" spans="1:12">
      <c r="A1305" s="8">
        <v>548</v>
      </c>
      <c r="B1305" s="9">
        <v>42094</v>
      </c>
      <c r="C1305" t="str">
        <f>IFERROR(INDEX(ProductTJ[Product Name],MATCH(A1305,ProductTJ[ProductID],0)),"Not found")</f>
        <v>Maximus UC-13</v>
      </c>
      <c r="D1305" t="str">
        <f>IFERROR(INDEX(ProductTJ[Category],MATCH(A1305,ProductTJ[ProductID],0)),"Not found")</f>
        <v>Urban</v>
      </c>
      <c r="E1305">
        <f>IFERROR(INDEX(ProductTJ[ManufacturerID],MATCH(A1305,ProductTJ[ProductID],0)),"Not found")</f>
        <v>7</v>
      </c>
      <c r="F1305" t="str">
        <f>IFERROR(INDEX(ProductTJ[Segment],MATCH(A1305,ProductTJ[ProductID],0)),"Not found")</f>
        <v>Convenience</v>
      </c>
      <c r="G1305" t="str">
        <f>IFERROR(INDEX(SalesTJ[Country],MATCH(A1305,SalesTJ[ProductID],0)),"Not found")</f>
        <v>Canada</v>
      </c>
      <c r="H1305" t="str">
        <f>IFERROR(INDEX(Location[State],MATCH(I1305,Location[Zip],0)),"Not found")</f>
        <v>Ontario</v>
      </c>
      <c r="I1305" t="str">
        <f>IFERROR(INDEX(SalesTJ[Zip],MATCH(A1305,SalesTJ[ProductID],0)),"Not found")</f>
        <v>M5L</v>
      </c>
      <c r="J1305" t="str">
        <f>IFERROR(INDEX(Manufacturer[Manufacturer Name],MATCH(E1305,Manufacturer[ManufacturerID],0)),"Not found")</f>
        <v>VanArsdel</v>
      </c>
      <c r="K1305">
        <f>IFERROR(INDEX(SalesTJ[Units],MATCH(A1305,SalesTJ[ProductID],0)),"Not found")</f>
        <v>1</v>
      </c>
      <c r="L1305">
        <f>IFERROR(INDEX(SalesTJ[Revenue],MATCH(A1305,SalesTJ[ProductID],0)),"Not found")</f>
        <v>6236.37</v>
      </c>
    </row>
    <row r="1306" spans="1:12">
      <c r="A1306" s="6">
        <v>1078</v>
      </c>
      <c r="B1306" s="7">
        <v>42094</v>
      </c>
      <c r="C1306" t="str">
        <f>IFERROR(INDEX(ProductTJ[Product Name],MATCH(A1306,ProductTJ[ProductID],0)),"Not found")</f>
        <v>Pirum RP-24</v>
      </c>
      <c r="D1306" t="str">
        <f>IFERROR(INDEX(ProductTJ[Category],MATCH(A1306,ProductTJ[ProductID],0)),"Not found")</f>
        <v>Rural</v>
      </c>
      <c r="E1306">
        <f>IFERROR(INDEX(ProductTJ[ManufacturerID],MATCH(A1306,ProductTJ[ProductID],0)),"Not found")</f>
        <v>10</v>
      </c>
      <c r="F1306" t="str">
        <f>IFERROR(INDEX(ProductTJ[Segment],MATCH(A1306,ProductTJ[ProductID],0)),"Not found")</f>
        <v>Productivity</v>
      </c>
      <c r="G1306" t="str">
        <f>IFERROR(INDEX(SalesTJ[Country],MATCH(A1306,SalesTJ[ProductID],0)),"Not found")</f>
        <v>Canada</v>
      </c>
      <c r="H1306" t="str">
        <f>IFERROR(INDEX(Location[State],MATCH(I1306,Location[Zip],0)),"Not found")</f>
        <v>Manitoba</v>
      </c>
      <c r="I1306" t="str">
        <f>IFERROR(INDEX(SalesTJ[Zip],MATCH(A1306,SalesTJ[ProductID],0)),"Not found")</f>
        <v>R3B</v>
      </c>
      <c r="J1306" t="str">
        <f>IFERROR(INDEX(Manufacturer[Manufacturer Name],MATCH(E1306,Manufacturer[ManufacturerID],0)),"Not found")</f>
        <v>Pirum</v>
      </c>
      <c r="K1306">
        <f>IFERROR(INDEX(SalesTJ[Units],MATCH(A1306,SalesTJ[ProductID],0)),"Not found")</f>
        <v>1</v>
      </c>
      <c r="L1306">
        <f>IFERROR(INDEX(SalesTJ[Revenue],MATCH(A1306,SalesTJ[ProductID],0)),"Not found")</f>
        <v>4220.37</v>
      </c>
    </row>
    <row r="1307" spans="1:12">
      <c r="A1307" s="8">
        <v>2396</v>
      </c>
      <c r="B1307" s="9">
        <v>42088</v>
      </c>
      <c r="C1307" t="str">
        <f>IFERROR(INDEX(ProductTJ[Product Name],MATCH(A1307,ProductTJ[ProductID],0)),"Not found")</f>
        <v>Aliqui YY-05</v>
      </c>
      <c r="D1307" t="str">
        <f>IFERROR(INDEX(ProductTJ[Category],MATCH(A1307,ProductTJ[ProductID],0)),"Not found")</f>
        <v>Youth</v>
      </c>
      <c r="E1307">
        <f>IFERROR(INDEX(ProductTJ[ManufacturerID],MATCH(A1307,ProductTJ[ProductID],0)),"Not found")</f>
        <v>2</v>
      </c>
      <c r="F1307" t="str">
        <f>IFERROR(INDEX(ProductTJ[Segment],MATCH(A1307,ProductTJ[ProductID],0)),"Not found")</f>
        <v>Youth</v>
      </c>
      <c r="G1307" t="str">
        <f>IFERROR(INDEX(SalesTJ[Country],MATCH(A1307,SalesTJ[ProductID],0)),"Not found")</f>
        <v>Canada</v>
      </c>
      <c r="H1307" t="str">
        <f>IFERROR(INDEX(Location[State],MATCH(I1307,Location[Zip],0)),"Not found")</f>
        <v>Alberta</v>
      </c>
      <c r="I1307" t="str">
        <f>IFERROR(INDEX(SalesTJ[Zip],MATCH(A1307,SalesTJ[ProductID],0)),"Not found")</f>
        <v>T5J</v>
      </c>
      <c r="J1307" t="str">
        <f>IFERROR(INDEX(Manufacturer[Manufacturer Name],MATCH(E1307,Manufacturer[ManufacturerID],0)),"Not found")</f>
        <v>Aliqui</v>
      </c>
      <c r="K1307">
        <f>IFERROR(INDEX(SalesTJ[Units],MATCH(A1307,SalesTJ[ProductID],0)),"Not found")</f>
        <v>1</v>
      </c>
      <c r="L1307">
        <f>IFERROR(INDEX(SalesTJ[Revenue],MATCH(A1307,SalesTJ[ProductID],0)),"Not found")</f>
        <v>1442.7</v>
      </c>
    </row>
    <row r="1308" spans="1:12">
      <c r="A1308" s="6">
        <v>578</v>
      </c>
      <c r="B1308" s="7">
        <v>42088</v>
      </c>
      <c r="C1308" t="str">
        <f>IFERROR(INDEX(ProductTJ[Product Name],MATCH(A1308,ProductTJ[ProductID],0)),"Not found")</f>
        <v>Maximus UC-43</v>
      </c>
      <c r="D1308" t="str">
        <f>IFERROR(INDEX(ProductTJ[Category],MATCH(A1308,ProductTJ[ProductID],0)),"Not found")</f>
        <v>Urban</v>
      </c>
      <c r="E1308">
        <f>IFERROR(INDEX(ProductTJ[ManufacturerID],MATCH(A1308,ProductTJ[ProductID],0)),"Not found")</f>
        <v>7</v>
      </c>
      <c r="F1308" t="str">
        <f>IFERROR(INDEX(ProductTJ[Segment],MATCH(A1308,ProductTJ[ProductID],0)),"Not found")</f>
        <v>Convenience</v>
      </c>
      <c r="G1308" t="str">
        <f>IFERROR(INDEX(SalesTJ[Country],MATCH(A1308,SalesTJ[ProductID],0)),"Not found")</f>
        <v>Canada</v>
      </c>
      <c r="H1308" t="str">
        <f>IFERROR(INDEX(Location[State],MATCH(I1308,Location[Zip],0)),"Not found")</f>
        <v>Ontario</v>
      </c>
      <c r="I1308" t="str">
        <f>IFERROR(INDEX(SalesTJ[Zip],MATCH(A1308,SalesTJ[ProductID],0)),"Not found")</f>
        <v>L5N</v>
      </c>
      <c r="J1308" t="str">
        <f>IFERROR(INDEX(Manufacturer[Manufacturer Name],MATCH(E1308,Manufacturer[ManufacturerID],0)),"Not found")</f>
        <v>VanArsdel</v>
      </c>
      <c r="K1308">
        <f>IFERROR(INDEX(SalesTJ[Units],MATCH(A1308,SalesTJ[ProductID],0)),"Not found")</f>
        <v>1</v>
      </c>
      <c r="L1308">
        <f>IFERROR(INDEX(SalesTJ[Revenue],MATCH(A1308,SalesTJ[ProductID],0)),"Not found")</f>
        <v>9449.37</v>
      </c>
    </row>
    <row r="1309" spans="1:12">
      <c r="A1309" s="8">
        <v>939</v>
      </c>
      <c r="B1309" s="9">
        <v>42088</v>
      </c>
      <c r="C1309" t="str">
        <f>IFERROR(INDEX(ProductTJ[Product Name],MATCH(A1309,ProductTJ[ProductID],0)),"Not found")</f>
        <v>Natura UC-02</v>
      </c>
      <c r="D1309" t="str">
        <f>IFERROR(INDEX(ProductTJ[Category],MATCH(A1309,ProductTJ[ProductID],0)),"Not found")</f>
        <v>Urban</v>
      </c>
      <c r="E1309">
        <f>IFERROR(INDEX(ProductTJ[ManufacturerID],MATCH(A1309,ProductTJ[ProductID],0)),"Not found")</f>
        <v>8</v>
      </c>
      <c r="F1309" t="str">
        <f>IFERROR(INDEX(ProductTJ[Segment],MATCH(A1309,ProductTJ[ProductID],0)),"Not found")</f>
        <v>Convenience</v>
      </c>
      <c r="G1309" t="str">
        <f>IFERROR(INDEX(SalesTJ[Country],MATCH(A1309,SalesTJ[ProductID],0)),"Not found")</f>
        <v>Canada</v>
      </c>
      <c r="H1309" t="str">
        <f>IFERROR(INDEX(Location[State],MATCH(I1309,Location[Zip],0)),"Not found")</f>
        <v>Manitoba</v>
      </c>
      <c r="I1309" t="str">
        <f>IFERROR(INDEX(SalesTJ[Zip],MATCH(A1309,SalesTJ[ProductID],0)),"Not found")</f>
        <v>R3T</v>
      </c>
      <c r="J1309" t="str">
        <f>IFERROR(INDEX(Manufacturer[Manufacturer Name],MATCH(E1309,Manufacturer[ManufacturerID],0)),"Not found")</f>
        <v>Natura</v>
      </c>
      <c r="K1309">
        <f>IFERROR(INDEX(SalesTJ[Units],MATCH(A1309,SalesTJ[ProductID],0)),"Not found")</f>
        <v>1</v>
      </c>
      <c r="L1309">
        <f>IFERROR(INDEX(SalesTJ[Revenue],MATCH(A1309,SalesTJ[ProductID],0)),"Not found")</f>
        <v>4409.37</v>
      </c>
    </row>
    <row r="1310" spans="1:12">
      <c r="A1310" s="6">
        <v>615</v>
      </c>
      <c r="B1310" s="7">
        <v>42032</v>
      </c>
      <c r="C1310" t="str">
        <f>IFERROR(INDEX(ProductTJ[Product Name],MATCH(A1310,ProductTJ[ProductID],0)),"Not found")</f>
        <v>Maximus UC-80</v>
      </c>
      <c r="D1310" t="str">
        <f>IFERROR(INDEX(ProductTJ[Category],MATCH(A1310,ProductTJ[ProductID],0)),"Not found")</f>
        <v>Urban</v>
      </c>
      <c r="E1310">
        <f>IFERROR(INDEX(ProductTJ[ManufacturerID],MATCH(A1310,ProductTJ[ProductID],0)),"Not found")</f>
        <v>7</v>
      </c>
      <c r="F1310" t="str">
        <f>IFERROR(INDEX(ProductTJ[Segment],MATCH(A1310,ProductTJ[ProductID],0)),"Not found")</f>
        <v>Convenience</v>
      </c>
      <c r="G1310" t="str">
        <f>IFERROR(INDEX(SalesTJ[Country],MATCH(A1310,SalesTJ[ProductID],0)),"Not found")</f>
        <v>Canada</v>
      </c>
      <c r="H1310" t="str">
        <f>IFERROR(INDEX(Location[State],MATCH(I1310,Location[Zip],0)),"Not found")</f>
        <v>Ontario</v>
      </c>
      <c r="I1310" t="str">
        <f>IFERROR(INDEX(SalesTJ[Zip],MATCH(A1310,SalesTJ[ProductID],0)),"Not found")</f>
        <v>M4V</v>
      </c>
      <c r="J1310" t="str">
        <f>IFERROR(INDEX(Manufacturer[Manufacturer Name],MATCH(E1310,Manufacturer[ManufacturerID],0)),"Not found")</f>
        <v>VanArsdel</v>
      </c>
      <c r="K1310">
        <f>IFERROR(INDEX(SalesTJ[Units],MATCH(A1310,SalesTJ[ProductID],0)),"Not found")</f>
        <v>1</v>
      </c>
      <c r="L1310">
        <f>IFERROR(INDEX(SalesTJ[Revenue],MATCH(A1310,SalesTJ[ProductID],0)),"Not found")</f>
        <v>8189.37</v>
      </c>
    </row>
    <row r="1311" spans="1:12">
      <c r="A1311" s="8">
        <v>580</v>
      </c>
      <c r="B1311" s="9">
        <v>42032</v>
      </c>
      <c r="C1311" t="str">
        <f>IFERROR(INDEX(ProductTJ[Product Name],MATCH(A1311,ProductTJ[ProductID],0)),"Not found")</f>
        <v>Maximus UC-45</v>
      </c>
      <c r="D1311" t="str">
        <f>IFERROR(INDEX(ProductTJ[Category],MATCH(A1311,ProductTJ[ProductID],0)),"Not found")</f>
        <v>Urban</v>
      </c>
      <c r="E1311">
        <f>IFERROR(INDEX(ProductTJ[ManufacturerID],MATCH(A1311,ProductTJ[ProductID],0)),"Not found")</f>
        <v>7</v>
      </c>
      <c r="F1311" t="str">
        <f>IFERROR(INDEX(ProductTJ[Segment],MATCH(A1311,ProductTJ[ProductID],0)),"Not found")</f>
        <v>Convenience</v>
      </c>
      <c r="G1311" t="str">
        <f>IFERROR(INDEX(SalesTJ[Country],MATCH(A1311,SalesTJ[ProductID],0)),"Not found")</f>
        <v>Canada</v>
      </c>
      <c r="H1311" t="str">
        <f>IFERROR(INDEX(Location[State],MATCH(I1311,Location[Zip],0)),"Not found")</f>
        <v>Manitoba</v>
      </c>
      <c r="I1311" t="str">
        <f>IFERROR(INDEX(SalesTJ[Zip],MATCH(A1311,SalesTJ[ProductID],0)),"Not found")</f>
        <v>R3V</v>
      </c>
      <c r="J1311" t="str">
        <f>IFERROR(INDEX(Manufacturer[Manufacturer Name],MATCH(E1311,Manufacturer[ManufacturerID],0)),"Not found")</f>
        <v>VanArsdel</v>
      </c>
      <c r="K1311">
        <f>IFERROR(INDEX(SalesTJ[Units],MATCH(A1311,SalesTJ[ProductID],0)),"Not found")</f>
        <v>1</v>
      </c>
      <c r="L1311">
        <f>IFERROR(INDEX(SalesTJ[Revenue],MATCH(A1311,SalesTJ[ProductID],0)),"Not found")</f>
        <v>10013.85</v>
      </c>
    </row>
    <row r="1312" spans="1:12">
      <c r="A1312" s="6">
        <v>1050</v>
      </c>
      <c r="B1312" s="7">
        <v>42032</v>
      </c>
      <c r="C1312" t="str">
        <f>IFERROR(INDEX(ProductTJ[Product Name],MATCH(A1312,ProductTJ[ProductID],0)),"Not found")</f>
        <v>Pirum MA-08</v>
      </c>
      <c r="D1312" t="str">
        <f>IFERROR(INDEX(ProductTJ[Category],MATCH(A1312,ProductTJ[ProductID],0)),"Not found")</f>
        <v>Mix</v>
      </c>
      <c r="E1312">
        <f>IFERROR(INDEX(ProductTJ[ManufacturerID],MATCH(A1312,ProductTJ[ProductID],0)),"Not found")</f>
        <v>10</v>
      </c>
      <c r="F1312" t="str">
        <f>IFERROR(INDEX(ProductTJ[Segment],MATCH(A1312,ProductTJ[ProductID],0)),"Not found")</f>
        <v>All Season</v>
      </c>
      <c r="G1312" t="str">
        <f>IFERROR(INDEX(SalesTJ[Country],MATCH(A1312,SalesTJ[ProductID],0)),"Not found")</f>
        <v>Canada</v>
      </c>
      <c r="H1312" t="str">
        <f>IFERROR(INDEX(Location[State],MATCH(I1312,Location[Zip],0)),"Not found")</f>
        <v>Alberta</v>
      </c>
      <c r="I1312" t="str">
        <f>IFERROR(INDEX(SalesTJ[Zip],MATCH(A1312,SalesTJ[ProductID],0)),"Not found")</f>
        <v>T5Y</v>
      </c>
      <c r="J1312" t="str">
        <f>IFERROR(INDEX(Manufacturer[Manufacturer Name],MATCH(E1312,Manufacturer[ManufacturerID],0)),"Not found")</f>
        <v>Pirum</v>
      </c>
      <c r="K1312">
        <f>IFERROR(INDEX(SalesTJ[Units],MATCH(A1312,SalesTJ[ProductID],0)),"Not found")</f>
        <v>1</v>
      </c>
      <c r="L1312">
        <f>IFERROR(INDEX(SalesTJ[Revenue],MATCH(A1312,SalesTJ[ProductID],0)),"Not found")</f>
        <v>3338.37</v>
      </c>
    </row>
    <row r="1313" spans="1:12">
      <c r="A1313" s="8">
        <v>1145</v>
      </c>
      <c r="B1313" s="9">
        <v>42032</v>
      </c>
      <c r="C1313" t="str">
        <f>IFERROR(INDEX(ProductTJ[Product Name],MATCH(A1313,ProductTJ[ProductID],0)),"Not found")</f>
        <v>Pirum UR-02</v>
      </c>
      <c r="D1313" t="str">
        <f>IFERROR(INDEX(ProductTJ[Category],MATCH(A1313,ProductTJ[ProductID],0)),"Not found")</f>
        <v>Urban</v>
      </c>
      <c r="E1313">
        <f>IFERROR(INDEX(ProductTJ[ManufacturerID],MATCH(A1313,ProductTJ[ProductID],0)),"Not found")</f>
        <v>10</v>
      </c>
      <c r="F1313" t="str">
        <f>IFERROR(INDEX(ProductTJ[Segment],MATCH(A1313,ProductTJ[ProductID],0)),"Not found")</f>
        <v>Regular</v>
      </c>
      <c r="G1313" t="str">
        <f>IFERROR(INDEX(SalesTJ[Country],MATCH(A1313,SalesTJ[ProductID],0)),"Not found")</f>
        <v>Canada</v>
      </c>
      <c r="H1313" t="str">
        <f>IFERROR(INDEX(Location[State],MATCH(I1313,Location[Zip],0)),"Not found")</f>
        <v>Ontario</v>
      </c>
      <c r="I1313" t="str">
        <f>IFERROR(INDEX(SalesTJ[Zip],MATCH(A1313,SalesTJ[ProductID],0)),"Not found")</f>
        <v>M6H</v>
      </c>
      <c r="J1313" t="str">
        <f>IFERROR(INDEX(Manufacturer[Manufacturer Name],MATCH(E1313,Manufacturer[ManufacturerID],0)),"Not found")</f>
        <v>Pirum</v>
      </c>
      <c r="K1313">
        <f>IFERROR(INDEX(SalesTJ[Units],MATCH(A1313,SalesTJ[ProductID],0)),"Not found")</f>
        <v>1</v>
      </c>
      <c r="L1313">
        <f>IFERROR(INDEX(SalesTJ[Revenue],MATCH(A1313,SalesTJ[ProductID],0)),"Not found")</f>
        <v>4031.37</v>
      </c>
    </row>
    <row r="1314" spans="1:12">
      <c r="A1314" s="6">
        <v>1916</v>
      </c>
      <c r="B1314" s="7">
        <v>42032</v>
      </c>
      <c r="C1314" t="str">
        <f>IFERROR(INDEX(ProductTJ[Product Name],MATCH(A1314,ProductTJ[ProductID],0)),"Not found")</f>
        <v>Currus MA-09</v>
      </c>
      <c r="D1314" t="str">
        <f>IFERROR(INDEX(ProductTJ[Category],MATCH(A1314,ProductTJ[ProductID],0)),"Not found")</f>
        <v>Mix</v>
      </c>
      <c r="E1314">
        <f>IFERROR(INDEX(ProductTJ[ManufacturerID],MATCH(A1314,ProductTJ[ProductID],0)),"Not found")</f>
        <v>4</v>
      </c>
      <c r="F1314" t="str">
        <f>IFERROR(INDEX(ProductTJ[Segment],MATCH(A1314,ProductTJ[ProductID],0)),"Not found")</f>
        <v>All Season</v>
      </c>
      <c r="G1314" t="str">
        <f>IFERROR(INDEX(SalesTJ[Country],MATCH(A1314,SalesTJ[ProductID],0)),"Not found")</f>
        <v>Canada</v>
      </c>
      <c r="H1314" t="str">
        <f>IFERROR(INDEX(Location[State],MATCH(I1314,Location[Zip],0)),"Not found")</f>
        <v>British Columbia</v>
      </c>
      <c r="I1314" t="str">
        <f>IFERROR(INDEX(SalesTJ[Zip],MATCH(A1314,SalesTJ[ProductID],0)),"Not found")</f>
        <v>V6J</v>
      </c>
      <c r="J1314" t="str">
        <f>IFERROR(INDEX(Manufacturer[Manufacturer Name],MATCH(E1314,Manufacturer[ManufacturerID],0)),"Not found")</f>
        <v>Currus</v>
      </c>
      <c r="K1314">
        <f>IFERROR(INDEX(SalesTJ[Units],MATCH(A1314,SalesTJ[ProductID],0)),"Not found")</f>
        <v>1</v>
      </c>
      <c r="L1314">
        <f>IFERROR(INDEX(SalesTJ[Revenue],MATCH(A1314,SalesTJ[ProductID],0)),"Not found")</f>
        <v>3590.37</v>
      </c>
    </row>
    <row r="1315" spans="1:12">
      <c r="A1315" s="8">
        <v>1182</v>
      </c>
      <c r="B1315" s="9">
        <v>42033</v>
      </c>
      <c r="C1315" t="str">
        <f>IFERROR(INDEX(ProductTJ[Product Name],MATCH(A1315,ProductTJ[ProductID],0)),"Not found")</f>
        <v>Pirum UE-18</v>
      </c>
      <c r="D1315" t="str">
        <f>IFERROR(INDEX(ProductTJ[Category],MATCH(A1315,ProductTJ[ProductID],0)),"Not found")</f>
        <v>Urban</v>
      </c>
      <c r="E1315">
        <f>IFERROR(INDEX(ProductTJ[ManufacturerID],MATCH(A1315,ProductTJ[ProductID],0)),"Not found")</f>
        <v>10</v>
      </c>
      <c r="F1315" t="str">
        <f>IFERROR(INDEX(ProductTJ[Segment],MATCH(A1315,ProductTJ[ProductID],0)),"Not found")</f>
        <v>Extreme</v>
      </c>
      <c r="G1315" t="str">
        <f>IFERROR(INDEX(SalesTJ[Country],MATCH(A1315,SalesTJ[ProductID],0)),"Not found")</f>
        <v>Canada</v>
      </c>
      <c r="H1315" t="str">
        <f>IFERROR(INDEX(Location[State],MATCH(I1315,Location[Zip],0)),"Not found")</f>
        <v>Alberta</v>
      </c>
      <c r="I1315" t="str">
        <f>IFERROR(INDEX(SalesTJ[Zip],MATCH(A1315,SalesTJ[ProductID],0)),"Not found")</f>
        <v>T6G</v>
      </c>
      <c r="J1315" t="str">
        <f>IFERROR(INDEX(Manufacturer[Manufacturer Name],MATCH(E1315,Manufacturer[ManufacturerID],0)),"Not found")</f>
        <v>Pirum</v>
      </c>
      <c r="K1315">
        <f>IFERROR(INDEX(SalesTJ[Units],MATCH(A1315,SalesTJ[ProductID],0)),"Not found")</f>
        <v>1</v>
      </c>
      <c r="L1315">
        <f>IFERROR(INDEX(SalesTJ[Revenue],MATCH(A1315,SalesTJ[ProductID],0)),"Not found")</f>
        <v>2708.37</v>
      </c>
    </row>
    <row r="1316" spans="1:12">
      <c r="A1316" s="6">
        <v>1142</v>
      </c>
      <c r="B1316" s="7">
        <v>42033</v>
      </c>
      <c r="C1316" t="str">
        <f>IFERROR(INDEX(ProductTJ[Product Name],MATCH(A1316,ProductTJ[ProductID],0)),"Not found")</f>
        <v>Pirum UM-19</v>
      </c>
      <c r="D1316" t="str">
        <f>IFERROR(INDEX(ProductTJ[Category],MATCH(A1316,ProductTJ[ProductID],0)),"Not found")</f>
        <v>Urban</v>
      </c>
      <c r="E1316">
        <f>IFERROR(INDEX(ProductTJ[ManufacturerID],MATCH(A1316,ProductTJ[ProductID],0)),"Not found")</f>
        <v>10</v>
      </c>
      <c r="F1316" t="str">
        <f>IFERROR(INDEX(ProductTJ[Segment],MATCH(A1316,ProductTJ[ProductID],0)),"Not found")</f>
        <v>Moderation</v>
      </c>
      <c r="G1316" t="str">
        <f>IFERROR(INDEX(SalesTJ[Country],MATCH(A1316,SalesTJ[ProductID],0)),"Not found")</f>
        <v>Canada</v>
      </c>
      <c r="H1316" t="str">
        <f>IFERROR(INDEX(Location[State],MATCH(I1316,Location[Zip],0)),"Not found")</f>
        <v>Alberta</v>
      </c>
      <c r="I1316" t="str">
        <f>IFERROR(INDEX(SalesTJ[Zip],MATCH(A1316,SalesTJ[ProductID],0)),"Not found")</f>
        <v>T3C</v>
      </c>
      <c r="J1316" t="str">
        <f>IFERROR(INDEX(Manufacturer[Manufacturer Name],MATCH(E1316,Manufacturer[ManufacturerID],0)),"Not found")</f>
        <v>Pirum</v>
      </c>
      <c r="K1316">
        <f>IFERROR(INDEX(SalesTJ[Units],MATCH(A1316,SalesTJ[ProductID],0)),"Not found")</f>
        <v>1</v>
      </c>
      <c r="L1316">
        <f>IFERROR(INDEX(SalesTJ[Revenue],MATCH(A1316,SalesTJ[ProductID],0)),"Not found")</f>
        <v>8441.37</v>
      </c>
    </row>
    <row r="1317" spans="1:12">
      <c r="A1317" s="8">
        <v>690</v>
      </c>
      <c r="B1317" s="9">
        <v>42033</v>
      </c>
      <c r="C1317" t="str">
        <f>IFERROR(INDEX(ProductTJ[Product Name],MATCH(A1317,ProductTJ[ProductID],0)),"Not found")</f>
        <v>Maximus UC-55</v>
      </c>
      <c r="D1317" t="str">
        <f>IFERROR(INDEX(ProductTJ[Category],MATCH(A1317,ProductTJ[ProductID],0)),"Not found")</f>
        <v>Urban</v>
      </c>
      <c r="E1317">
        <f>IFERROR(INDEX(ProductTJ[ManufacturerID],MATCH(A1317,ProductTJ[ProductID],0)),"Not found")</f>
        <v>7</v>
      </c>
      <c r="F1317" t="str">
        <f>IFERROR(INDEX(ProductTJ[Segment],MATCH(A1317,ProductTJ[ProductID],0)),"Not found")</f>
        <v>Convenience</v>
      </c>
      <c r="G1317" t="str">
        <f>IFERROR(INDEX(SalesTJ[Country],MATCH(A1317,SalesTJ[ProductID],0)),"Not found")</f>
        <v>Canada</v>
      </c>
      <c r="H1317" t="str">
        <f>IFERROR(INDEX(Location[State],MATCH(I1317,Location[Zip],0)),"Not found")</f>
        <v>Ontario</v>
      </c>
      <c r="I1317" t="str">
        <f>IFERROR(INDEX(SalesTJ[Zip],MATCH(A1317,SalesTJ[ProductID],0)),"Not found")</f>
        <v>M4E</v>
      </c>
      <c r="J1317" t="str">
        <f>IFERROR(INDEX(Manufacturer[Manufacturer Name],MATCH(E1317,Manufacturer[ManufacturerID],0)),"Not found")</f>
        <v>VanArsdel</v>
      </c>
      <c r="K1317">
        <f>IFERROR(INDEX(SalesTJ[Units],MATCH(A1317,SalesTJ[ProductID],0)),"Not found")</f>
        <v>1</v>
      </c>
      <c r="L1317">
        <f>IFERROR(INDEX(SalesTJ[Revenue],MATCH(A1317,SalesTJ[ProductID],0)),"Not found")</f>
        <v>4409.37</v>
      </c>
    </row>
    <row r="1318" spans="1:12">
      <c r="A1318" s="6">
        <v>412</v>
      </c>
      <c r="B1318" s="7">
        <v>42033</v>
      </c>
      <c r="C1318" t="str">
        <f>IFERROR(INDEX(ProductTJ[Product Name],MATCH(A1318,ProductTJ[ProductID],0)),"Not found")</f>
        <v>Maximus UM-17</v>
      </c>
      <c r="D1318" t="str">
        <f>IFERROR(INDEX(ProductTJ[Category],MATCH(A1318,ProductTJ[ProductID],0)),"Not found")</f>
        <v>Urban</v>
      </c>
      <c r="E1318">
        <f>IFERROR(INDEX(ProductTJ[ManufacturerID],MATCH(A1318,ProductTJ[ProductID],0)),"Not found")</f>
        <v>7</v>
      </c>
      <c r="F1318" t="str">
        <f>IFERROR(INDEX(ProductTJ[Segment],MATCH(A1318,ProductTJ[ProductID],0)),"Not found")</f>
        <v>Moderation</v>
      </c>
      <c r="G1318" t="str">
        <f>IFERROR(INDEX(SalesTJ[Country],MATCH(A1318,SalesTJ[ProductID],0)),"Not found")</f>
        <v>Canada</v>
      </c>
      <c r="H1318" t="str">
        <f>IFERROR(INDEX(Location[State],MATCH(I1318,Location[Zip],0)),"Not found")</f>
        <v>Ontario</v>
      </c>
      <c r="I1318" t="str">
        <f>IFERROR(INDEX(SalesTJ[Zip],MATCH(A1318,SalesTJ[ProductID],0)),"Not found")</f>
        <v>M6G</v>
      </c>
      <c r="J1318" t="str">
        <f>IFERROR(INDEX(Manufacturer[Manufacturer Name],MATCH(E1318,Manufacturer[ManufacturerID],0)),"Not found")</f>
        <v>VanArsdel</v>
      </c>
      <c r="K1318">
        <f>IFERROR(INDEX(SalesTJ[Units],MATCH(A1318,SalesTJ[ProductID],0)),"Not found")</f>
        <v>1</v>
      </c>
      <c r="L1318">
        <f>IFERROR(INDEX(SalesTJ[Revenue],MATCH(A1318,SalesTJ[ProductID],0)),"Not found")</f>
        <v>19529.37</v>
      </c>
    </row>
    <row r="1319" spans="1:12">
      <c r="A1319" s="8">
        <v>1115</v>
      </c>
      <c r="B1319" s="9">
        <v>42113</v>
      </c>
      <c r="C1319" t="str">
        <f>IFERROR(INDEX(ProductTJ[Product Name],MATCH(A1319,ProductTJ[ProductID],0)),"Not found")</f>
        <v>Pirum RS-03</v>
      </c>
      <c r="D1319" t="str">
        <f>IFERROR(INDEX(ProductTJ[Category],MATCH(A1319,ProductTJ[ProductID],0)),"Not found")</f>
        <v>Rural</v>
      </c>
      <c r="E1319">
        <f>IFERROR(INDEX(ProductTJ[ManufacturerID],MATCH(A1319,ProductTJ[ProductID],0)),"Not found")</f>
        <v>10</v>
      </c>
      <c r="F1319" t="str">
        <f>IFERROR(INDEX(ProductTJ[Segment],MATCH(A1319,ProductTJ[ProductID],0)),"Not found")</f>
        <v>Select</v>
      </c>
      <c r="G1319" t="str">
        <f>IFERROR(INDEX(SalesTJ[Country],MATCH(A1319,SalesTJ[ProductID],0)),"Not found")</f>
        <v>Canada</v>
      </c>
      <c r="H1319" t="str">
        <f>IFERROR(INDEX(Location[State],MATCH(I1319,Location[Zip],0)),"Not found")</f>
        <v>British Columbia</v>
      </c>
      <c r="I1319" t="str">
        <f>IFERROR(INDEX(SalesTJ[Zip],MATCH(A1319,SalesTJ[ProductID],0)),"Not found")</f>
        <v>V5V</v>
      </c>
      <c r="J1319" t="str">
        <f>IFERROR(INDEX(Manufacturer[Manufacturer Name],MATCH(E1319,Manufacturer[ManufacturerID],0)),"Not found")</f>
        <v>Pirum</v>
      </c>
      <c r="K1319">
        <f>IFERROR(INDEX(SalesTJ[Units],MATCH(A1319,SalesTJ[ProductID],0)),"Not found")</f>
        <v>1</v>
      </c>
      <c r="L1319">
        <f>IFERROR(INDEX(SalesTJ[Revenue],MATCH(A1319,SalesTJ[ProductID],0)),"Not found")</f>
        <v>5070.87</v>
      </c>
    </row>
    <row r="1320" spans="1:12">
      <c r="A1320" s="6">
        <v>615</v>
      </c>
      <c r="B1320" s="7">
        <v>42113</v>
      </c>
      <c r="C1320" t="str">
        <f>IFERROR(INDEX(ProductTJ[Product Name],MATCH(A1320,ProductTJ[ProductID],0)),"Not found")</f>
        <v>Maximus UC-80</v>
      </c>
      <c r="D1320" t="str">
        <f>IFERROR(INDEX(ProductTJ[Category],MATCH(A1320,ProductTJ[ProductID],0)),"Not found")</f>
        <v>Urban</v>
      </c>
      <c r="E1320">
        <f>IFERROR(INDEX(ProductTJ[ManufacturerID],MATCH(A1320,ProductTJ[ProductID],0)),"Not found")</f>
        <v>7</v>
      </c>
      <c r="F1320" t="str">
        <f>IFERROR(INDEX(ProductTJ[Segment],MATCH(A1320,ProductTJ[ProductID],0)),"Not found")</f>
        <v>Convenience</v>
      </c>
      <c r="G1320" t="str">
        <f>IFERROR(INDEX(SalesTJ[Country],MATCH(A1320,SalesTJ[ProductID],0)),"Not found")</f>
        <v>Canada</v>
      </c>
      <c r="H1320" t="str">
        <f>IFERROR(INDEX(Location[State],MATCH(I1320,Location[Zip],0)),"Not found")</f>
        <v>Ontario</v>
      </c>
      <c r="I1320" t="str">
        <f>IFERROR(INDEX(SalesTJ[Zip],MATCH(A1320,SalesTJ[ProductID],0)),"Not found")</f>
        <v>M4V</v>
      </c>
      <c r="J1320" t="str">
        <f>IFERROR(INDEX(Manufacturer[Manufacturer Name],MATCH(E1320,Manufacturer[ManufacturerID],0)),"Not found")</f>
        <v>VanArsdel</v>
      </c>
      <c r="K1320">
        <f>IFERROR(INDEX(SalesTJ[Units],MATCH(A1320,SalesTJ[ProductID],0)),"Not found")</f>
        <v>1</v>
      </c>
      <c r="L1320">
        <f>IFERROR(INDEX(SalesTJ[Revenue],MATCH(A1320,SalesTJ[ProductID],0)),"Not found")</f>
        <v>8189.37</v>
      </c>
    </row>
    <row r="1321" spans="1:12">
      <c r="A1321" s="8">
        <v>1005</v>
      </c>
      <c r="B1321" s="9">
        <v>42113</v>
      </c>
      <c r="C1321" t="str">
        <f>IFERROR(INDEX(ProductTJ[Product Name],MATCH(A1321,ProductTJ[ProductID],0)),"Not found")</f>
        <v>Natura YY-06</v>
      </c>
      <c r="D1321" t="str">
        <f>IFERROR(INDEX(ProductTJ[Category],MATCH(A1321,ProductTJ[ProductID],0)),"Not found")</f>
        <v>Youth</v>
      </c>
      <c r="E1321">
        <f>IFERROR(INDEX(ProductTJ[ManufacturerID],MATCH(A1321,ProductTJ[ProductID],0)),"Not found")</f>
        <v>8</v>
      </c>
      <c r="F1321" t="str">
        <f>IFERROR(INDEX(ProductTJ[Segment],MATCH(A1321,ProductTJ[ProductID],0)),"Not found")</f>
        <v>Youth</v>
      </c>
      <c r="G1321" t="str">
        <f>IFERROR(INDEX(SalesTJ[Country],MATCH(A1321,SalesTJ[ProductID],0)),"Not found")</f>
        <v>Canada</v>
      </c>
      <c r="H1321" t="str">
        <f>IFERROR(INDEX(Location[State],MATCH(I1321,Location[Zip],0)),"Not found")</f>
        <v>Ontario</v>
      </c>
      <c r="I1321" t="str">
        <f>IFERROR(INDEX(SalesTJ[Zip],MATCH(A1321,SalesTJ[ProductID],0)),"Not found")</f>
        <v>L5T</v>
      </c>
      <c r="J1321" t="str">
        <f>IFERROR(INDEX(Manufacturer[Manufacturer Name],MATCH(E1321,Manufacturer[ManufacturerID],0)),"Not found")</f>
        <v>Natura</v>
      </c>
      <c r="K1321">
        <f>IFERROR(INDEX(SalesTJ[Units],MATCH(A1321,SalesTJ[ProductID],0)),"Not found")</f>
        <v>1</v>
      </c>
      <c r="L1321">
        <f>IFERROR(INDEX(SalesTJ[Revenue],MATCH(A1321,SalesTJ[ProductID],0)),"Not found")</f>
        <v>1511.37</v>
      </c>
    </row>
    <row r="1322" spans="1:12">
      <c r="A1322" s="6">
        <v>1182</v>
      </c>
      <c r="B1322" s="7">
        <v>42113</v>
      </c>
      <c r="C1322" t="str">
        <f>IFERROR(INDEX(ProductTJ[Product Name],MATCH(A1322,ProductTJ[ProductID],0)),"Not found")</f>
        <v>Pirum UE-18</v>
      </c>
      <c r="D1322" t="str">
        <f>IFERROR(INDEX(ProductTJ[Category],MATCH(A1322,ProductTJ[ProductID],0)),"Not found")</f>
        <v>Urban</v>
      </c>
      <c r="E1322">
        <f>IFERROR(INDEX(ProductTJ[ManufacturerID],MATCH(A1322,ProductTJ[ProductID],0)),"Not found")</f>
        <v>10</v>
      </c>
      <c r="F1322" t="str">
        <f>IFERROR(INDEX(ProductTJ[Segment],MATCH(A1322,ProductTJ[ProductID],0)),"Not found")</f>
        <v>Extreme</v>
      </c>
      <c r="G1322" t="str">
        <f>IFERROR(INDEX(SalesTJ[Country],MATCH(A1322,SalesTJ[ProductID],0)),"Not found")</f>
        <v>Canada</v>
      </c>
      <c r="H1322" t="str">
        <f>IFERROR(INDEX(Location[State],MATCH(I1322,Location[Zip],0)),"Not found")</f>
        <v>Alberta</v>
      </c>
      <c r="I1322" t="str">
        <f>IFERROR(INDEX(SalesTJ[Zip],MATCH(A1322,SalesTJ[ProductID],0)),"Not found")</f>
        <v>T6G</v>
      </c>
      <c r="J1322" t="str">
        <f>IFERROR(INDEX(Manufacturer[Manufacturer Name],MATCH(E1322,Manufacturer[ManufacturerID],0)),"Not found")</f>
        <v>Pirum</v>
      </c>
      <c r="K1322">
        <f>IFERROR(INDEX(SalesTJ[Units],MATCH(A1322,SalesTJ[ProductID],0)),"Not found")</f>
        <v>1</v>
      </c>
      <c r="L1322">
        <f>IFERROR(INDEX(SalesTJ[Revenue],MATCH(A1322,SalesTJ[ProductID],0)),"Not found")</f>
        <v>2708.37</v>
      </c>
    </row>
    <row r="1323" spans="1:12">
      <c r="A1323" s="8">
        <v>438</v>
      </c>
      <c r="B1323" s="9">
        <v>42113</v>
      </c>
      <c r="C1323" t="str">
        <f>IFERROR(INDEX(ProductTJ[Product Name],MATCH(A1323,ProductTJ[ProductID],0)),"Not found")</f>
        <v>Maximus UM-43</v>
      </c>
      <c r="D1323" t="str">
        <f>IFERROR(INDEX(ProductTJ[Category],MATCH(A1323,ProductTJ[ProductID],0)),"Not found")</f>
        <v>Urban</v>
      </c>
      <c r="E1323">
        <f>IFERROR(INDEX(ProductTJ[ManufacturerID],MATCH(A1323,ProductTJ[ProductID],0)),"Not found")</f>
        <v>7</v>
      </c>
      <c r="F1323" t="str">
        <f>IFERROR(INDEX(ProductTJ[Segment],MATCH(A1323,ProductTJ[ProductID],0)),"Not found")</f>
        <v>Moderation</v>
      </c>
      <c r="G1323" t="str">
        <f>IFERROR(INDEX(SalesTJ[Country],MATCH(A1323,SalesTJ[ProductID],0)),"Not found")</f>
        <v>Canada</v>
      </c>
      <c r="H1323" t="str">
        <f>IFERROR(INDEX(Location[State],MATCH(I1323,Location[Zip],0)),"Not found")</f>
        <v>Manitoba</v>
      </c>
      <c r="I1323" t="str">
        <f>IFERROR(INDEX(SalesTJ[Zip],MATCH(A1323,SalesTJ[ProductID],0)),"Not found")</f>
        <v>R3K</v>
      </c>
      <c r="J1323" t="str">
        <f>IFERROR(INDEX(Manufacturer[Manufacturer Name],MATCH(E1323,Manufacturer[ManufacturerID],0)),"Not found")</f>
        <v>VanArsdel</v>
      </c>
      <c r="K1323">
        <f>IFERROR(INDEX(SalesTJ[Units],MATCH(A1323,SalesTJ[ProductID],0)),"Not found")</f>
        <v>1</v>
      </c>
      <c r="L1323">
        <f>IFERROR(INDEX(SalesTJ[Revenue],MATCH(A1323,SalesTJ[ProductID],0)),"Not found")</f>
        <v>11969.37</v>
      </c>
    </row>
    <row r="1324" spans="1:12">
      <c r="A1324" s="6">
        <v>1217</v>
      </c>
      <c r="B1324" s="7">
        <v>42113</v>
      </c>
      <c r="C1324" t="str">
        <f>IFERROR(INDEX(ProductTJ[Product Name],MATCH(A1324,ProductTJ[ProductID],0)),"Not found")</f>
        <v>Pirum UC-19</v>
      </c>
      <c r="D1324" t="str">
        <f>IFERROR(INDEX(ProductTJ[Category],MATCH(A1324,ProductTJ[ProductID],0)),"Not found")</f>
        <v>Urban</v>
      </c>
      <c r="E1324">
        <f>IFERROR(INDEX(ProductTJ[ManufacturerID],MATCH(A1324,ProductTJ[ProductID],0)),"Not found")</f>
        <v>10</v>
      </c>
      <c r="F1324" t="str">
        <f>IFERROR(INDEX(ProductTJ[Segment],MATCH(A1324,ProductTJ[ProductID],0)),"Not found")</f>
        <v>Convenience</v>
      </c>
      <c r="G1324" t="str">
        <f>IFERROR(INDEX(SalesTJ[Country],MATCH(A1324,SalesTJ[ProductID],0)),"Not found")</f>
        <v>Canada</v>
      </c>
      <c r="H1324" t="str">
        <f>IFERROR(INDEX(Location[State],MATCH(I1324,Location[Zip],0)),"Not found")</f>
        <v>Ontario</v>
      </c>
      <c r="I1324" t="str">
        <f>IFERROR(INDEX(SalesTJ[Zip],MATCH(A1324,SalesTJ[ProductID],0)),"Not found")</f>
        <v>L5R</v>
      </c>
      <c r="J1324" t="str">
        <f>IFERROR(INDEX(Manufacturer[Manufacturer Name],MATCH(E1324,Manufacturer[ManufacturerID],0)),"Not found")</f>
        <v>Pirum</v>
      </c>
      <c r="K1324">
        <f>IFERROR(INDEX(SalesTJ[Units],MATCH(A1324,SalesTJ[ProductID],0)),"Not found")</f>
        <v>1</v>
      </c>
      <c r="L1324">
        <f>IFERROR(INDEX(SalesTJ[Revenue],MATCH(A1324,SalesTJ[ProductID],0)),"Not found")</f>
        <v>6992.37</v>
      </c>
    </row>
    <row r="1325" spans="1:12">
      <c r="A1325" s="8">
        <v>506</v>
      </c>
      <c r="B1325" s="9">
        <v>42113</v>
      </c>
      <c r="C1325" t="str">
        <f>IFERROR(INDEX(ProductTJ[Product Name],MATCH(A1325,ProductTJ[ProductID],0)),"Not found")</f>
        <v>Maximus UM-11</v>
      </c>
      <c r="D1325" t="str">
        <f>IFERROR(INDEX(ProductTJ[Category],MATCH(A1325,ProductTJ[ProductID],0)),"Not found")</f>
        <v>Urban</v>
      </c>
      <c r="E1325">
        <f>IFERROR(INDEX(ProductTJ[ManufacturerID],MATCH(A1325,ProductTJ[ProductID],0)),"Not found")</f>
        <v>7</v>
      </c>
      <c r="F1325" t="str">
        <f>IFERROR(INDEX(ProductTJ[Segment],MATCH(A1325,ProductTJ[ProductID],0)),"Not found")</f>
        <v>Moderation</v>
      </c>
      <c r="G1325" t="str">
        <f>IFERROR(INDEX(SalesTJ[Country],MATCH(A1325,SalesTJ[ProductID],0)),"Not found")</f>
        <v>Canada</v>
      </c>
      <c r="H1325" t="str">
        <f>IFERROR(INDEX(Location[State],MATCH(I1325,Location[Zip],0)),"Not found")</f>
        <v>Ontario</v>
      </c>
      <c r="I1325" t="str">
        <f>IFERROR(INDEX(SalesTJ[Zip],MATCH(A1325,SalesTJ[ProductID],0)),"Not found")</f>
        <v>L5P</v>
      </c>
      <c r="J1325" t="str">
        <f>IFERROR(INDEX(Manufacturer[Manufacturer Name],MATCH(E1325,Manufacturer[ManufacturerID],0)),"Not found")</f>
        <v>VanArsdel</v>
      </c>
      <c r="K1325">
        <f>IFERROR(INDEX(SalesTJ[Units],MATCH(A1325,SalesTJ[ProductID],0)),"Not found")</f>
        <v>1</v>
      </c>
      <c r="L1325">
        <f>IFERROR(INDEX(SalesTJ[Revenue],MATCH(A1325,SalesTJ[ProductID],0)),"Not found")</f>
        <v>15560.37</v>
      </c>
    </row>
    <row r="1326" spans="1:12">
      <c r="A1326" s="6">
        <v>2332</v>
      </c>
      <c r="B1326" s="7">
        <v>42085</v>
      </c>
      <c r="C1326" t="str">
        <f>IFERROR(INDEX(ProductTJ[Product Name],MATCH(A1326,ProductTJ[ProductID],0)),"Not found")</f>
        <v>Aliqui UE-06</v>
      </c>
      <c r="D1326" t="str">
        <f>IFERROR(INDEX(ProductTJ[Category],MATCH(A1326,ProductTJ[ProductID],0)),"Not found")</f>
        <v>Urban</v>
      </c>
      <c r="E1326">
        <f>IFERROR(INDEX(ProductTJ[ManufacturerID],MATCH(A1326,ProductTJ[ProductID],0)),"Not found")</f>
        <v>2</v>
      </c>
      <c r="F1326" t="str">
        <f>IFERROR(INDEX(ProductTJ[Segment],MATCH(A1326,ProductTJ[ProductID],0)),"Not found")</f>
        <v>Extreme</v>
      </c>
      <c r="G1326" t="str">
        <f>IFERROR(INDEX(SalesTJ[Country],MATCH(A1326,SalesTJ[ProductID],0)),"Not found")</f>
        <v>Canada</v>
      </c>
      <c r="H1326" t="str">
        <f>IFERROR(INDEX(Location[State],MATCH(I1326,Location[Zip],0)),"Not found")</f>
        <v>Ontario</v>
      </c>
      <c r="I1326" t="str">
        <f>IFERROR(INDEX(SalesTJ[Zip],MATCH(A1326,SalesTJ[ProductID],0)),"Not found")</f>
        <v>M4E</v>
      </c>
      <c r="J1326" t="str">
        <f>IFERROR(INDEX(Manufacturer[Manufacturer Name],MATCH(E1326,Manufacturer[ManufacturerID],0)),"Not found")</f>
        <v>Aliqui</v>
      </c>
      <c r="K1326">
        <f>IFERROR(INDEX(SalesTJ[Units],MATCH(A1326,SalesTJ[ProductID],0)),"Not found")</f>
        <v>1</v>
      </c>
      <c r="L1326">
        <f>IFERROR(INDEX(SalesTJ[Revenue],MATCH(A1326,SalesTJ[ProductID],0)),"Not found")</f>
        <v>5921.37</v>
      </c>
    </row>
    <row r="1327" spans="1:12">
      <c r="A1327" s="8">
        <v>939</v>
      </c>
      <c r="B1327" s="9">
        <v>42124</v>
      </c>
      <c r="C1327" t="str">
        <f>IFERROR(INDEX(ProductTJ[Product Name],MATCH(A1327,ProductTJ[ProductID],0)),"Not found")</f>
        <v>Natura UC-02</v>
      </c>
      <c r="D1327" t="str">
        <f>IFERROR(INDEX(ProductTJ[Category],MATCH(A1327,ProductTJ[ProductID],0)),"Not found")</f>
        <v>Urban</v>
      </c>
      <c r="E1327">
        <f>IFERROR(INDEX(ProductTJ[ManufacturerID],MATCH(A1327,ProductTJ[ProductID],0)),"Not found")</f>
        <v>8</v>
      </c>
      <c r="F1327" t="str">
        <f>IFERROR(INDEX(ProductTJ[Segment],MATCH(A1327,ProductTJ[ProductID],0)),"Not found")</f>
        <v>Convenience</v>
      </c>
      <c r="G1327" t="str">
        <f>IFERROR(INDEX(SalesTJ[Country],MATCH(A1327,SalesTJ[ProductID],0)),"Not found")</f>
        <v>Canada</v>
      </c>
      <c r="H1327" t="str">
        <f>IFERROR(INDEX(Location[State],MATCH(I1327,Location[Zip],0)),"Not found")</f>
        <v>Manitoba</v>
      </c>
      <c r="I1327" t="str">
        <f>IFERROR(INDEX(SalesTJ[Zip],MATCH(A1327,SalesTJ[ProductID],0)),"Not found")</f>
        <v>R3T</v>
      </c>
      <c r="J1327" t="str">
        <f>IFERROR(INDEX(Manufacturer[Manufacturer Name],MATCH(E1327,Manufacturer[ManufacturerID],0)),"Not found")</f>
        <v>Natura</v>
      </c>
      <c r="K1327">
        <f>IFERROR(INDEX(SalesTJ[Units],MATCH(A1327,SalesTJ[ProductID],0)),"Not found")</f>
        <v>1</v>
      </c>
      <c r="L1327">
        <f>IFERROR(INDEX(SalesTJ[Revenue],MATCH(A1327,SalesTJ[ProductID],0)),"Not found")</f>
        <v>4409.37</v>
      </c>
    </row>
    <row r="1328" spans="1:12">
      <c r="A1328" s="6">
        <v>2332</v>
      </c>
      <c r="B1328" s="7">
        <v>42124</v>
      </c>
      <c r="C1328" t="str">
        <f>IFERROR(INDEX(ProductTJ[Product Name],MATCH(A1328,ProductTJ[ProductID],0)),"Not found")</f>
        <v>Aliqui UE-06</v>
      </c>
      <c r="D1328" t="str">
        <f>IFERROR(INDEX(ProductTJ[Category],MATCH(A1328,ProductTJ[ProductID],0)),"Not found")</f>
        <v>Urban</v>
      </c>
      <c r="E1328">
        <f>IFERROR(INDEX(ProductTJ[ManufacturerID],MATCH(A1328,ProductTJ[ProductID],0)),"Not found")</f>
        <v>2</v>
      </c>
      <c r="F1328" t="str">
        <f>IFERROR(INDEX(ProductTJ[Segment],MATCH(A1328,ProductTJ[ProductID],0)),"Not found")</f>
        <v>Extreme</v>
      </c>
      <c r="G1328" t="str">
        <f>IFERROR(INDEX(SalesTJ[Country],MATCH(A1328,SalesTJ[ProductID],0)),"Not found")</f>
        <v>Canada</v>
      </c>
      <c r="H1328" t="str">
        <f>IFERROR(INDEX(Location[State],MATCH(I1328,Location[Zip],0)),"Not found")</f>
        <v>Ontario</v>
      </c>
      <c r="I1328" t="str">
        <f>IFERROR(INDEX(SalesTJ[Zip],MATCH(A1328,SalesTJ[ProductID],0)),"Not found")</f>
        <v>M4E</v>
      </c>
      <c r="J1328" t="str">
        <f>IFERROR(INDEX(Manufacturer[Manufacturer Name],MATCH(E1328,Manufacturer[ManufacturerID],0)),"Not found")</f>
        <v>Aliqui</v>
      </c>
      <c r="K1328">
        <f>IFERROR(INDEX(SalesTJ[Units],MATCH(A1328,SalesTJ[ProductID],0)),"Not found")</f>
        <v>1</v>
      </c>
      <c r="L1328">
        <f>IFERROR(INDEX(SalesTJ[Revenue],MATCH(A1328,SalesTJ[ProductID],0)),"Not found")</f>
        <v>5921.37</v>
      </c>
    </row>
    <row r="1329" spans="1:12">
      <c r="A1329" s="8">
        <v>2064</v>
      </c>
      <c r="B1329" s="9">
        <v>42163</v>
      </c>
      <c r="C1329" t="str">
        <f>IFERROR(INDEX(ProductTJ[Product Name],MATCH(A1329,ProductTJ[ProductID],0)),"Not found")</f>
        <v>Currus UE-24</v>
      </c>
      <c r="D1329" t="str">
        <f>IFERROR(INDEX(ProductTJ[Category],MATCH(A1329,ProductTJ[ProductID],0)),"Not found")</f>
        <v>Urban</v>
      </c>
      <c r="E1329">
        <f>IFERROR(INDEX(ProductTJ[ManufacturerID],MATCH(A1329,ProductTJ[ProductID],0)),"Not found")</f>
        <v>4</v>
      </c>
      <c r="F1329" t="str">
        <f>IFERROR(INDEX(ProductTJ[Segment],MATCH(A1329,ProductTJ[ProductID],0)),"Not found")</f>
        <v>Extreme</v>
      </c>
      <c r="G1329" t="str">
        <f>IFERROR(INDEX(SalesTJ[Country],MATCH(A1329,SalesTJ[ProductID],0)),"Not found")</f>
        <v>Canada</v>
      </c>
      <c r="H1329" t="str">
        <f>IFERROR(INDEX(Location[State],MATCH(I1329,Location[Zip],0)),"Not found")</f>
        <v>Ontario</v>
      </c>
      <c r="I1329" t="str">
        <f>IFERROR(INDEX(SalesTJ[Zip],MATCH(A1329,SalesTJ[ProductID],0)),"Not found")</f>
        <v>L4Y</v>
      </c>
      <c r="J1329" t="str">
        <f>IFERROR(INDEX(Manufacturer[Manufacturer Name],MATCH(E1329,Manufacturer[ManufacturerID],0)),"Not found")</f>
        <v>Currus</v>
      </c>
      <c r="K1329">
        <f>IFERROR(INDEX(SalesTJ[Units],MATCH(A1329,SalesTJ[ProductID],0)),"Not found")</f>
        <v>1</v>
      </c>
      <c r="L1329">
        <f>IFERROR(INDEX(SalesTJ[Revenue],MATCH(A1329,SalesTJ[ProductID],0)),"Not found")</f>
        <v>6929.37</v>
      </c>
    </row>
    <row r="1330" spans="1:12">
      <c r="A1330" s="6">
        <v>2015</v>
      </c>
      <c r="B1330" s="7">
        <v>42163</v>
      </c>
      <c r="C1330" t="str">
        <f>IFERROR(INDEX(ProductTJ[Product Name],MATCH(A1330,ProductTJ[ProductID],0)),"Not found")</f>
        <v>Currus UR-18</v>
      </c>
      <c r="D1330" t="str">
        <f>IFERROR(INDEX(ProductTJ[Category],MATCH(A1330,ProductTJ[ProductID],0)),"Not found")</f>
        <v>Urban</v>
      </c>
      <c r="E1330">
        <f>IFERROR(INDEX(ProductTJ[ManufacturerID],MATCH(A1330,ProductTJ[ProductID],0)),"Not found")</f>
        <v>4</v>
      </c>
      <c r="F1330" t="str">
        <f>IFERROR(INDEX(ProductTJ[Segment],MATCH(A1330,ProductTJ[ProductID],0)),"Not found")</f>
        <v>Regular</v>
      </c>
      <c r="G1330" t="str">
        <f>IFERROR(INDEX(SalesTJ[Country],MATCH(A1330,SalesTJ[ProductID],0)),"Not found")</f>
        <v>Canada</v>
      </c>
      <c r="H1330" t="str">
        <f>IFERROR(INDEX(Location[State],MATCH(I1330,Location[Zip],0)),"Not found")</f>
        <v>Alberta</v>
      </c>
      <c r="I1330" t="str">
        <f>IFERROR(INDEX(SalesTJ[Zip],MATCH(A1330,SalesTJ[ProductID],0)),"Not found")</f>
        <v>T6B</v>
      </c>
      <c r="J1330" t="str">
        <f>IFERROR(INDEX(Manufacturer[Manufacturer Name],MATCH(E1330,Manufacturer[ManufacturerID],0)),"Not found")</f>
        <v>Currus</v>
      </c>
      <c r="K1330">
        <f>IFERROR(INDEX(SalesTJ[Units],MATCH(A1330,SalesTJ[ProductID],0)),"Not found")</f>
        <v>1</v>
      </c>
      <c r="L1330">
        <f>IFERROR(INDEX(SalesTJ[Revenue],MATCH(A1330,SalesTJ[ProductID],0)),"Not found")</f>
        <v>4094.37</v>
      </c>
    </row>
    <row r="1331" spans="1:12">
      <c r="A1331" s="8">
        <v>457</v>
      </c>
      <c r="B1331" s="9">
        <v>42163</v>
      </c>
      <c r="C1331" t="str">
        <f>IFERROR(INDEX(ProductTJ[Product Name],MATCH(A1331,ProductTJ[ProductID],0)),"Not found")</f>
        <v>Maximus UM-62</v>
      </c>
      <c r="D1331" t="str">
        <f>IFERROR(INDEX(ProductTJ[Category],MATCH(A1331,ProductTJ[ProductID],0)),"Not found")</f>
        <v>Urban</v>
      </c>
      <c r="E1331">
        <f>IFERROR(INDEX(ProductTJ[ManufacturerID],MATCH(A1331,ProductTJ[ProductID],0)),"Not found")</f>
        <v>7</v>
      </c>
      <c r="F1331" t="str">
        <f>IFERROR(INDEX(ProductTJ[Segment],MATCH(A1331,ProductTJ[ProductID],0)),"Not found")</f>
        <v>Moderation</v>
      </c>
      <c r="G1331" t="str">
        <f>IFERROR(INDEX(SalesTJ[Country],MATCH(A1331,SalesTJ[ProductID],0)),"Not found")</f>
        <v>Canada</v>
      </c>
      <c r="H1331" t="str">
        <f>IFERROR(INDEX(Location[State],MATCH(I1331,Location[Zip],0)),"Not found")</f>
        <v>Ontario</v>
      </c>
      <c r="I1331" t="str">
        <f>IFERROR(INDEX(SalesTJ[Zip],MATCH(A1331,SalesTJ[ProductID],0)),"Not found")</f>
        <v>M5X</v>
      </c>
      <c r="J1331" t="str">
        <f>IFERROR(INDEX(Manufacturer[Manufacturer Name],MATCH(E1331,Manufacturer[ManufacturerID],0)),"Not found")</f>
        <v>VanArsdel</v>
      </c>
      <c r="K1331">
        <f>IFERROR(INDEX(SalesTJ[Units],MATCH(A1331,SalesTJ[ProductID],0)),"Not found")</f>
        <v>1</v>
      </c>
      <c r="L1331">
        <f>IFERROR(INDEX(SalesTJ[Revenue],MATCH(A1331,SalesTJ[ProductID],0)),"Not found")</f>
        <v>11969.37</v>
      </c>
    </row>
    <row r="1332" spans="1:12">
      <c r="A1332" s="6">
        <v>491</v>
      </c>
      <c r="B1332" s="7">
        <v>42164</v>
      </c>
      <c r="C1332" t="str">
        <f>IFERROR(INDEX(ProductTJ[Product Name],MATCH(A1332,ProductTJ[ProductID],0)),"Not found")</f>
        <v>Maximus UM-96</v>
      </c>
      <c r="D1332" t="str">
        <f>IFERROR(INDEX(ProductTJ[Category],MATCH(A1332,ProductTJ[ProductID],0)),"Not found")</f>
        <v>Urban</v>
      </c>
      <c r="E1332">
        <f>IFERROR(INDEX(ProductTJ[ManufacturerID],MATCH(A1332,ProductTJ[ProductID],0)),"Not found")</f>
        <v>7</v>
      </c>
      <c r="F1332" t="str">
        <f>IFERROR(INDEX(ProductTJ[Segment],MATCH(A1332,ProductTJ[ProductID],0)),"Not found")</f>
        <v>Moderation</v>
      </c>
      <c r="G1332" t="str">
        <f>IFERROR(INDEX(SalesTJ[Country],MATCH(A1332,SalesTJ[ProductID],0)),"Not found")</f>
        <v>Canada</v>
      </c>
      <c r="H1332" t="str">
        <f>IFERROR(INDEX(Location[State],MATCH(I1332,Location[Zip],0)),"Not found")</f>
        <v>Ontario</v>
      </c>
      <c r="I1332" t="str">
        <f>IFERROR(INDEX(SalesTJ[Zip],MATCH(A1332,SalesTJ[ProductID],0)),"Not found")</f>
        <v>M5X</v>
      </c>
      <c r="J1332" t="str">
        <f>IFERROR(INDEX(Manufacturer[Manufacturer Name],MATCH(E1332,Manufacturer[ManufacturerID],0)),"Not found")</f>
        <v>VanArsdel</v>
      </c>
      <c r="K1332">
        <f>IFERROR(INDEX(SalesTJ[Units],MATCH(A1332,SalesTJ[ProductID],0)),"Not found")</f>
        <v>1</v>
      </c>
      <c r="L1332">
        <f>IFERROR(INDEX(SalesTJ[Revenue],MATCH(A1332,SalesTJ[ProductID],0)),"Not found")</f>
        <v>10709.37</v>
      </c>
    </row>
    <row r="1333" spans="1:12">
      <c r="A1333" s="8">
        <v>1182</v>
      </c>
      <c r="B1333" s="9">
        <v>42164</v>
      </c>
      <c r="C1333" t="str">
        <f>IFERROR(INDEX(ProductTJ[Product Name],MATCH(A1333,ProductTJ[ProductID],0)),"Not found")</f>
        <v>Pirum UE-18</v>
      </c>
      <c r="D1333" t="str">
        <f>IFERROR(INDEX(ProductTJ[Category],MATCH(A1333,ProductTJ[ProductID],0)),"Not found")</f>
        <v>Urban</v>
      </c>
      <c r="E1333">
        <f>IFERROR(INDEX(ProductTJ[ManufacturerID],MATCH(A1333,ProductTJ[ProductID],0)),"Not found")</f>
        <v>10</v>
      </c>
      <c r="F1333" t="str">
        <f>IFERROR(INDEX(ProductTJ[Segment],MATCH(A1333,ProductTJ[ProductID],0)),"Not found")</f>
        <v>Extreme</v>
      </c>
      <c r="G1333" t="str">
        <f>IFERROR(INDEX(SalesTJ[Country],MATCH(A1333,SalesTJ[ProductID],0)),"Not found")</f>
        <v>Canada</v>
      </c>
      <c r="H1333" t="str">
        <f>IFERROR(INDEX(Location[State],MATCH(I1333,Location[Zip],0)),"Not found")</f>
        <v>Alberta</v>
      </c>
      <c r="I1333" t="str">
        <f>IFERROR(INDEX(SalesTJ[Zip],MATCH(A1333,SalesTJ[ProductID],0)),"Not found")</f>
        <v>T6G</v>
      </c>
      <c r="J1333" t="str">
        <f>IFERROR(INDEX(Manufacturer[Manufacturer Name],MATCH(E1333,Manufacturer[ManufacturerID],0)),"Not found")</f>
        <v>Pirum</v>
      </c>
      <c r="K1333">
        <f>IFERROR(INDEX(SalesTJ[Units],MATCH(A1333,SalesTJ[ProductID],0)),"Not found")</f>
        <v>1</v>
      </c>
      <c r="L1333">
        <f>IFERROR(INDEX(SalesTJ[Revenue],MATCH(A1333,SalesTJ[ProductID],0)),"Not found")</f>
        <v>2708.37</v>
      </c>
    </row>
    <row r="1334" spans="1:12">
      <c r="A1334" s="6">
        <v>2350</v>
      </c>
      <c r="B1334" s="7">
        <v>42164</v>
      </c>
      <c r="C1334" t="str">
        <f>IFERROR(INDEX(ProductTJ[Product Name],MATCH(A1334,ProductTJ[ProductID],0)),"Not found")</f>
        <v>Aliqui UE-24</v>
      </c>
      <c r="D1334" t="str">
        <f>IFERROR(INDEX(ProductTJ[Category],MATCH(A1334,ProductTJ[ProductID],0)),"Not found")</f>
        <v>Urban</v>
      </c>
      <c r="E1334">
        <f>IFERROR(INDEX(ProductTJ[ManufacturerID],MATCH(A1334,ProductTJ[ProductID],0)),"Not found")</f>
        <v>2</v>
      </c>
      <c r="F1334" t="str">
        <f>IFERROR(INDEX(ProductTJ[Segment],MATCH(A1334,ProductTJ[ProductID],0)),"Not found")</f>
        <v>Extreme</v>
      </c>
      <c r="G1334" t="str">
        <f>IFERROR(INDEX(SalesTJ[Country],MATCH(A1334,SalesTJ[ProductID],0)),"Not found")</f>
        <v>Canada</v>
      </c>
      <c r="H1334" t="str">
        <f>IFERROR(INDEX(Location[State],MATCH(I1334,Location[Zip],0)),"Not found")</f>
        <v>Ontario</v>
      </c>
      <c r="I1334" t="str">
        <f>IFERROR(INDEX(SalesTJ[Zip],MATCH(A1334,SalesTJ[ProductID],0)),"Not found")</f>
        <v>L5G</v>
      </c>
      <c r="J1334" t="str">
        <f>IFERROR(INDEX(Manufacturer[Manufacturer Name],MATCH(E1334,Manufacturer[ManufacturerID],0)),"Not found")</f>
        <v>Aliqui</v>
      </c>
      <c r="K1334">
        <f>IFERROR(INDEX(SalesTJ[Units],MATCH(A1334,SalesTJ[ProductID],0)),"Not found")</f>
        <v>1</v>
      </c>
      <c r="L1334">
        <f>IFERROR(INDEX(SalesTJ[Revenue],MATCH(A1334,SalesTJ[ProductID],0)),"Not found")</f>
        <v>4466.7</v>
      </c>
    </row>
    <row r="1335" spans="1:12">
      <c r="A1335" s="8">
        <v>2133</v>
      </c>
      <c r="B1335" s="9">
        <v>42164</v>
      </c>
      <c r="C1335" t="str">
        <f>IFERROR(INDEX(ProductTJ[Product Name],MATCH(A1335,ProductTJ[ProductID],0)),"Not found")</f>
        <v>Victoria UR-09</v>
      </c>
      <c r="D1335" t="str">
        <f>IFERROR(INDEX(ProductTJ[Category],MATCH(A1335,ProductTJ[ProductID],0)),"Not found")</f>
        <v>Urban</v>
      </c>
      <c r="E1335">
        <f>IFERROR(INDEX(ProductTJ[ManufacturerID],MATCH(A1335,ProductTJ[ProductID],0)),"Not found")</f>
        <v>14</v>
      </c>
      <c r="F1335" t="str">
        <f>IFERROR(INDEX(ProductTJ[Segment],MATCH(A1335,ProductTJ[ProductID],0)),"Not found")</f>
        <v>Regular</v>
      </c>
      <c r="G1335" t="str">
        <f>IFERROR(INDEX(SalesTJ[Country],MATCH(A1335,SalesTJ[ProductID],0)),"Not found")</f>
        <v>Canada</v>
      </c>
      <c r="H1335" t="str">
        <f>IFERROR(INDEX(Location[State],MATCH(I1335,Location[Zip],0)),"Not found")</f>
        <v>Ontario</v>
      </c>
      <c r="I1335" t="str">
        <f>IFERROR(INDEX(SalesTJ[Zip],MATCH(A1335,SalesTJ[ProductID],0)),"Not found")</f>
        <v>L5G</v>
      </c>
      <c r="J1335" t="str">
        <f>IFERROR(INDEX(Manufacturer[Manufacturer Name],MATCH(E1335,Manufacturer[ManufacturerID],0)),"Not found")</f>
        <v>Victoria</v>
      </c>
      <c r="K1335">
        <f>IFERROR(INDEX(SalesTJ[Units],MATCH(A1335,SalesTJ[ProductID],0)),"Not found")</f>
        <v>1</v>
      </c>
      <c r="L1335">
        <f>IFERROR(INDEX(SalesTJ[Revenue],MATCH(A1335,SalesTJ[ProductID],0)),"Not found")</f>
        <v>5480.37</v>
      </c>
    </row>
    <row r="1336" spans="1:12">
      <c r="A1336" s="6">
        <v>2354</v>
      </c>
      <c r="B1336" s="7">
        <v>42164</v>
      </c>
      <c r="C1336" t="str">
        <f>IFERROR(INDEX(ProductTJ[Product Name],MATCH(A1336,ProductTJ[ProductID],0)),"Not found")</f>
        <v>Aliqui UC-02</v>
      </c>
      <c r="D1336" t="str">
        <f>IFERROR(INDEX(ProductTJ[Category],MATCH(A1336,ProductTJ[ProductID],0)),"Not found")</f>
        <v>Urban</v>
      </c>
      <c r="E1336">
        <f>IFERROR(INDEX(ProductTJ[ManufacturerID],MATCH(A1336,ProductTJ[ProductID],0)),"Not found")</f>
        <v>2</v>
      </c>
      <c r="F1336" t="str">
        <f>IFERROR(INDEX(ProductTJ[Segment],MATCH(A1336,ProductTJ[ProductID],0)),"Not found")</f>
        <v>Convenience</v>
      </c>
      <c r="G1336" t="str">
        <f>IFERROR(INDEX(SalesTJ[Country],MATCH(A1336,SalesTJ[ProductID],0)),"Not found")</f>
        <v>Canada</v>
      </c>
      <c r="H1336" t="str">
        <f>IFERROR(INDEX(Location[State],MATCH(I1336,Location[Zip],0)),"Not found")</f>
        <v>Ontario</v>
      </c>
      <c r="I1336" t="str">
        <f>IFERROR(INDEX(SalesTJ[Zip],MATCH(A1336,SalesTJ[ProductID],0)),"Not found")</f>
        <v>M4S</v>
      </c>
      <c r="J1336" t="str">
        <f>IFERROR(INDEX(Manufacturer[Manufacturer Name],MATCH(E1336,Manufacturer[ManufacturerID],0)),"Not found")</f>
        <v>Aliqui</v>
      </c>
      <c r="K1336">
        <f>IFERROR(INDEX(SalesTJ[Units],MATCH(A1336,SalesTJ[ProductID],0)),"Not found")</f>
        <v>1</v>
      </c>
      <c r="L1336">
        <f>IFERROR(INDEX(SalesTJ[Revenue],MATCH(A1336,SalesTJ[ProductID],0)),"Not found")</f>
        <v>4661.37</v>
      </c>
    </row>
    <row r="1337" spans="1:12">
      <c r="A1337" s="8">
        <v>2269</v>
      </c>
      <c r="B1337" s="9">
        <v>42165</v>
      </c>
      <c r="C1337" t="str">
        <f>IFERROR(INDEX(ProductTJ[Product Name],MATCH(A1337,ProductTJ[ProductID],0)),"Not found")</f>
        <v>Aliqui RS-02</v>
      </c>
      <c r="D1337" t="str">
        <f>IFERROR(INDEX(ProductTJ[Category],MATCH(A1337,ProductTJ[ProductID],0)),"Not found")</f>
        <v>Rural</v>
      </c>
      <c r="E1337">
        <f>IFERROR(INDEX(ProductTJ[ManufacturerID],MATCH(A1337,ProductTJ[ProductID],0)),"Not found")</f>
        <v>2</v>
      </c>
      <c r="F1337" t="str">
        <f>IFERROR(INDEX(ProductTJ[Segment],MATCH(A1337,ProductTJ[ProductID],0)),"Not found")</f>
        <v>Select</v>
      </c>
      <c r="G1337" t="str">
        <f>IFERROR(INDEX(SalesTJ[Country],MATCH(A1337,SalesTJ[ProductID],0)),"Not found")</f>
        <v>Canada</v>
      </c>
      <c r="H1337" t="str">
        <f>IFERROR(INDEX(Location[State],MATCH(I1337,Location[Zip],0)),"Not found")</f>
        <v>British Columbia</v>
      </c>
      <c r="I1337" t="str">
        <f>IFERROR(INDEX(SalesTJ[Zip],MATCH(A1337,SalesTJ[ProductID],0)),"Not found")</f>
        <v>V6A</v>
      </c>
      <c r="J1337" t="str">
        <f>IFERROR(INDEX(Manufacturer[Manufacturer Name],MATCH(E1337,Manufacturer[ManufacturerID],0)),"Not found")</f>
        <v>Aliqui</v>
      </c>
      <c r="K1337">
        <f>IFERROR(INDEX(SalesTJ[Units],MATCH(A1337,SalesTJ[ProductID],0)),"Not found")</f>
        <v>1</v>
      </c>
      <c r="L1337">
        <f>IFERROR(INDEX(SalesTJ[Revenue],MATCH(A1337,SalesTJ[ProductID],0)),"Not found")</f>
        <v>3936.87</v>
      </c>
    </row>
    <row r="1338" spans="1:12">
      <c r="A1338" s="6">
        <v>977</v>
      </c>
      <c r="B1338" s="7">
        <v>42165</v>
      </c>
      <c r="C1338" t="str">
        <f>IFERROR(INDEX(ProductTJ[Product Name],MATCH(A1338,ProductTJ[ProductID],0)),"Not found")</f>
        <v>Natura UC-40</v>
      </c>
      <c r="D1338" t="str">
        <f>IFERROR(INDEX(ProductTJ[Category],MATCH(A1338,ProductTJ[ProductID],0)),"Not found")</f>
        <v>Urban</v>
      </c>
      <c r="E1338">
        <f>IFERROR(INDEX(ProductTJ[ManufacturerID],MATCH(A1338,ProductTJ[ProductID],0)),"Not found")</f>
        <v>8</v>
      </c>
      <c r="F1338" t="str">
        <f>IFERROR(INDEX(ProductTJ[Segment],MATCH(A1338,ProductTJ[ProductID],0)),"Not found")</f>
        <v>Convenience</v>
      </c>
      <c r="G1338" t="str">
        <f>IFERROR(INDEX(SalesTJ[Country],MATCH(A1338,SalesTJ[ProductID],0)),"Not found")</f>
        <v>Canada</v>
      </c>
      <c r="H1338" t="str">
        <f>IFERROR(INDEX(Location[State],MATCH(I1338,Location[Zip],0)),"Not found")</f>
        <v>Ontario</v>
      </c>
      <c r="I1338" t="str">
        <f>IFERROR(INDEX(SalesTJ[Zip],MATCH(A1338,SalesTJ[ProductID],0)),"Not found")</f>
        <v>K1H</v>
      </c>
      <c r="J1338" t="str">
        <f>IFERROR(INDEX(Manufacturer[Manufacturer Name],MATCH(E1338,Manufacturer[ManufacturerID],0)),"Not found")</f>
        <v>Natura</v>
      </c>
      <c r="K1338">
        <f>IFERROR(INDEX(SalesTJ[Units],MATCH(A1338,SalesTJ[ProductID],0)),"Not found")</f>
        <v>1</v>
      </c>
      <c r="L1338">
        <f>IFERROR(INDEX(SalesTJ[Revenue],MATCH(A1338,SalesTJ[ProductID],0)),"Not found")</f>
        <v>6299.37</v>
      </c>
    </row>
    <row r="1339" spans="1:12">
      <c r="A1339" s="8">
        <v>674</v>
      </c>
      <c r="B1339" s="9">
        <v>42165</v>
      </c>
      <c r="C1339" t="str">
        <f>IFERROR(INDEX(ProductTJ[Product Name],MATCH(A1339,ProductTJ[ProductID],0)),"Not found")</f>
        <v>Maximus UC-39</v>
      </c>
      <c r="D1339" t="str">
        <f>IFERROR(INDEX(ProductTJ[Category],MATCH(A1339,ProductTJ[ProductID],0)),"Not found")</f>
        <v>Urban</v>
      </c>
      <c r="E1339">
        <f>IFERROR(INDEX(ProductTJ[ManufacturerID],MATCH(A1339,ProductTJ[ProductID],0)),"Not found")</f>
        <v>7</v>
      </c>
      <c r="F1339" t="str">
        <f>IFERROR(INDEX(ProductTJ[Segment],MATCH(A1339,ProductTJ[ProductID],0)),"Not found")</f>
        <v>Convenience</v>
      </c>
      <c r="G1339" t="str">
        <f>IFERROR(INDEX(SalesTJ[Country],MATCH(A1339,SalesTJ[ProductID],0)),"Not found")</f>
        <v>Canada</v>
      </c>
      <c r="H1339" t="str">
        <f>IFERROR(INDEX(Location[State],MATCH(I1339,Location[Zip],0)),"Not found")</f>
        <v>Ontario</v>
      </c>
      <c r="I1339" t="str">
        <f>IFERROR(INDEX(SalesTJ[Zip],MATCH(A1339,SalesTJ[ProductID],0)),"Not found")</f>
        <v>M5S</v>
      </c>
      <c r="J1339" t="str">
        <f>IFERROR(INDEX(Manufacturer[Manufacturer Name],MATCH(E1339,Manufacturer[ManufacturerID],0)),"Not found")</f>
        <v>VanArsdel</v>
      </c>
      <c r="K1339">
        <f>IFERROR(INDEX(SalesTJ[Units],MATCH(A1339,SalesTJ[ProductID],0)),"Not found")</f>
        <v>1</v>
      </c>
      <c r="L1339">
        <f>IFERROR(INDEX(SalesTJ[Revenue],MATCH(A1339,SalesTJ[ProductID],0)),"Not found")</f>
        <v>8315.37</v>
      </c>
    </row>
    <row r="1340" spans="1:12">
      <c r="A1340" s="6">
        <v>548</v>
      </c>
      <c r="B1340" s="7">
        <v>42139</v>
      </c>
      <c r="C1340" t="str">
        <f>IFERROR(INDEX(ProductTJ[Product Name],MATCH(A1340,ProductTJ[ProductID],0)),"Not found")</f>
        <v>Maximus UC-13</v>
      </c>
      <c r="D1340" t="str">
        <f>IFERROR(INDEX(ProductTJ[Category],MATCH(A1340,ProductTJ[ProductID],0)),"Not found")</f>
        <v>Urban</v>
      </c>
      <c r="E1340">
        <f>IFERROR(INDEX(ProductTJ[ManufacturerID],MATCH(A1340,ProductTJ[ProductID],0)),"Not found")</f>
        <v>7</v>
      </c>
      <c r="F1340" t="str">
        <f>IFERROR(INDEX(ProductTJ[Segment],MATCH(A1340,ProductTJ[ProductID],0)),"Not found")</f>
        <v>Convenience</v>
      </c>
      <c r="G1340" t="str">
        <f>IFERROR(INDEX(SalesTJ[Country],MATCH(A1340,SalesTJ[ProductID],0)),"Not found")</f>
        <v>Canada</v>
      </c>
      <c r="H1340" t="str">
        <f>IFERROR(INDEX(Location[State],MATCH(I1340,Location[Zip],0)),"Not found")</f>
        <v>Ontario</v>
      </c>
      <c r="I1340" t="str">
        <f>IFERROR(INDEX(SalesTJ[Zip],MATCH(A1340,SalesTJ[ProductID],0)),"Not found")</f>
        <v>M5L</v>
      </c>
      <c r="J1340" t="str">
        <f>IFERROR(INDEX(Manufacturer[Manufacturer Name],MATCH(E1340,Manufacturer[ManufacturerID],0)),"Not found")</f>
        <v>VanArsdel</v>
      </c>
      <c r="K1340">
        <f>IFERROR(INDEX(SalesTJ[Units],MATCH(A1340,SalesTJ[ProductID],0)),"Not found")</f>
        <v>1</v>
      </c>
      <c r="L1340">
        <f>IFERROR(INDEX(SalesTJ[Revenue],MATCH(A1340,SalesTJ[ProductID],0)),"Not found")</f>
        <v>6236.37</v>
      </c>
    </row>
    <row r="1341" spans="1:12">
      <c r="A1341" s="8">
        <v>1129</v>
      </c>
      <c r="B1341" s="9">
        <v>42085</v>
      </c>
      <c r="C1341" t="str">
        <f>IFERROR(INDEX(ProductTJ[Product Name],MATCH(A1341,ProductTJ[ProductID],0)),"Not found")</f>
        <v>Pirum UM-06</v>
      </c>
      <c r="D1341" t="str">
        <f>IFERROR(INDEX(ProductTJ[Category],MATCH(A1341,ProductTJ[ProductID],0)),"Not found")</f>
        <v>Urban</v>
      </c>
      <c r="E1341">
        <f>IFERROR(INDEX(ProductTJ[ManufacturerID],MATCH(A1341,ProductTJ[ProductID],0)),"Not found")</f>
        <v>10</v>
      </c>
      <c r="F1341" t="str">
        <f>IFERROR(INDEX(ProductTJ[Segment],MATCH(A1341,ProductTJ[ProductID],0)),"Not found")</f>
        <v>Moderation</v>
      </c>
      <c r="G1341" t="str">
        <f>IFERROR(INDEX(SalesTJ[Country],MATCH(A1341,SalesTJ[ProductID],0)),"Not found")</f>
        <v>Canada</v>
      </c>
      <c r="H1341" t="str">
        <f>IFERROR(INDEX(Location[State],MATCH(I1341,Location[Zip],0)),"Not found")</f>
        <v>Ontario</v>
      </c>
      <c r="I1341" t="str">
        <f>IFERROR(INDEX(SalesTJ[Zip],MATCH(A1341,SalesTJ[ProductID],0)),"Not found")</f>
        <v>L5P</v>
      </c>
      <c r="J1341" t="str">
        <f>IFERROR(INDEX(Manufacturer[Manufacturer Name],MATCH(E1341,Manufacturer[ManufacturerID],0)),"Not found")</f>
        <v>Pirum</v>
      </c>
      <c r="K1341">
        <f>IFERROR(INDEX(SalesTJ[Units],MATCH(A1341,SalesTJ[ProductID],0)),"Not found")</f>
        <v>1</v>
      </c>
      <c r="L1341">
        <f>IFERROR(INDEX(SalesTJ[Revenue],MATCH(A1341,SalesTJ[ProductID],0)),"Not found")</f>
        <v>5543.37</v>
      </c>
    </row>
    <row r="1342" spans="1:12">
      <c r="A1342" s="6">
        <v>1180</v>
      </c>
      <c r="B1342" s="7">
        <v>42085</v>
      </c>
      <c r="C1342" t="str">
        <f>IFERROR(INDEX(ProductTJ[Product Name],MATCH(A1342,ProductTJ[ProductID],0)),"Not found")</f>
        <v>Pirum UE-16</v>
      </c>
      <c r="D1342" t="str">
        <f>IFERROR(INDEX(ProductTJ[Category],MATCH(A1342,ProductTJ[ProductID],0)),"Not found")</f>
        <v>Urban</v>
      </c>
      <c r="E1342">
        <f>IFERROR(INDEX(ProductTJ[ManufacturerID],MATCH(A1342,ProductTJ[ProductID],0)),"Not found")</f>
        <v>10</v>
      </c>
      <c r="F1342" t="str">
        <f>IFERROR(INDEX(ProductTJ[Segment],MATCH(A1342,ProductTJ[ProductID],0)),"Not found")</f>
        <v>Extreme</v>
      </c>
      <c r="G1342" t="str">
        <f>IFERROR(INDEX(SalesTJ[Country],MATCH(A1342,SalesTJ[ProductID],0)),"Not found")</f>
        <v>Canada</v>
      </c>
      <c r="H1342" t="str">
        <f>IFERROR(INDEX(Location[State],MATCH(I1342,Location[Zip],0)),"Not found")</f>
        <v>Ontario</v>
      </c>
      <c r="I1342" t="str">
        <f>IFERROR(INDEX(SalesTJ[Zip],MATCH(A1342,SalesTJ[ProductID],0)),"Not found")</f>
        <v>L5G</v>
      </c>
      <c r="J1342" t="str">
        <f>IFERROR(INDEX(Manufacturer[Manufacturer Name],MATCH(E1342,Manufacturer[ManufacturerID],0)),"Not found")</f>
        <v>Pirum</v>
      </c>
      <c r="K1342">
        <f>IFERROR(INDEX(SalesTJ[Units],MATCH(A1342,SalesTJ[ProductID],0)),"Not found")</f>
        <v>1</v>
      </c>
      <c r="L1342">
        <f>IFERROR(INDEX(SalesTJ[Revenue],MATCH(A1342,SalesTJ[ProductID],0)),"Not found")</f>
        <v>6173.37</v>
      </c>
    </row>
    <row r="1343" spans="1:12">
      <c r="A1343" s="8">
        <v>438</v>
      </c>
      <c r="B1343" s="9">
        <v>42086</v>
      </c>
      <c r="C1343" t="str">
        <f>IFERROR(INDEX(ProductTJ[Product Name],MATCH(A1343,ProductTJ[ProductID],0)),"Not found")</f>
        <v>Maximus UM-43</v>
      </c>
      <c r="D1343" t="str">
        <f>IFERROR(INDEX(ProductTJ[Category],MATCH(A1343,ProductTJ[ProductID],0)),"Not found")</f>
        <v>Urban</v>
      </c>
      <c r="E1343">
        <f>IFERROR(INDEX(ProductTJ[ManufacturerID],MATCH(A1343,ProductTJ[ProductID],0)),"Not found")</f>
        <v>7</v>
      </c>
      <c r="F1343" t="str">
        <f>IFERROR(INDEX(ProductTJ[Segment],MATCH(A1343,ProductTJ[ProductID],0)),"Not found")</f>
        <v>Moderation</v>
      </c>
      <c r="G1343" t="str">
        <f>IFERROR(INDEX(SalesTJ[Country],MATCH(A1343,SalesTJ[ProductID],0)),"Not found")</f>
        <v>Canada</v>
      </c>
      <c r="H1343" t="str">
        <f>IFERROR(INDEX(Location[State],MATCH(I1343,Location[Zip],0)),"Not found")</f>
        <v>Manitoba</v>
      </c>
      <c r="I1343" t="str">
        <f>IFERROR(INDEX(SalesTJ[Zip],MATCH(A1343,SalesTJ[ProductID],0)),"Not found")</f>
        <v>R3K</v>
      </c>
      <c r="J1343" t="str">
        <f>IFERROR(INDEX(Manufacturer[Manufacturer Name],MATCH(E1343,Manufacturer[ManufacturerID],0)),"Not found")</f>
        <v>VanArsdel</v>
      </c>
      <c r="K1343">
        <f>IFERROR(INDEX(SalesTJ[Units],MATCH(A1343,SalesTJ[ProductID],0)),"Not found")</f>
        <v>1</v>
      </c>
      <c r="L1343">
        <f>IFERROR(INDEX(SalesTJ[Revenue],MATCH(A1343,SalesTJ[ProductID],0)),"Not found")</f>
        <v>11969.37</v>
      </c>
    </row>
    <row r="1344" spans="1:12">
      <c r="A1344" s="6">
        <v>1959</v>
      </c>
      <c r="B1344" s="7">
        <v>42086</v>
      </c>
      <c r="C1344" t="str">
        <f>IFERROR(INDEX(ProductTJ[Product Name],MATCH(A1344,ProductTJ[ProductID],0)),"Not found")</f>
        <v>Currus RP-34</v>
      </c>
      <c r="D1344" t="str">
        <f>IFERROR(INDEX(ProductTJ[Category],MATCH(A1344,ProductTJ[ProductID],0)),"Not found")</f>
        <v>Rural</v>
      </c>
      <c r="E1344">
        <f>IFERROR(INDEX(ProductTJ[ManufacturerID],MATCH(A1344,ProductTJ[ProductID],0)),"Not found")</f>
        <v>4</v>
      </c>
      <c r="F1344" t="str">
        <f>IFERROR(INDEX(ProductTJ[Segment],MATCH(A1344,ProductTJ[ProductID],0)),"Not found")</f>
        <v>Productivity</v>
      </c>
      <c r="G1344" t="str">
        <f>IFERROR(INDEX(SalesTJ[Country],MATCH(A1344,SalesTJ[ProductID],0)),"Not found")</f>
        <v>Canada</v>
      </c>
      <c r="H1344" t="str">
        <f>IFERROR(INDEX(Location[State],MATCH(I1344,Location[Zip],0)),"Not found")</f>
        <v>Ontario</v>
      </c>
      <c r="I1344" t="str">
        <f>IFERROR(INDEX(SalesTJ[Zip],MATCH(A1344,SalesTJ[ProductID],0)),"Not found")</f>
        <v>M4X</v>
      </c>
      <c r="J1344" t="str">
        <f>IFERROR(INDEX(Manufacturer[Manufacturer Name],MATCH(E1344,Manufacturer[ManufacturerID],0)),"Not found")</f>
        <v>Currus</v>
      </c>
      <c r="K1344">
        <f>IFERROR(INDEX(SalesTJ[Units],MATCH(A1344,SalesTJ[ProductID],0)),"Not found")</f>
        <v>1</v>
      </c>
      <c r="L1344">
        <f>IFERROR(INDEX(SalesTJ[Revenue],MATCH(A1344,SalesTJ[ProductID],0)),"Not found")</f>
        <v>944.37</v>
      </c>
    </row>
    <row r="1345" spans="1:12">
      <c r="A1345" s="8">
        <v>995</v>
      </c>
      <c r="B1345" s="9">
        <v>42089</v>
      </c>
      <c r="C1345" t="str">
        <f>IFERROR(INDEX(ProductTJ[Product Name],MATCH(A1345,ProductTJ[ProductID],0)),"Not found")</f>
        <v>Natura UC-58</v>
      </c>
      <c r="D1345" t="str">
        <f>IFERROR(INDEX(ProductTJ[Category],MATCH(A1345,ProductTJ[ProductID],0)),"Not found")</f>
        <v>Urban</v>
      </c>
      <c r="E1345">
        <f>IFERROR(INDEX(ProductTJ[ManufacturerID],MATCH(A1345,ProductTJ[ProductID],0)),"Not found")</f>
        <v>8</v>
      </c>
      <c r="F1345" t="str">
        <f>IFERROR(INDEX(ProductTJ[Segment],MATCH(A1345,ProductTJ[ProductID],0)),"Not found")</f>
        <v>Convenience</v>
      </c>
      <c r="G1345" t="str">
        <f>IFERROR(INDEX(SalesTJ[Country],MATCH(A1345,SalesTJ[ProductID],0)),"Not found")</f>
        <v>Canada</v>
      </c>
      <c r="H1345" t="str">
        <f>IFERROR(INDEX(Location[State],MATCH(I1345,Location[Zip],0)),"Not found")</f>
        <v>Ontario</v>
      </c>
      <c r="I1345" t="str">
        <f>IFERROR(INDEX(SalesTJ[Zip],MATCH(A1345,SalesTJ[ProductID],0)),"Not found")</f>
        <v>M4V</v>
      </c>
      <c r="J1345" t="str">
        <f>IFERROR(INDEX(Manufacturer[Manufacturer Name],MATCH(E1345,Manufacturer[ManufacturerID],0)),"Not found")</f>
        <v>Natura</v>
      </c>
      <c r="K1345">
        <f>IFERROR(INDEX(SalesTJ[Units],MATCH(A1345,SalesTJ[ProductID],0)),"Not found")</f>
        <v>1</v>
      </c>
      <c r="L1345">
        <f>IFERROR(INDEX(SalesTJ[Revenue],MATCH(A1345,SalesTJ[ProductID],0)),"Not found")</f>
        <v>7181.37</v>
      </c>
    </row>
    <row r="1346" spans="1:12">
      <c r="A1346" s="6">
        <v>907</v>
      </c>
      <c r="B1346" s="7">
        <v>42090</v>
      </c>
      <c r="C1346" t="str">
        <f>IFERROR(INDEX(ProductTJ[Product Name],MATCH(A1346,ProductTJ[ProductID],0)),"Not found")</f>
        <v>Natura UE-16</v>
      </c>
      <c r="D1346" t="str">
        <f>IFERROR(INDEX(ProductTJ[Category],MATCH(A1346,ProductTJ[ProductID],0)),"Not found")</f>
        <v>Urban</v>
      </c>
      <c r="E1346">
        <f>IFERROR(INDEX(ProductTJ[ManufacturerID],MATCH(A1346,ProductTJ[ProductID],0)),"Not found")</f>
        <v>8</v>
      </c>
      <c r="F1346" t="str">
        <f>IFERROR(INDEX(ProductTJ[Segment],MATCH(A1346,ProductTJ[ProductID],0)),"Not found")</f>
        <v>Extreme</v>
      </c>
      <c r="G1346" t="str">
        <f>IFERROR(INDEX(SalesTJ[Country],MATCH(A1346,SalesTJ[ProductID],0)),"Not found")</f>
        <v>Canada</v>
      </c>
      <c r="H1346" t="str">
        <f>IFERROR(INDEX(Location[State],MATCH(I1346,Location[Zip],0)),"Not found")</f>
        <v>Ontario</v>
      </c>
      <c r="I1346" t="str">
        <f>IFERROR(INDEX(SalesTJ[Zip],MATCH(A1346,SalesTJ[ProductID],0)),"Not found")</f>
        <v>M7Y</v>
      </c>
      <c r="J1346" t="str">
        <f>IFERROR(INDEX(Manufacturer[Manufacturer Name],MATCH(E1346,Manufacturer[ManufacturerID],0)),"Not found")</f>
        <v>Natura</v>
      </c>
      <c r="K1346">
        <f>IFERROR(INDEX(SalesTJ[Units],MATCH(A1346,SalesTJ[ProductID],0)),"Not found")</f>
        <v>1</v>
      </c>
      <c r="L1346">
        <f>IFERROR(INDEX(SalesTJ[Revenue],MATCH(A1346,SalesTJ[ProductID],0)),"Not found")</f>
        <v>7307.37</v>
      </c>
    </row>
    <row r="1347" spans="1:12">
      <c r="A1347" s="8">
        <v>977</v>
      </c>
      <c r="B1347" s="9">
        <v>42090</v>
      </c>
      <c r="C1347" t="str">
        <f>IFERROR(INDEX(ProductTJ[Product Name],MATCH(A1347,ProductTJ[ProductID],0)),"Not found")</f>
        <v>Natura UC-40</v>
      </c>
      <c r="D1347" t="str">
        <f>IFERROR(INDEX(ProductTJ[Category],MATCH(A1347,ProductTJ[ProductID],0)),"Not found")</f>
        <v>Urban</v>
      </c>
      <c r="E1347">
        <f>IFERROR(INDEX(ProductTJ[ManufacturerID],MATCH(A1347,ProductTJ[ProductID],0)),"Not found")</f>
        <v>8</v>
      </c>
      <c r="F1347" t="str">
        <f>IFERROR(INDEX(ProductTJ[Segment],MATCH(A1347,ProductTJ[ProductID],0)),"Not found")</f>
        <v>Convenience</v>
      </c>
      <c r="G1347" t="str">
        <f>IFERROR(INDEX(SalesTJ[Country],MATCH(A1347,SalesTJ[ProductID],0)),"Not found")</f>
        <v>Canada</v>
      </c>
      <c r="H1347" t="str">
        <f>IFERROR(INDEX(Location[State],MATCH(I1347,Location[Zip],0)),"Not found")</f>
        <v>Ontario</v>
      </c>
      <c r="I1347" t="str">
        <f>IFERROR(INDEX(SalesTJ[Zip],MATCH(A1347,SalesTJ[ProductID],0)),"Not found")</f>
        <v>K1H</v>
      </c>
      <c r="J1347" t="str">
        <f>IFERROR(INDEX(Manufacturer[Manufacturer Name],MATCH(E1347,Manufacturer[ManufacturerID],0)),"Not found")</f>
        <v>Natura</v>
      </c>
      <c r="K1347">
        <f>IFERROR(INDEX(SalesTJ[Units],MATCH(A1347,SalesTJ[ProductID],0)),"Not found")</f>
        <v>1</v>
      </c>
      <c r="L1347">
        <f>IFERROR(INDEX(SalesTJ[Revenue],MATCH(A1347,SalesTJ[ProductID],0)),"Not found")</f>
        <v>6299.37</v>
      </c>
    </row>
    <row r="1348" spans="1:12">
      <c r="A1348" s="6">
        <v>2332</v>
      </c>
      <c r="B1348" s="7">
        <v>42090</v>
      </c>
      <c r="C1348" t="str">
        <f>IFERROR(INDEX(ProductTJ[Product Name],MATCH(A1348,ProductTJ[ProductID],0)),"Not found")</f>
        <v>Aliqui UE-06</v>
      </c>
      <c r="D1348" t="str">
        <f>IFERROR(INDEX(ProductTJ[Category],MATCH(A1348,ProductTJ[ProductID],0)),"Not found")</f>
        <v>Urban</v>
      </c>
      <c r="E1348">
        <f>IFERROR(INDEX(ProductTJ[ManufacturerID],MATCH(A1348,ProductTJ[ProductID],0)),"Not found")</f>
        <v>2</v>
      </c>
      <c r="F1348" t="str">
        <f>IFERROR(INDEX(ProductTJ[Segment],MATCH(A1348,ProductTJ[ProductID],0)),"Not found")</f>
        <v>Extreme</v>
      </c>
      <c r="G1348" t="str">
        <f>IFERROR(INDEX(SalesTJ[Country],MATCH(A1348,SalesTJ[ProductID],0)),"Not found")</f>
        <v>Canada</v>
      </c>
      <c r="H1348" t="str">
        <f>IFERROR(INDEX(Location[State],MATCH(I1348,Location[Zip],0)),"Not found")</f>
        <v>Ontario</v>
      </c>
      <c r="I1348" t="str">
        <f>IFERROR(INDEX(SalesTJ[Zip],MATCH(A1348,SalesTJ[ProductID],0)),"Not found")</f>
        <v>M4E</v>
      </c>
      <c r="J1348" t="str">
        <f>IFERROR(INDEX(Manufacturer[Manufacturer Name],MATCH(E1348,Manufacturer[ManufacturerID],0)),"Not found")</f>
        <v>Aliqui</v>
      </c>
      <c r="K1348">
        <f>IFERROR(INDEX(SalesTJ[Units],MATCH(A1348,SalesTJ[ProductID],0)),"Not found")</f>
        <v>1</v>
      </c>
      <c r="L1348">
        <f>IFERROR(INDEX(SalesTJ[Revenue],MATCH(A1348,SalesTJ[ProductID],0)),"Not found")</f>
        <v>5921.37</v>
      </c>
    </row>
    <row r="1349" spans="1:12">
      <c r="A1349" s="8">
        <v>659</v>
      </c>
      <c r="B1349" s="9">
        <v>42140</v>
      </c>
      <c r="C1349" t="str">
        <f>IFERROR(INDEX(ProductTJ[Product Name],MATCH(A1349,ProductTJ[ProductID],0)),"Not found")</f>
        <v>Maximus UC-24</v>
      </c>
      <c r="D1349" t="str">
        <f>IFERROR(INDEX(ProductTJ[Category],MATCH(A1349,ProductTJ[ProductID],0)),"Not found")</f>
        <v>Urban</v>
      </c>
      <c r="E1349">
        <f>IFERROR(INDEX(ProductTJ[ManufacturerID],MATCH(A1349,ProductTJ[ProductID],0)),"Not found")</f>
        <v>7</v>
      </c>
      <c r="F1349" t="str">
        <f>IFERROR(INDEX(ProductTJ[Segment],MATCH(A1349,ProductTJ[ProductID],0)),"Not found")</f>
        <v>Convenience</v>
      </c>
      <c r="G1349" t="str">
        <f>IFERROR(INDEX(SalesTJ[Country],MATCH(A1349,SalesTJ[ProductID],0)),"Not found")</f>
        <v>Canada</v>
      </c>
      <c r="H1349" t="str">
        <f>IFERROR(INDEX(Location[State],MATCH(I1349,Location[Zip],0)),"Not found")</f>
        <v>Alberta</v>
      </c>
      <c r="I1349" t="str">
        <f>IFERROR(INDEX(SalesTJ[Zip],MATCH(A1349,SalesTJ[ProductID],0)),"Not found")</f>
        <v>T5K</v>
      </c>
      <c r="J1349" t="str">
        <f>IFERROR(INDEX(Manufacturer[Manufacturer Name],MATCH(E1349,Manufacturer[ManufacturerID],0)),"Not found")</f>
        <v>VanArsdel</v>
      </c>
      <c r="K1349">
        <f>IFERROR(INDEX(SalesTJ[Units],MATCH(A1349,SalesTJ[ProductID],0)),"Not found")</f>
        <v>1</v>
      </c>
      <c r="L1349">
        <f>IFERROR(INDEX(SalesTJ[Revenue],MATCH(A1349,SalesTJ[ProductID],0)),"Not found")</f>
        <v>17639.37</v>
      </c>
    </row>
    <row r="1350" spans="1:12">
      <c r="A1350" s="6">
        <v>2084</v>
      </c>
      <c r="B1350" s="7">
        <v>42122</v>
      </c>
      <c r="C1350" t="str">
        <f>IFERROR(INDEX(ProductTJ[Product Name],MATCH(A1350,ProductTJ[ProductID],0)),"Not found")</f>
        <v>Currus UC-19</v>
      </c>
      <c r="D1350" t="str">
        <f>IFERROR(INDEX(ProductTJ[Category],MATCH(A1350,ProductTJ[ProductID],0)),"Not found")</f>
        <v>Urban</v>
      </c>
      <c r="E1350">
        <f>IFERROR(INDEX(ProductTJ[ManufacturerID],MATCH(A1350,ProductTJ[ProductID],0)),"Not found")</f>
        <v>4</v>
      </c>
      <c r="F1350" t="str">
        <f>IFERROR(INDEX(ProductTJ[Segment],MATCH(A1350,ProductTJ[ProductID],0)),"Not found")</f>
        <v>Convenience</v>
      </c>
      <c r="G1350" t="str">
        <f>IFERROR(INDEX(SalesTJ[Country],MATCH(A1350,SalesTJ[ProductID],0)),"Not found")</f>
        <v>Canada</v>
      </c>
      <c r="H1350" t="str">
        <f>IFERROR(INDEX(Location[State],MATCH(I1350,Location[Zip],0)),"Not found")</f>
        <v>Ontario</v>
      </c>
      <c r="I1350" t="str">
        <f>IFERROR(INDEX(SalesTJ[Zip],MATCH(A1350,SalesTJ[ProductID],0)),"Not found")</f>
        <v>L5N</v>
      </c>
      <c r="J1350" t="str">
        <f>IFERROR(INDEX(Manufacturer[Manufacturer Name],MATCH(E1350,Manufacturer[ManufacturerID],0)),"Not found")</f>
        <v>Currus</v>
      </c>
      <c r="K1350">
        <f>IFERROR(INDEX(SalesTJ[Units],MATCH(A1350,SalesTJ[ProductID],0)),"Not found")</f>
        <v>1</v>
      </c>
      <c r="L1350">
        <f>IFERROR(INDEX(SalesTJ[Revenue],MATCH(A1350,SalesTJ[ProductID],0)),"Not found")</f>
        <v>8252.37</v>
      </c>
    </row>
    <row r="1351" spans="1:12">
      <c r="A1351" s="8">
        <v>487</v>
      </c>
      <c r="B1351" s="9">
        <v>42122</v>
      </c>
      <c r="C1351" t="str">
        <f>IFERROR(INDEX(ProductTJ[Product Name],MATCH(A1351,ProductTJ[ProductID],0)),"Not found")</f>
        <v>Maximus UM-92</v>
      </c>
      <c r="D1351" t="str">
        <f>IFERROR(INDEX(ProductTJ[Category],MATCH(A1351,ProductTJ[ProductID],0)),"Not found")</f>
        <v>Urban</v>
      </c>
      <c r="E1351">
        <f>IFERROR(INDEX(ProductTJ[ManufacturerID],MATCH(A1351,ProductTJ[ProductID],0)),"Not found")</f>
        <v>7</v>
      </c>
      <c r="F1351" t="str">
        <f>IFERROR(INDEX(ProductTJ[Segment],MATCH(A1351,ProductTJ[ProductID],0)),"Not found")</f>
        <v>Moderation</v>
      </c>
      <c r="G1351" t="str">
        <f>IFERROR(INDEX(SalesTJ[Country],MATCH(A1351,SalesTJ[ProductID],0)),"Not found")</f>
        <v>Canada</v>
      </c>
      <c r="H1351" t="str">
        <f>IFERROR(INDEX(Location[State],MATCH(I1351,Location[Zip],0)),"Not found")</f>
        <v>Ontario</v>
      </c>
      <c r="I1351" t="str">
        <f>IFERROR(INDEX(SalesTJ[Zip],MATCH(A1351,SalesTJ[ProductID],0)),"Not found")</f>
        <v>L4X</v>
      </c>
      <c r="J1351" t="str">
        <f>IFERROR(INDEX(Manufacturer[Manufacturer Name],MATCH(E1351,Manufacturer[ManufacturerID],0)),"Not found")</f>
        <v>VanArsdel</v>
      </c>
      <c r="K1351">
        <f>IFERROR(INDEX(SalesTJ[Units],MATCH(A1351,SalesTJ[ProductID],0)),"Not found")</f>
        <v>1</v>
      </c>
      <c r="L1351">
        <f>IFERROR(INDEX(SalesTJ[Revenue],MATCH(A1351,SalesTJ[ProductID],0)),"Not found")</f>
        <v>13229.37</v>
      </c>
    </row>
    <row r="1352" spans="1:12">
      <c r="A1352" s="6">
        <v>993</v>
      </c>
      <c r="B1352" s="7">
        <v>42122</v>
      </c>
      <c r="C1352" t="str">
        <f>IFERROR(INDEX(ProductTJ[Product Name],MATCH(A1352,ProductTJ[ProductID],0)),"Not found")</f>
        <v>Natura UC-56</v>
      </c>
      <c r="D1352" t="str">
        <f>IFERROR(INDEX(ProductTJ[Category],MATCH(A1352,ProductTJ[ProductID],0)),"Not found")</f>
        <v>Urban</v>
      </c>
      <c r="E1352">
        <f>IFERROR(INDEX(ProductTJ[ManufacturerID],MATCH(A1352,ProductTJ[ProductID],0)),"Not found")</f>
        <v>8</v>
      </c>
      <c r="F1352" t="str">
        <f>IFERROR(INDEX(ProductTJ[Segment],MATCH(A1352,ProductTJ[ProductID],0)),"Not found")</f>
        <v>Convenience</v>
      </c>
      <c r="G1352" t="str">
        <f>IFERROR(INDEX(SalesTJ[Country],MATCH(A1352,SalesTJ[ProductID],0)),"Not found")</f>
        <v>Canada</v>
      </c>
      <c r="H1352" t="str">
        <f>IFERROR(INDEX(Location[State],MATCH(I1352,Location[Zip],0)),"Not found")</f>
        <v>Manitoba</v>
      </c>
      <c r="I1352" t="str">
        <f>IFERROR(INDEX(SalesTJ[Zip],MATCH(A1352,SalesTJ[ProductID],0)),"Not found")</f>
        <v>R3V</v>
      </c>
      <c r="J1352" t="str">
        <f>IFERROR(INDEX(Manufacturer[Manufacturer Name],MATCH(E1352,Manufacturer[ManufacturerID],0)),"Not found")</f>
        <v>Natura</v>
      </c>
      <c r="K1352">
        <f>IFERROR(INDEX(SalesTJ[Units],MATCH(A1352,SalesTJ[ProductID],0)),"Not found")</f>
        <v>1</v>
      </c>
      <c r="L1352">
        <f>IFERROR(INDEX(SalesTJ[Revenue],MATCH(A1352,SalesTJ[ProductID],0)),"Not found")</f>
        <v>4598.37</v>
      </c>
    </row>
    <row r="1353" spans="1:12">
      <c r="A1353" s="8">
        <v>1180</v>
      </c>
      <c r="B1353" s="9">
        <v>42123</v>
      </c>
      <c r="C1353" t="str">
        <f>IFERROR(INDEX(ProductTJ[Product Name],MATCH(A1353,ProductTJ[ProductID],0)),"Not found")</f>
        <v>Pirum UE-16</v>
      </c>
      <c r="D1353" t="str">
        <f>IFERROR(INDEX(ProductTJ[Category],MATCH(A1353,ProductTJ[ProductID],0)),"Not found")</f>
        <v>Urban</v>
      </c>
      <c r="E1353">
        <f>IFERROR(INDEX(ProductTJ[ManufacturerID],MATCH(A1353,ProductTJ[ProductID],0)),"Not found")</f>
        <v>10</v>
      </c>
      <c r="F1353" t="str">
        <f>IFERROR(INDEX(ProductTJ[Segment],MATCH(A1353,ProductTJ[ProductID],0)),"Not found")</f>
        <v>Extreme</v>
      </c>
      <c r="G1353" t="str">
        <f>IFERROR(INDEX(SalesTJ[Country],MATCH(A1353,SalesTJ[ProductID],0)),"Not found")</f>
        <v>Canada</v>
      </c>
      <c r="H1353" t="str">
        <f>IFERROR(INDEX(Location[State],MATCH(I1353,Location[Zip],0)),"Not found")</f>
        <v>Ontario</v>
      </c>
      <c r="I1353" t="str">
        <f>IFERROR(INDEX(SalesTJ[Zip],MATCH(A1353,SalesTJ[ProductID],0)),"Not found")</f>
        <v>L5G</v>
      </c>
      <c r="J1353" t="str">
        <f>IFERROR(INDEX(Manufacturer[Manufacturer Name],MATCH(E1353,Manufacturer[ManufacturerID],0)),"Not found")</f>
        <v>Pirum</v>
      </c>
      <c r="K1353">
        <f>IFERROR(INDEX(SalesTJ[Units],MATCH(A1353,SalesTJ[ProductID],0)),"Not found")</f>
        <v>1</v>
      </c>
      <c r="L1353">
        <f>IFERROR(INDEX(SalesTJ[Revenue],MATCH(A1353,SalesTJ[ProductID],0)),"Not found")</f>
        <v>6173.37</v>
      </c>
    </row>
    <row r="1354" spans="1:12">
      <c r="A1354" s="6">
        <v>1175</v>
      </c>
      <c r="B1354" s="7">
        <v>42170</v>
      </c>
      <c r="C1354" t="str">
        <f>IFERROR(INDEX(ProductTJ[Product Name],MATCH(A1354,ProductTJ[ProductID],0)),"Not found")</f>
        <v>Pirum UE-11</v>
      </c>
      <c r="D1354" t="str">
        <f>IFERROR(INDEX(ProductTJ[Category],MATCH(A1354,ProductTJ[ProductID],0)),"Not found")</f>
        <v>Urban</v>
      </c>
      <c r="E1354">
        <f>IFERROR(INDEX(ProductTJ[ManufacturerID],MATCH(A1354,ProductTJ[ProductID],0)),"Not found")</f>
        <v>10</v>
      </c>
      <c r="F1354" t="str">
        <f>IFERROR(INDEX(ProductTJ[Segment],MATCH(A1354,ProductTJ[ProductID],0)),"Not found")</f>
        <v>Extreme</v>
      </c>
      <c r="G1354" t="str">
        <f>IFERROR(INDEX(SalesTJ[Country],MATCH(A1354,SalesTJ[ProductID],0)),"Not found")</f>
        <v>Canada</v>
      </c>
      <c r="H1354" t="str">
        <f>IFERROR(INDEX(Location[State],MATCH(I1354,Location[Zip],0)),"Not found")</f>
        <v>Ontario</v>
      </c>
      <c r="I1354" t="str">
        <f>IFERROR(INDEX(SalesTJ[Zip],MATCH(A1354,SalesTJ[ProductID],0)),"Not found")</f>
        <v>K1Y</v>
      </c>
      <c r="J1354" t="str">
        <f>IFERROR(INDEX(Manufacturer[Manufacturer Name],MATCH(E1354,Manufacturer[ManufacturerID],0)),"Not found")</f>
        <v>Pirum</v>
      </c>
      <c r="K1354">
        <f>IFERROR(INDEX(SalesTJ[Units],MATCH(A1354,SalesTJ[ProductID],0)),"Not found")</f>
        <v>1</v>
      </c>
      <c r="L1354">
        <f>IFERROR(INDEX(SalesTJ[Revenue],MATCH(A1354,SalesTJ[ProductID],0)),"Not found")</f>
        <v>7622.37</v>
      </c>
    </row>
    <row r="1355" spans="1:12">
      <c r="A1355" s="8">
        <v>2331</v>
      </c>
      <c r="B1355" s="9">
        <v>42170</v>
      </c>
      <c r="C1355" t="str">
        <f>IFERROR(INDEX(ProductTJ[Product Name],MATCH(A1355,ProductTJ[ProductID],0)),"Not found")</f>
        <v>Aliqui UE-05</v>
      </c>
      <c r="D1355" t="str">
        <f>IFERROR(INDEX(ProductTJ[Category],MATCH(A1355,ProductTJ[ProductID],0)),"Not found")</f>
        <v>Urban</v>
      </c>
      <c r="E1355">
        <f>IFERROR(INDEX(ProductTJ[ManufacturerID],MATCH(A1355,ProductTJ[ProductID],0)),"Not found")</f>
        <v>2</v>
      </c>
      <c r="F1355" t="str">
        <f>IFERROR(INDEX(ProductTJ[Segment],MATCH(A1355,ProductTJ[ProductID],0)),"Not found")</f>
        <v>Extreme</v>
      </c>
      <c r="G1355" t="str">
        <f>IFERROR(INDEX(SalesTJ[Country],MATCH(A1355,SalesTJ[ProductID],0)),"Not found")</f>
        <v>Canada</v>
      </c>
      <c r="H1355" t="str">
        <f>IFERROR(INDEX(Location[State],MATCH(I1355,Location[Zip],0)),"Not found")</f>
        <v>Ontario</v>
      </c>
      <c r="I1355" t="str">
        <f>IFERROR(INDEX(SalesTJ[Zip],MATCH(A1355,SalesTJ[ProductID],0)),"Not found")</f>
        <v>K1R</v>
      </c>
      <c r="J1355" t="str">
        <f>IFERROR(INDEX(Manufacturer[Manufacturer Name],MATCH(E1355,Manufacturer[ManufacturerID],0)),"Not found")</f>
        <v>Aliqui</v>
      </c>
      <c r="K1355">
        <f>IFERROR(INDEX(SalesTJ[Units],MATCH(A1355,SalesTJ[ProductID],0)),"Not found")</f>
        <v>1</v>
      </c>
      <c r="L1355">
        <f>IFERROR(INDEX(SalesTJ[Revenue],MATCH(A1355,SalesTJ[ProductID],0)),"Not found")</f>
        <v>7868.7</v>
      </c>
    </row>
    <row r="1356" spans="1:12">
      <c r="A1356" s="6">
        <v>2055</v>
      </c>
      <c r="B1356" s="7">
        <v>42171</v>
      </c>
      <c r="C1356" t="str">
        <f>IFERROR(INDEX(ProductTJ[Product Name],MATCH(A1356,ProductTJ[ProductID],0)),"Not found")</f>
        <v>Currus UE-15</v>
      </c>
      <c r="D1356" t="str">
        <f>IFERROR(INDEX(ProductTJ[Category],MATCH(A1356,ProductTJ[ProductID],0)),"Not found")</f>
        <v>Urban</v>
      </c>
      <c r="E1356">
        <f>IFERROR(INDEX(ProductTJ[ManufacturerID],MATCH(A1356,ProductTJ[ProductID],0)),"Not found")</f>
        <v>4</v>
      </c>
      <c r="F1356" t="str">
        <f>IFERROR(INDEX(ProductTJ[Segment],MATCH(A1356,ProductTJ[ProductID],0)),"Not found")</f>
        <v>Extreme</v>
      </c>
      <c r="G1356" t="str">
        <f>IFERROR(INDEX(SalesTJ[Country],MATCH(A1356,SalesTJ[ProductID],0)),"Not found")</f>
        <v>Canada</v>
      </c>
      <c r="H1356" t="str">
        <f>IFERROR(INDEX(Location[State],MATCH(I1356,Location[Zip],0)),"Not found")</f>
        <v>Manitoba</v>
      </c>
      <c r="I1356" t="str">
        <f>IFERROR(INDEX(SalesTJ[Zip],MATCH(A1356,SalesTJ[ProductID],0)),"Not found")</f>
        <v>R3V</v>
      </c>
      <c r="J1356" t="str">
        <f>IFERROR(INDEX(Manufacturer[Manufacturer Name],MATCH(E1356,Manufacturer[ManufacturerID],0)),"Not found")</f>
        <v>Currus</v>
      </c>
      <c r="K1356">
        <f>IFERROR(INDEX(SalesTJ[Units],MATCH(A1356,SalesTJ[ProductID],0)),"Not found")</f>
        <v>1</v>
      </c>
      <c r="L1356">
        <f>IFERROR(INDEX(SalesTJ[Revenue],MATCH(A1356,SalesTJ[ProductID],0)),"Not found")</f>
        <v>7874.37</v>
      </c>
    </row>
    <row r="1357" spans="1:12">
      <c r="A1357" s="8">
        <v>926</v>
      </c>
      <c r="B1357" s="9">
        <v>42171</v>
      </c>
      <c r="C1357" t="str">
        <f>IFERROR(INDEX(ProductTJ[Product Name],MATCH(A1357,ProductTJ[ProductID],0)),"Not found")</f>
        <v>Natura UE-35</v>
      </c>
      <c r="D1357" t="str">
        <f>IFERROR(INDEX(ProductTJ[Category],MATCH(A1357,ProductTJ[ProductID],0)),"Not found")</f>
        <v>Urban</v>
      </c>
      <c r="E1357">
        <f>IFERROR(INDEX(ProductTJ[ManufacturerID],MATCH(A1357,ProductTJ[ProductID],0)),"Not found")</f>
        <v>8</v>
      </c>
      <c r="F1357" t="str">
        <f>IFERROR(INDEX(ProductTJ[Segment],MATCH(A1357,ProductTJ[ProductID],0)),"Not found")</f>
        <v>Extreme</v>
      </c>
      <c r="G1357" t="str">
        <f>IFERROR(INDEX(SalesTJ[Country],MATCH(A1357,SalesTJ[ProductID],0)),"Not found")</f>
        <v>Canada</v>
      </c>
      <c r="H1357" t="str">
        <f>IFERROR(INDEX(Location[State],MATCH(I1357,Location[Zip],0)),"Not found")</f>
        <v>Ontario</v>
      </c>
      <c r="I1357" t="str">
        <f>IFERROR(INDEX(SalesTJ[Zip],MATCH(A1357,SalesTJ[ProductID],0)),"Not found")</f>
        <v>K1R</v>
      </c>
      <c r="J1357" t="str">
        <f>IFERROR(INDEX(Manufacturer[Manufacturer Name],MATCH(E1357,Manufacturer[ManufacturerID],0)),"Not found")</f>
        <v>Natura</v>
      </c>
      <c r="K1357">
        <f>IFERROR(INDEX(SalesTJ[Units],MATCH(A1357,SalesTJ[ProductID],0)),"Not found")</f>
        <v>1</v>
      </c>
      <c r="L1357">
        <f>IFERROR(INDEX(SalesTJ[Revenue],MATCH(A1357,SalesTJ[ProductID],0)),"Not found")</f>
        <v>6803.37</v>
      </c>
    </row>
    <row r="1358" spans="1:12">
      <c r="A1358" s="6">
        <v>945</v>
      </c>
      <c r="B1358" s="7">
        <v>42171</v>
      </c>
      <c r="C1358" t="str">
        <f>IFERROR(INDEX(ProductTJ[Product Name],MATCH(A1358,ProductTJ[ProductID],0)),"Not found")</f>
        <v>Natura UC-08</v>
      </c>
      <c r="D1358" t="str">
        <f>IFERROR(INDEX(ProductTJ[Category],MATCH(A1358,ProductTJ[ProductID],0)),"Not found")</f>
        <v>Urban</v>
      </c>
      <c r="E1358">
        <f>IFERROR(INDEX(ProductTJ[ManufacturerID],MATCH(A1358,ProductTJ[ProductID],0)),"Not found")</f>
        <v>8</v>
      </c>
      <c r="F1358" t="str">
        <f>IFERROR(INDEX(ProductTJ[Segment],MATCH(A1358,ProductTJ[ProductID],0)),"Not found")</f>
        <v>Convenience</v>
      </c>
      <c r="G1358" t="str">
        <f>IFERROR(INDEX(SalesTJ[Country],MATCH(A1358,SalesTJ[ProductID],0)),"Not found")</f>
        <v>Canada</v>
      </c>
      <c r="H1358" t="str">
        <f>IFERROR(INDEX(Location[State],MATCH(I1358,Location[Zip],0)),"Not found")</f>
        <v>Manitoba</v>
      </c>
      <c r="I1358" t="str">
        <f>IFERROR(INDEX(SalesTJ[Zip],MATCH(A1358,SalesTJ[ProductID],0)),"Not found")</f>
        <v>R3B</v>
      </c>
      <c r="J1358" t="str">
        <f>IFERROR(INDEX(Manufacturer[Manufacturer Name],MATCH(E1358,Manufacturer[ManufacturerID],0)),"Not found")</f>
        <v>Natura</v>
      </c>
      <c r="K1358">
        <f>IFERROR(INDEX(SalesTJ[Units],MATCH(A1358,SalesTJ[ProductID],0)),"Not found")</f>
        <v>1</v>
      </c>
      <c r="L1358">
        <f>IFERROR(INDEX(SalesTJ[Revenue],MATCH(A1358,SalesTJ[ProductID],0)),"Not found")</f>
        <v>8189.37</v>
      </c>
    </row>
    <row r="1359" spans="1:12">
      <c r="A1359" s="8">
        <v>26</v>
      </c>
      <c r="B1359" s="9">
        <v>42183</v>
      </c>
      <c r="C1359" t="str">
        <f>IFERROR(INDEX(ProductTJ[Product Name],MATCH(A1359,ProductTJ[ProductID],0)),"Not found")</f>
        <v>Abbas MA-26</v>
      </c>
      <c r="D1359" t="str">
        <f>IFERROR(INDEX(ProductTJ[Category],MATCH(A1359,ProductTJ[ProductID],0)),"Not found")</f>
        <v>Mix</v>
      </c>
      <c r="E1359">
        <f>IFERROR(INDEX(ProductTJ[ManufacturerID],MATCH(A1359,ProductTJ[ProductID],0)),"Not found")</f>
        <v>1</v>
      </c>
      <c r="F1359" t="str">
        <f>IFERROR(INDEX(ProductTJ[Segment],MATCH(A1359,ProductTJ[ProductID],0)),"Not found")</f>
        <v>All Season</v>
      </c>
      <c r="G1359" t="str">
        <f>IFERROR(INDEX(SalesTJ[Country],MATCH(A1359,SalesTJ[ProductID],0)),"Not found")</f>
        <v>Canada</v>
      </c>
      <c r="H1359" t="str">
        <f>IFERROR(INDEX(Location[State],MATCH(I1359,Location[Zip],0)),"Not found")</f>
        <v>Ontario</v>
      </c>
      <c r="I1359" t="str">
        <f>IFERROR(INDEX(SalesTJ[Zip],MATCH(A1359,SalesTJ[ProductID],0)),"Not found")</f>
        <v>M5L</v>
      </c>
      <c r="J1359" t="str">
        <f>IFERROR(INDEX(Manufacturer[Manufacturer Name],MATCH(E1359,Manufacturer[ManufacturerID],0)),"Not found")</f>
        <v>Abbas</v>
      </c>
      <c r="K1359">
        <f>IFERROR(INDEX(SalesTJ[Units],MATCH(A1359,SalesTJ[ProductID],0)),"Not found")</f>
        <v>1</v>
      </c>
      <c r="L1359">
        <f>IFERROR(INDEX(SalesTJ[Revenue],MATCH(A1359,SalesTJ[ProductID],0)),"Not found")</f>
        <v>9292.5</v>
      </c>
    </row>
    <row r="1360" spans="1:12">
      <c r="A1360" s="6">
        <v>1077</v>
      </c>
      <c r="B1360" s="7">
        <v>42183</v>
      </c>
      <c r="C1360" t="str">
        <f>IFERROR(INDEX(ProductTJ[Product Name],MATCH(A1360,ProductTJ[ProductID],0)),"Not found")</f>
        <v>Pirum RP-23</v>
      </c>
      <c r="D1360" t="str">
        <f>IFERROR(INDEX(ProductTJ[Category],MATCH(A1360,ProductTJ[ProductID],0)),"Not found")</f>
        <v>Rural</v>
      </c>
      <c r="E1360">
        <f>IFERROR(INDEX(ProductTJ[ManufacturerID],MATCH(A1360,ProductTJ[ProductID],0)),"Not found")</f>
        <v>10</v>
      </c>
      <c r="F1360" t="str">
        <f>IFERROR(INDEX(ProductTJ[Segment],MATCH(A1360,ProductTJ[ProductID],0)),"Not found")</f>
        <v>Productivity</v>
      </c>
      <c r="G1360" t="str">
        <f>IFERROR(INDEX(SalesTJ[Country],MATCH(A1360,SalesTJ[ProductID],0)),"Not found")</f>
        <v>Canada</v>
      </c>
      <c r="H1360" t="str">
        <f>IFERROR(INDEX(Location[State],MATCH(I1360,Location[Zip],0)),"Not found")</f>
        <v>Manitoba</v>
      </c>
      <c r="I1360" t="str">
        <f>IFERROR(INDEX(SalesTJ[Zip],MATCH(A1360,SalesTJ[ProductID],0)),"Not found")</f>
        <v>R3B</v>
      </c>
      <c r="J1360" t="str">
        <f>IFERROR(INDEX(Manufacturer[Manufacturer Name],MATCH(E1360,Manufacturer[ManufacturerID],0)),"Not found")</f>
        <v>Pirum</v>
      </c>
      <c r="K1360">
        <f>IFERROR(INDEX(SalesTJ[Units],MATCH(A1360,SalesTJ[ProductID],0)),"Not found")</f>
        <v>1</v>
      </c>
      <c r="L1360">
        <f>IFERROR(INDEX(SalesTJ[Revenue],MATCH(A1360,SalesTJ[ProductID],0)),"Not found")</f>
        <v>4220.37</v>
      </c>
    </row>
    <row r="1361" spans="1:12">
      <c r="A1361" s="8">
        <v>1809</v>
      </c>
      <c r="B1361" s="9">
        <v>42119</v>
      </c>
      <c r="C1361" t="str">
        <f>IFERROR(INDEX(ProductTJ[Product Name],MATCH(A1361,ProductTJ[ProductID],0)),"Not found")</f>
        <v>Pomum YY-04</v>
      </c>
      <c r="D1361" t="str">
        <f>IFERROR(INDEX(ProductTJ[Category],MATCH(A1361,ProductTJ[ProductID],0)),"Not found")</f>
        <v>Youth</v>
      </c>
      <c r="E1361">
        <f>IFERROR(INDEX(ProductTJ[ManufacturerID],MATCH(A1361,ProductTJ[ProductID],0)),"Not found")</f>
        <v>11</v>
      </c>
      <c r="F1361" t="str">
        <f>IFERROR(INDEX(ProductTJ[Segment],MATCH(A1361,ProductTJ[ProductID],0)),"Not found")</f>
        <v>Youth</v>
      </c>
      <c r="G1361" t="str">
        <f>IFERROR(INDEX(SalesTJ[Country],MATCH(A1361,SalesTJ[ProductID],0)),"Not found")</f>
        <v>Canada</v>
      </c>
      <c r="H1361" t="str">
        <f>IFERROR(INDEX(Location[State],MATCH(I1361,Location[Zip],0)),"Not found")</f>
        <v>Ontario</v>
      </c>
      <c r="I1361" t="str">
        <f>IFERROR(INDEX(SalesTJ[Zip],MATCH(A1361,SalesTJ[ProductID],0)),"Not found")</f>
        <v>L5R</v>
      </c>
      <c r="J1361" t="str">
        <f>IFERROR(INDEX(Manufacturer[Manufacturer Name],MATCH(E1361,Manufacturer[ManufacturerID],0)),"Not found")</f>
        <v>Pomum</v>
      </c>
      <c r="K1361">
        <f>IFERROR(INDEX(SalesTJ[Units],MATCH(A1361,SalesTJ[ProductID],0)),"Not found")</f>
        <v>1</v>
      </c>
      <c r="L1361">
        <f>IFERROR(INDEX(SalesTJ[Revenue],MATCH(A1361,SalesTJ[ProductID],0)),"Not found")</f>
        <v>2771.37</v>
      </c>
    </row>
    <row r="1362" spans="1:12">
      <c r="A1362" s="6">
        <v>520</v>
      </c>
      <c r="B1362" s="7">
        <v>42119</v>
      </c>
      <c r="C1362" t="str">
        <f>IFERROR(INDEX(ProductTJ[Product Name],MATCH(A1362,ProductTJ[ProductID],0)),"Not found")</f>
        <v>Maximus UE-08</v>
      </c>
      <c r="D1362" t="str">
        <f>IFERROR(INDEX(ProductTJ[Category],MATCH(A1362,ProductTJ[ProductID],0)),"Not found")</f>
        <v>Urban</v>
      </c>
      <c r="E1362">
        <f>IFERROR(INDEX(ProductTJ[ManufacturerID],MATCH(A1362,ProductTJ[ProductID],0)),"Not found")</f>
        <v>7</v>
      </c>
      <c r="F1362" t="str">
        <f>IFERROR(INDEX(ProductTJ[Segment],MATCH(A1362,ProductTJ[ProductID],0)),"Not found")</f>
        <v>Extreme</v>
      </c>
      <c r="G1362" t="str">
        <f>IFERROR(INDEX(SalesTJ[Country],MATCH(A1362,SalesTJ[ProductID],0)),"Not found")</f>
        <v>Canada</v>
      </c>
      <c r="H1362" t="str">
        <f>IFERROR(INDEX(Location[State],MATCH(I1362,Location[Zip],0)),"Not found")</f>
        <v>Alberta</v>
      </c>
      <c r="I1362" t="str">
        <f>IFERROR(INDEX(SalesTJ[Zip],MATCH(A1362,SalesTJ[ProductID],0)),"Not found")</f>
        <v>T6G</v>
      </c>
      <c r="J1362" t="str">
        <f>IFERROR(INDEX(Manufacturer[Manufacturer Name],MATCH(E1362,Manufacturer[ManufacturerID],0)),"Not found")</f>
        <v>VanArsdel</v>
      </c>
      <c r="K1362">
        <f>IFERROR(INDEX(SalesTJ[Units],MATCH(A1362,SalesTJ[ProductID],0)),"Not found")</f>
        <v>1</v>
      </c>
      <c r="L1362">
        <f>IFERROR(INDEX(SalesTJ[Revenue],MATCH(A1362,SalesTJ[ProductID],0)),"Not found")</f>
        <v>7367.85</v>
      </c>
    </row>
    <row r="1363" spans="1:12">
      <c r="A1363" s="8">
        <v>1077</v>
      </c>
      <c r="B1363" s="9">
        <v>42120</v>
      </c>
      <c r="C1363" t="str">
        <f>IFERROR(INDEX(ProductTJ[Product Name],MATCH(A1363,ProductTJ[ProductID],0)),"Not found")</f>
        <v>Pirum RP-23</v>
      </c>
      <c r="D1363" t="str">
        <f>IFERROR(INDEX(ProductTJ[Category],MATCH(A1363,ProductTJ[ProductID],0)),"Not found")</f>
        <v>Rural</v>
      </c>
      <c r="E1363">
        <f>IFERROR(INDEX(ProductTJ[ManufacturerID],MATCH(A1363,ProductTJ[ProductID],0)),"Not found")</f>
        <v>10</v>
      </c>
      <c r="F1363" t="str">
        <f>IFERROR(INDEX(ProductTJ[Segment],MATCH(A1363,ProductTJ[ProductID],0)),"Not found")</f>
        <v>Productivity</v>
      </c>
      <c r="G1363" t="str">
        <f>IFERROR(INDEX(SalesTJ[Country],MATCH(A1363,SalesTJ[ProductID],0)),"Not found")</f>
        <v>Canada</v>
      </c>
      <c r="H1363" t="str">
        <f>IFERROR(INDEX(Location[State],MATCH(I1363,Location[Zip],0)),"Not found")</f>
        <v>Manitoba</v>
      </c>
      <c r="I1363" t="str">
        <f>IFERROR(INDEX(SalesTJ[Zip],MATCH(A1363,SalesTJ[ProductID],0)),"Not found")</f>
        <v>R3B</v>
      </c>
      <c r="J1363" t="str">
        <f>IFERROR(INDEX(Manufacturer[Manufacturer Name],MATCH(E1363,Manufacturer[ManufacturerID],0)),"Not found")</f>
        <v>Pirum</v>
      </c>
      <c r="K1363">
        <f>IFERROR(INDEX(SalesTJ[Units],MATCH(A1363,SalesTJ[ProductID],0)),"Not found")</f>
        <v>1</v>
      </c>
      <c r="L1363">
        <f>IFERROR(INDEX(SalesTJ[Revenue],MATCH(A1363,SalesTJ[ProductID],0)),"Not found")</f>
        <v>4220.37</v>
      </c>
    </row>
    <row r="1364" spans="1:12">
      <c r="A1364" s="6">
        <v>590</v>
      </c>
      <c r="B1364" s="7">
        <v>42120</v>
      </c>
      <c r="C1364" t="str">
        <f>IFERROR(INDEX(ProductTJ[Product Name],MATCH(A1364,ProductTJ[ProductID],0)),"Not found")</f>
        <v>Maximus UC-55</v>
      </c>
      <c r="D1364" t="str">
        <f>IFERROR(INDEX(ProductTJ[Category],MATCH(A1364,ProductTJ[ProductID],0)),"Not found")</f>
        <v>Urban</v>
      </c>
      <c r="E1364">
        <f>IFERROR(INDEX(ProductTJ[ManufacturerID],MATCH(A1364,ProductTJ[ProductID],0)),"Not found")</f>
        <v>7</v>
      </c>
      <c r="F1364" t="str">
        <f>IFERROR(INDEX(ProductTJ[Segment],MATCH(A1364,ProductTJ[ProductID],0)),"Not found")</f>
        <v>Convenience</v>
      </c>
      <c r="G1364" t="str">
        <f>IFERROR(INDEX(SalesTJ[Country],MATCH(A1364,SalesTJ[ProductID],0)),"Not found")</f>
        <v>Canada</v>
      </c>
      <c r="H1364" t="str">
        <f>IFERROR(INDEX(Location[State],MATCH(I1364,Location[Zip],0)),"Not found")</f>
        <v>Ontario</v>
      </c>
      <c r="I1364" t="str">
        <f>IFERROR(INDEX(SalesTJ[Zip],MATCH(A1364,SalesTJ[ProductID],0)),"Not found")</f>
        <v>L5P</v>
      </c>
      <c r="J1364" t="str">
        <f>IFERROR(INDEX(Manufacturer[Manufacturer Name],MATCH(E1364,Manufacturer[ManufacturerID],0)),"Not found")</f>
        <v>VanArsdel</v>
      </c>
      <c r="K1364">
        <f>IFERROR(INDEX(SalesTJ[Units],MATCH(A1364,SalesTJ[ProductID],0)),"Not found")</f>
        <v>1</v>
      </c>
      <c r="L1364">
        <f>IFERROR(INDEX(SalesTJ[Revenue],MATCH(A1364,SalesTJ[ProductID],0)),"Not found")</f>
        <v>10709.37</v>
      </c>
    </row>
    <row r="1365" spans="1:12">
      <c r="A1365" s="8">
        <v>1115</v>
      </c>
      <c r="B1365" s="9">
        <v>42120</v>
      </c>
      <c r="C1365" t="str">
        <f>IFERROR(INDEX(ProductTJ[Product Name],MATCH(A1365,ProductTJ[ProductID],0)),"Not found")</f>
        <v>Pirum RS-03</v>
      </c>
      <c r="D1365" t="str">
        <f>IFERROR(INDEX(ProductTJ[Category],MATCH(A1365,ProductTJ[ProductID],0)),"Not found")</f>
        <v>Rural</v>
      </c>
      <c r="E1365">
        <f>IFERROR(INDEX(ProductTJ[ManufacturerID],MATCH(A1365,ProductTJ[ProductID],0)),"Not found")</f>
        <v>10</v>
      </c>
      <c r="F1365" t="str">
        <f>IFERROR(INDEX(ProductTJ[Segment],MATCH(A1365,ProductTJ[ProductID],0)),"Not found")</f>
        <v>Select</v>
      </c>
      <c r="G1365" t="str">
        <f>IFERROR(INDEX(SalesTJ[Country],MATCH(A1365,SalesTJ[ProductID],0)),"Not found")</f>
        <v>Canada</v>
      </c>
      <c r="H1365" t="str">
        <f>IFERROR(INDEX(Location[State],MATCH(I1365,Location[Zip],0)),"Not found")</f>
        <v>British Columbia</v>
      </c>
      <c r="I1365" t="str">
        <f>IFERROR(INDEX(SalesTJ[Zip],MATCH(A1365,SalesTJ[ProductID],0)),"Not found")</f>
        <v>V5V</v>
      </c>
      <c r="J1365" t="str">
        <f>IFERROR(INDEX(Manufacturer[Manufacturer Name],MATCH(E1365,Manufacturer[ManufacturerID],0)),"Not found")</f>
        <v>Pirum</v>
      </c>
      <c r="K1365">
        <f>IFERROR(INDEX(SalesTJ[Units],MATCH(A1365,SalesTJ[ProductID],0)),"Not found")</f>
        <v>1</v>
      </c>
      <c r="L1365">
        <f>IFERROR(INDEX(SalesTJ[Revenue],MATCH(A1365,SalesTJ[ProductID],0)),"Not found")</f>
        <v>5070.87</v>
      </c>
    </row>
    <row r="1366" spans="1:12">
      <c r="A1366" s="6">
        <v>1114</v>
      </c>
      <c r="B1366" s="7">
        <v>42120</v>
      </c>
      <c r="C1366" t="str">
        <f>IFERROR(INDEX(ProductTJ[Product Name],MATCH(A1366,ProductTJ[ProductID],0)),"Not found")</f>
        <v>Pirum RS-02</v>
      </c>
      <c r="D1366" t="str">
        <f>IFERROR(INDEX(ProductTJ[Category],MATCH(A1366,ProductTJ[ProductID],0)),"Not found")</f>
        <v>Rural</v>
      </c>
      <c r="E1366">
        <f>IFERROR(INDEX(ProductTJ[ManufacturerID],MATCH(A1366,ProductTJ[ProductID],0)),"Not found")</f>
        <v>10</v>
      </c>
      <c r="F1366" t="str">
        <f>IFERROR(INDEX(ProductTJ[Segment],MATCH(A1366,ProductTJ[ProductID],0)),"Not found")</f>
        <v>Select</v>
      </c>
      <c r="G1366" t="str">
        <f>IFERROR(INDEX(SalesTJ[Country],MATCH(A1366,SalesTJ[ProductID],0)),"Not found")</f>
        <v>Canada</v>
      </c>
      <c r="H1366" t="str">
        <f>IFERROR(INDEX(Location[State],MATCH(I1366,Location[Zip],0)),"Not found")</f>
        <v>Manitoba</v>
      </c>
      <c r="I1366" t="str">
        <f>IFERROR(INDEX(SalesTJ[Zip],MATCH(A1366,SalesTJ[ProductID],0)),"Not found")</f>
        <v>R3A</v>
      </c>
      <c r="J1366" t="str">
        <f>IFERROR(INDEX(Manufacturer[Manufacturer Name],MATCH(E1366,Manufacturer[ManufacturerID],0)),"Not found")</f>
        <v>Pirum</v>
      </c>
      <c r="K1366">
        <f>IFERROR(INDEX(SalesTJ[Units],MATCH(A1366,SalesTJ[ProductID],0)),"Not found")</f>
        <v>1</v>
      </c>
      <c r="L1366">
        <f>IFERROR(INDEX(SalesTJ[Revenue],MATCH(A1366,SalesTJ[ProductID],0)),"Not found")</f>
        <v>2424.87</v>
      </c>
    </row>
    <row r="1367" spans="1:12">
      <c r="A1367" s="8">
        <v>1114</v>
      </c>
      <c r="B1367" s="9">
        <v>42120</v>
      </c>
      <c r="C1367" t="str">
        <f>IFERROR(INDEX(ProductTJ[Product Name],MATCH(A1367,ProductTJ[ProductID],0)),"Not found")</f>
        <v>Pirum RS-02</v>
      </c>
      <c r="D1367" t="str">
        <f>IFERROR(INDEX(ProductTJ[Category],MATCH(A1367,ProductTJ[ProductID],0)),"Not found")</f>
        <v>Rural</v>
      </c>
      <c r="E1367">
        <f>IFERROR(INDEX(ProductTJ[ManufacturerID],MATCH(A1367,ProductTJ[ProductID],0)),"Not found")</f>
        <v>10</v>
      </c>
      <c r="F1367" t="str">
        <f>IFERROR(INDEX(ProductTJ[Segment],MATCH(A1367,ProductTJ[ProductID],0)),"Not found")</f>
        <v>Select</v>
      </c>
      <c r="G1367" t="str">
        <f>IFERROR(INDEX(SalesTJ[Country],MATCH(A1367,SalesTJ[ProductID],0)),"Not found")</f>
        <v>Canada</v>
      </c>
      <c r="H1367" t="str">
        <f>IFERROR(INDEX(Location[State],MATCH(I1367,Location[Zip],0)),"Not found")</f>
        <v>Manitoba</v>
      </c>
      <c r="I1367" t="str">
        <f>IFERROR(INDEX(SalesTJ[Zip],MATCH(A1367,SalesTJ[ProductID],0)),"Not found")</f>
        <v>R3A</v>
      </c>
      <c r="J1367" t="str">
        <f>IFERROR(INDEX(Manufacturer[Manufacturer Name],MATCH(E1367,Manufacturer[ManufacturerID],0)),"Not found")</f>
        <v>Pirum</v>
      </c>
      <c r="K1367">
        <f>IFERROR(INDEX(SalesTJ[Units],MATCH(A1367,SalesTJ[ProductID],0)),"Not found")</f>
        <v>1</v>
      </c>
      <c r="L1367">
        <f>IFERROR(INDEX(SalesTJ[Revenue],MATCH(A1367,SalesTJ[ProductID],0)),"Not found")</f>
        <v>2424.87</v>
      </c>
    </row>
    <row r="1368" spans="1:12">
      <c r="A1368" s="6">
        <v>1078</v>
      </c>
      <c r="B1368" s="7">
        <v>42120</v>
      </c>
      <c r="C1368" t="str">
        <f>IFERROR(INDEX(ProductTJ[Product Name],MATCH(A1368,ProductTJ[ProductID],0)),"Not found")</f>
        <v>Pirum RP-24</v>
      </c>
      <c r="D1368" t="str">
        <f>IFERROR(INDEX(ProductTJ[Category],MATCH(A1368,ProductTJ[ProductID],0)),"Not found")</f>
        <v>Rural</v>
      </c>
      <c r="E1368">
        <f>IFERROR(INDEX(ProductTJ[ManufacturerID],MATCH(A1368,ProductTJ[ProductID],0)),"Not found")</f>
        <v>10</v>
      </c>
      <c r="F1368" t="str">
        <f>IFERROR(INDEX(ProductTJ[Segment],MATCH(A1368,ProductTJ[ProductID],0)),"Not found")</f>
        <v>Productivity</v>
      </c>
      <c r="G1368" t="str">
        <f>IFERROR(INDEX(SalesTJ[Country],MATCH(A1368,SalesTJ[ProductID],0)),"Not found")</f>
        <v>Canada</v>
      </c>
      <c r="H1368" t="str">
        <f>IFERROR(INDEX(Location[State],MATCH(I1368,Location[Zip],0)),"Not found")</f>
        <v>Manitoba</v>
      </c>
      <c r="I1368" t="str">
        <f>IFERROR(INDEX(SalesTJ[Zip],MATCH(A1368,SalesTJ[ProductID],0)),"Not found")</f>
        <v>R3B</v>
      </c>
      <c r="J1368" t="str">
        <f>IFERROR(INDEX(Manufacturer[Manufacturer Name],MATCH(E1368,Manufacturer[ManufacturerID],0)),"Not found")</f>
        <v>Pirum</v>
      </c>
      <c r="K1368">
        <f>IFERROR(INDEX(SalesTJ[Units],MATCH(A1368,SalesTJ[ProductID],0)),"Not found")</f>
        <v>1</v>
      </c>
      <c r="L1368">
        <f>IFERROR(INDEX(SalesTJ[Revenue],MATCH(A1368,SalesTJ[ProductID],0)),"Not found")</f>
        <v>4220.37</v>
      </c>
    </row>
    <row r="1369" spans="1:12">
      <c r="A1369" s="8">
        <v>2087</v>
      </c>
      <c r="B1369" s="9">
        <v>42170</v>
      </c>
      <c r="C1369" t="str">
        <f>IFERROR(INDEX(ProductTJ[Product Name],MATCH(A1369,ProductTJ[ProductID],0)),"Not found")</f>
        <v>Currus UC-22</v>
      </c>
      <c r="D1369" t="str">
        <f>IFERROR(INDEX(ProductTJ[Category],MATCH(A1369,ProductTJ[ProductID],0)),"Not found")</f>
        <v>Urban</v>
      </c>
      <c r="E1369">
        <f>IFERROR(INDEX(ProductTJ[ManufacturerID],MATCH(A1369,ProductTJ[ProductID],0)),"Not found")</f>
        <v>4</v>
      </c>
      <c r="F1369" t="str">
        <f>IFERROR(INDEX(ProductTJ[Segment],MATCH(A1369,ProductTJ[ProductID],0)),"Not found")</f>
        <v>Convenience</v>
      </c>
      <c r="G1369" t="str">
        <f>IFERROR(INDEX(SalesTJ[Country],MATCH(A1369,SalesTJ[ProductID],0)),"Not found")</f>
        <v>Canada</v>
      </c>
      <c r="H1369" t="str">
        <f>IFERROR(INDEX(Location[State],MATCH(I1369,Location[Zip],0)),"Not found")</f>
        <v>Ontario</v>
      </c>
      <c r="I1369" t="str">
        <f>IFERROR(INDEX(SalesTJ[Zip],MATCH(A1369,SalesTJ[ProductID],0)),"Not found")</f>
        <v>M4E</v>
      </c>
      <c r="J1369" t="str">
        <f>IFERROR(INDEX(Manufacturer[Manufacturer Name],MATCH(E1369,Manufacturer[ManufacturerID],0)),"Not found")</f>
        <v>Currus</v>
      </c>
      <c r="K1369">
        <f>IFERROR(INDEX(SalesTJ[Units],MATCH(A1369,SalesTJ[ProductID],0)),"Not found")</f>
        <v>1</v>
      </c>
      <c r="L1369">
        <f>IFERROR(INDEX(SalesTJ[Revenue],MATCH(A1369,SalesTJ[ProductID],0)),"Not found")</f>
        <v>8693.37</v>
      </c>
    </row>
    <row r="1370" spans="1:12">
      <c r="A1370" s="6">
        <v>615</v>
      </c>
      <c r="B1370" s="7">
        <v>42121</v>
      </c>
      <c r="C1370" t="str">
        <f>IFERROR(INDEX(ProductTJ[Product Name],MATCH(A1370,ProductTJ[ProductID],0)),"Not found")</f>
        <v>Maximus UC-80</v>
      </c>
      <c r="D1370" t="str">
        <f>IFERROR(INDEX(ProductTJ[Category],MATCH(A1370,ProductTJ[ProductID],0)),"Not found")</f>
        <v>Urban</v>
      </c>
      <c r="E1370">
        <f>IFERROR(INDEX(ProductTJ[ManufacturerID],MATCH(A1370,ProductTJ[ProductID],0)),"Not found")</f>
        <v>7</v>
      </c>
      <c r="F1370" t="str">
        <f>IFERROR(INDEX(ProductTJ[Segment],MATCH(A1370,ProductTJ[ProductID],0)),"Not found")</f>
        <v>Convenience</v>
      </c>
      <c r="G1370" t="str">
        <f>IFERROR(INDEX(SalesTJ[Country],MATCH(A1370,SalesTJ[ProductID],0)),"Not found")</f>
        <v>Canada</v>
      </c>
      <c r="H1370" t="str">
        <f>IFERROR(INDEX(Location[State],MATCH(I1370,Location[Zip],0)),"Not found")</f>
        <v>Ontario</v>
      </c>
      <c r="I1370" t="str">
        <f>IFERROR(INDEX(SalesTJ[Zip],MATCH(A1370,SalesTJ[ProductID],0)),"Not found")</f>
        <v>M4V</v>
      </c>
      <c r="J1370" t="str">
        <f>IFERROR(INDEX(Manufacturer[Manufacturer Name],MATCH(E1370,Manufacturer[ManufacturerID],0)),"Not found")</f>
        <v>VanArsdel</v>
      </c>
      <c r="K1370">
        <f>IFERROR(INDEX(SalesTJ[Units],MATCH(A1370,SalesTJ[ProductID],0)),"Not found")</f>
        <v>1</v>
      </c>
      <c r="L1370">
        <f>IFERROR(INDEX(SalesTJ[Revenue],MATCH(A1370,SalesTJ[ProductID],0)),"Not found")</f>
        <v>8189.37</v>
      </c>
    </row>
    <row r="1371" spans="1:12">
      <c r="A1371" s="8">
        <v>1343</v>
      </c>
      <c r="B1371" s="9">
        <v>42148</v>
      </c>
      <c r="C1371" t="str">
        <f>IFERROR(INDEX(ProductTJ[Product Name],MATCH(A1371,ProductTJ[ProductID],0)),"Not found")</f>
        <v>Quibus RP-35</v>
      </c>
      <c r="D1371" t="str">
        <f>IFERROR(INDEX(ProductTJ[Category],MATCH(A1371,ProductTJ[ProductID],0)),"Not found")</f>
        <v>Rural</v>
      </c>
      <c r="E1371">
        <f>IFERROR(INDEX(ProductTJ[ManufacturerID],MATCH(A1371,ProductTJ[ProductID],0)),"Not found")</f>
        <v>12</v>
      </c>
      <c r="F1371" t="str">
        <f>IFERROR(INDEX(ProductTJ[Segment],MATCH(A1371,ProductTJ[ProductID],0)),"Not found")</f>
        <v>Productivity</v>
      </c>
      <c r="G1371" t="str">
        <f>IFERROR(INDEX(SalesTJ[Country],MATCH(A1371,SalesTJ[ProductID],0)),"Not found")</f>
        <v>Canada</v>
      </c>
      <c r="H1371" t="str">
        <f>IFERROR(INDEX(Location[State],MATCH(I1371,Location[Zip],0)),"Not found")</f>
        <v>Ontario</v>
      </c>
      <c r="I1371" t="str">
        <f>IFERROR(INDEX(SalesTJ[Zip],MATCH(A1371,SalesTJ[ProductID],0)),"Not found")</f>
        <v>M4V</v>
      </c>
      <c r="J1371" t="str">
        <f>IFERROR(INDEX(Manufacturer[Manufacturer Name],MATCH(E1371,Manufacturer[ManufacturerID],0)),"Not found")</f>
        <v>Quibus</v>
      </c>
      <c r="K1371">
        <f>IFERROR(INDEX(SalesTJ[Units],MATCH(A1371,SalesTJ[ProductID],0)),"Not found")</f>
        <v>1</v>
      </c>
      <c r="L1371">
        <f>IFERROR(INDEX(SalesTJ[Revenue],MATCH(A1371,SalesTJ[ProductID],0)),"Not found")</f>
        <v>3778.74</v>
      </c>
    </row>
    <row r="1372" spans="1:12">
      <c r="A1372" s="6">
        <v>1826</v>
      </c>
      <c r="B1372" s="7">
        <v>42148</v>
      </c>
      <c r="C1372" t="str">
        <f>IFERROR(INDEX(ProductTJ[Product Name],MATCH(A1372,ProductTJ[ProductID],0)),"Not found")</f>
        <v>Pomum YY-21</v>
      </c>
      <c r="D1372" t="str">
        <f>IFERROR(INDEX(ProductTJ[Category],MATCH(A1372,ProductTJ[ProductID],0)),"Not found")</f>
        <v>Youth</v>
      </c>
      <c r="E1372">
        <f>IFERROR(INDEX(ProductTJ[ManufacturerID],MATCH(A1372,ProductTJ[ProductID],0)),"Not found")</f>
        <v>11</v>
      </c>
      <c r="F1372" t="str">
        <f>IFERROR(INDEX(ProductTJ[Segment],MATCH(A1372,ProductTJ[ProductID],0)),"Not found")</f>
        <v>Youth</v>
      </c>
      <c r="G1372" t="str">
        <f>IFERROR(INDEX(SalesTJ[Country],MATCH(A1372,SalesTJ[ProductID],0)),"Not found")</f>
        <v>Canada</v>
      </c>
      <c r="H1372" t="str">
        <f>IFERROR(INDEX(Location[State],MATCH(I1372,Location[Zip],0)),"Not found")</f>
        <v>Ontario</v>
      </c>
      <c r="I1372" t="str">
        <f>IFERROR(INDEX(SalesTJ[Zip],MATCH(A1372,SalesTJ[ProductID],0)),"Not found")</f>
        <v>L5R</v>
      </c>
      <c r="J1372" t="str">
        <f>IFERROR(INDEX(Manufacturer[Manufacturer Name],MATCH(E1372,Manufacturer[ManufacturerID],0)),"Not found")</f>
        <v>Pomum</v>
      </c>
      <c r="K1372">
        <f>IFERROR(INDEX(SalesTJ[Units],MATCH(A1372,SalesTJ[ProductID],0)),"Not found")</f>
        <v>1</v>
      </c>
      <c r="L1372">
        <f>IFERROR(INDEX(SalesTJ[Revenue],MATCH(A1372,SalesTJ[ProductID],0)),"Not found")</f>
        <v>2645.37</v>
      </c>
    </row>
    <row r="1373" spans="1:12">
      <c r="A1373" s="8">
        <v>1809</v>
      </c>
      <c r="B1373" s="9">
        <v>42148</v>
      </c>
      <c r="C1373" t="str">
        <f>IFERROR(INDEX(ProductTJ[Product Name],MATCH(A1373,ProductTJ[ProductID],0)),"Not found")</f>
        <v>Pomum YY-04</v>
      </c>
      <c r="D1373" t="str">
        <f>IFERROR(INDEX(ProductTJ[Category],MATCH(A1373,ProductTJ[ProductID],0)),"Not found")</f>
        <v>Youth</v>
      </c>
      <c r="E1373">
        <f>IFERROR(INDEX(ProductTJ[ManufacturerID],MATCH(A1373,ProductTJ[ProductID],0)),"Not found")</f>
        <v>11</v>
      </c>
      <c r="F1373" t="str">
        <f>IFERROR(INDEX(ProductTJ[Segment],MATCH(A1373,ProductTJ[ProductID],0)),"Not found")</f>
        <v>Youth</v>
      </c>
      <c r="G1373" t="str">
        <f>IFERROR(INDEX(SalesTJ[Country],MATCH(A1373,SalesTJ[ProductID],0)),"Not found")</f>
        <v>Canada</v>
      </c>
      <c r="H1373" t="str">
        <f>IFERROR(INDEX(Location[State],MATCH(I1373,Location[Zip],0)),"Not found")</f>
        <v>Ontario</v>
      </c>
      <c r="I1373" t="str">
        <f>IFERROR(INDEX(SalesTJ[Zip],MATCH(A1373,SalesTJ[ProductID],0)),"Not found")</f>
        <v>L5R</v>
      </c>
      <c r="J1373" t="str">
        <f>IFERROR(INDEX(Manufacturer[Manufacturer Name],MATCH(E1373,Manufacturer[ManufacturerID],0)),"Not found")</f>
        <v>Pomum</v>
      </c>
      <c r="K1373">
        <f>IFERROR(INDEX(SalesTJ[Units],MATCH(A1373,SalesTJ[ProductID],0)),"Not found")</f>
        <v>1</v>
      </c>
      <c r="L1373">
        <f>IFERROR(INDEX(SalesTJ[Revenue],MATCH(A1373,SalesTJ[ProductID],0)),"Not found")</f>
        <v>2771.37</v>
      </c>
    </row>
    <row r="1374" spans="1:12">
      <c r="A1374" s="6">
        <v>1714</v>
      </c>
      <c r="B1374" s="7">
        <v>42144</v>
      </c>
      <c r="C1374" t="str">
        <f>IFERROR(INDEX(ProductTJ[Product Name],MATCH(A1374,ProductTJ[ProductID],0)),"Not found")</f>
        <v>Salvus YY-25</v>
      </c>
      <c r="D1374" t="str">
        <f>IFERROR(INDEX(ProductTJ[Category],MATCH(A1374,ProductTJ[ProductID],0)),"Not found")</f>
        <v>Youth</v>
      </c>
      <c r="E1374">
        <f>IFERROR(INDEX(ProductTJ[ManufacturerID],MATCH(A1374,ProductTJ[ProductID],0)),"Not found")</f>
        <v>13</v>
      </c>
      <c r="F1374" t="str">
        <f>IFERROR(INDEX(ProductTJ[Segment],MATCH(A1374,ProductTJ[ProductID],0)),"Not found")</f>
        <v>Youth</v>
      </c>
      <c r="G1374" t="str">
        <f>IFERROR(INDEX(SalesTJ[Country],MATCH(A1374,SalesTJ[ProductID],0)),"Not found")</f>
        <v>Canada</v>
      </c>
      <c r="H1374" t="str">
        <f>IFERROR(INDEX(Location[State],MATCH(I1374,Location[Zip],0)),"Not found")</f>
        <v>Manitoba</v>
      </c>
      <c r="I1374" t="str">
        <f>IFERROR(INDEX(SalesTJ[Zip],MATCH(A1374,SalesTJ[ProductID],0)),"Not found")</f>
        <v>R3H</v>
      </c>
      <c r="J1374" t="str">
        <f>IFERROR(INDEX(Manufacturer[Manufacturer Name],MATCH(E1374,Manufacturer[ManufacturerID],0)),"Not found")</f>
        <v>Salvus</v>
      </c>
      <c r="K1374">
        <f>IFERROR(INDEX(SalesTJ[Units],MATCH(A1374,SalesTJ[ProductID],0)),"Not found")</f>
        <v>1</v>
      </c>
      <c r="L1374">
        <f>IFERROR(INDEX(SalesTJ[Revenue],MATCH(A1374,SalesTJ[ProductID],0)),"Not found")</f>
        <v>1259.37</v>
      </c>
    </row>
    <row r="1375" spans="1:12">
      <c r="A1375" s="8">
        <v>1667</v>
      </c>
      <c r="B1375" s="9">
        <v>42135</v>
      </c>
      <c r="C1375" t="str">
        <f>IFERROR(INDEX(ProductTJ[Product Name],MATCH(A1375,ProductTJ[ProductID],0)),"Not found")</f>
        <v>Quibus RS-05</v>
      </c>
      <c r="D1375" t="str">
        <f>IFERROR(INDEX(ProductTJ[Category],MATCH(A1375,ProductTJ[ProductID],0)),"Not found")</f>
        <v>Rural</v>
      </c>
      <c r="E1375">
        <f>IFERROR(INDEX(ProductTJ[ManufacturerID],MATCH(A1375,ProductTJ[ProductID],0)),"Not found")</f>
        <v>12</v>
      </c>
      <c r="F1375" t="str">
        <f>IFERROR(INDEX(ProductTJ[Segment],MATCH(A1375,ProductTJ[ProductID],0)),"Not found")</f>
        <v>Select</v>
      </c>
      <c r="G1375" t="str">
        <f>IFERROR(INDEX(SalesTJ[Country],MATCH(A1375,SalesTJ[ProductID],0)),"Not found")</f>
        <v>Canada</v>
      </c>
      <c r="H1375" t="str">
        <f>IFERROR(INDEX(Location[State],MATCH(I1375,Location[Zip],0)),"Not found")</f>
        <v>Manitoba</v>
      </c>
      <c r="I1375" t="str">
        <f>IFERROR(INDEX(SalesTJ[Zip],MATCH(A1375,SalesTJ[ProductID],0)),"Not found")</f>
        <v>R3H</v>
      </c>
      <c r="J1375" t="str">
        <f>IFERROR(INDEX(Manufacturer[Manufacturer Name],MATCH(E1375,Manufacturer[ManufacturerID],0)),"Not found")</f>
        <v>Quibus</v>
      </c>
      <c r="K1375">
        <f>IFERROR(INDEX(SalesTJ[Units],MATCH(A1375,SalesTJ[ProductID],0)),"Not found")</f>
        <v>1</v>
      </c>
      <c r="L1375">
        <f>IFERROR(INDEX(SalesTJ[Revenue],MATCH(A1375,SalesTJ[ProductID],0)),"Not found")</f>
        <v>4409.37</v>
      </c>
    </row>
    <row r="1376" spans="1:12">
      <c r="A1376" s="6">
        <v>1053</v>
      </c>
      <c r="B1376" s="7">
        <v>42067</v>
      </c>
      <c r="C1376" t="str">
        <f>IFERROR(INDEX(ProductTJ[Product Name],MATCH(A1376,ProductTJ[ProductID],0)),"Not found")</f>
        <v>Pirum MA-11</v>
      </c>
      <c r="D1376" t="str">
        <f>IFERROR(INDEX(ProductTJ[Category],MATCH(A1376,ProductTJ[ProductID],0)),"Not found")</f>
        <v>Mix</v>
      </c>
      <c r="E1376">
        <f>IFERROR(INDEX(ProductTJ[ManufacturerID],MATCH(A1376,ProductTJ[ProductID],0)),"Not found")</f>
        <v>10</v>
      </c>
      <c r="F1376" t="str">
        <f>IFERROR(INDEX(ProductTJ[Segment],MATCH(A1376,ProductTJ[ProductID],0)),"Not found")</f>
        <v>All Season</v>
      </c>
      <c r="G1376" t="str">
        <f>IFERROR(INDEX(SalesTJ[Country],MATCH(A1376,SalesTJ[ProductID],0)),"Not found")</f>
        <v>Canada</v>
      </c>
      <c r="H1376" t="str">
        <f>IFERROR(INDEX(Location[State],MATCH(I1376,Location[Zip],0)),"Not found")</f>
        <v>Alberta</v>
      </c>
      <c r="I1376" t="str">
        <f>IFERROR(INDEX(SalesTJ[Zip],MATCH(A1376,SalesTJ[ProductID],0)),"Not found")</f>
        <v>T3C</v>
      </c>
      <c r="J1376" t="str">
        <f>IFERROR(INDEX(Manufacturer[Manufacturer Name],MATCH(E1376,Manufacturer[ManufacturerID],0)),"Not found")</f>
        <v>Pirum</v>
      </c>
      <c r="K1376">
        <f>IFERROR(INDEX(SalesTJ[Units],MATCH(A1376,SalesTJ[ProductID],0)),"Not found")</f>
        <v>1</v>
      </c>
      <c r="L1376">
        <f>IFERROR(INDEX(SalesTJ[Revenue],MATCH(A1376,SalesTJ[ProductID],0)),"Not found")</f>
        <v>3527.37</v>
      </c>
    </row>
    <row r="1377" spans="1:12">
      <c r="A1377" s="8">
        <v>1140</v>
      </c>
      <c r="B1377" s="9">
        <v>42067</v>
      </c>
      <c r="C1377" t="str">
        <f>IFERROR(INDEX(ProductTJ[Product Name],MATCH(A1377,ProductTJ[ProductID],0)),"Not found")</f>
        <v>Pirum UM-17</v>
      </c>
      <c r="D1377" t="str">
        <f>IFERROR(INDEX(ProductTJ[Category],MATCH(A1377,ProductTJ[ProductID],0)),"Not found")</f>
        <v>Urban</v>
      </c>
      <c r="E1377">
        <f>IFERROR(INDEX(ProductTJ[ManufacturerID],MATCH(A1377,ProductTJ[ProductID],0)),"Not found")</f>
        <v>10</v>
      </c>
      <c r="F1377" t="str">
        <f>IFERROR(INDEX(ProductTJ[Segment],MATCH(A1377,ProductTJ[ProductID],0)),"Not found")</f>
        <v>Moderation</v>
      </c>
      <c r="G1377" t="str">
        <f>IFERROR(INDEX(SalesTJ[Country],MATCH(A1377,SalesTJ[ProductID],0)),"Not found")</f>
        <v>Canada</v>
      </c>
      <c r="H1377" t="str">
        <f>IFERROR(INDEX(Location[State],MATCH(I1377,Location[Zip],0)),"Not found")</f>
        <v>Ontario</v>
      </c>
      <c r="I1377" t="str">
        <f>IFERROR(INDEX(SalesTJ[Zip],MATCH(A1377,SalesTJ[ProductID],0)),"Not found")</f>
        <v>L5P</v>
      </c>
      <c r="J1377" t="str">
        <f>IFERROR(INDEX(Manufacturer[Manufacturer Name],MATCH(E1377,Manufacturer[ManufacturerID],0)),"Not found")</f>
        <v>Pirum</v>
      </c>
      <c r="K1377">
        <f>IFERROR(INDEX(SalesTJ[Units],MATCH(A1377,SalesTJ[ProductID],0)),"Not found")</f>
        <v>1</v>
      </c>
      <c r="L1377">
        <f>IFERROR(INDEX(SalesTJ[Revenue],MATCH(A1377,SalesTJ[ProductID],0)),"Not found")</f>
        <v>9575.37</v>
      </c>
    </row>
    <row r="1378" spans="1:12">
      <c r="A1378" s="6">
        <v>440</v>
      </c>
      <c r="B1378" s="7">
        <v>42068</v>
      </c>
      <c r="C1378" t="str">
        <f>IFERROR(INDEX(ProductTJ[Product Name],MATCH(A1378,ProductTJ[ProductID],0)),"Not found")</f>
        <v>Maximus UM-45</v>
      </c>
      <c r="D1378" t="str">
        <f>IFERROR(INDEX(ProductTJ[Category],MATCH(A1378,ProductTJ[ProductID],0)),"Not found")</f>
        <v>Urban</v>
      </c>
      <c r="E1378">
        <f>IFERROR(INDEX(ProductTJ[ManufacturerID],MATCH(A1378,ProductTJ[ProductID],0)),"Not found")</f>
        <v>7</v>
      </c>
      <c r="F1378" t="str">
        <f>IFERROR(INDEX(ProductTJ[Segment],MATCH(A1378,ProductTJ[ProductID],0)),"Not found")</f>
        <v>Moderation</v>
      </c>
      <c r="G1378" t="str">
        <f>IFERROR(INDEX(SalesTJ[Country],MATCH(A1378,SalesTJ[ProductID],0)),"Not found")</f>
        <v>Canada</v>
      </c>
      <c r="H1378" t="str">
        <f>IFERROR(INDEX(Location[State],MATCH(I1378,Location[Zip],0)),"Not found")</f>
        <v>Ontario</v>
      </c>
      <c r="I1378" t="str">
        <f>IFERROR(INDEX(SalesTJ[Zip],MATCH(A1378,SalesTJ[ProductID],0)),"Not found")</f>
        <v>L5G</v>
      </c>
      <c r="J1378" t="str">
        <f>IFERROR(INDEX(Manufacturer[Manufacturer Name],MATCH(E1378,Manufacturer[ManufacturerID],0)),"Not found")</f>
        <v>VanArsdel</v>
      </c>
      <c r="K1378">
        <f>IFERROR(INDEX(SalesTJ[Units],MATCH(A1378,SalesTJ[ProductID],0)),"Not found")</f>
        <v>1</v>
      </c>
      <c r="L1378">
        <f>IFERROR(INDEX(SalesTJ[Revenue],MATCH(A1378,SalesTJ[ProductID],0)),"Not found")</f>
        <v>19529.37</v>
      </c>
    </row>
    <row r="1379" spans="1:12">
      <c r="A1379" s="8">
        <v>2239</v>
      </c>
      <c r="B1379" s="9">
        <v>42068</v>
      </c>
      <c r="C1379" t="str">
        <f>IFERROR(INDEX(ProductTJ[Product Name],MATCH(A1379,ProductTJ[ProductID],0)),"Not found")</f>
        <v>Aliqui RP-36</v>
      </c>
      <c r="D1379" t="str">
        <f>IFERROR(INDEX(ProductTJ[Category],MATCH(A1379,ProductTJ[ProductID],0)),"Not found")</f>
        <v>Rural</v>
      </c>
      <c r="E1379">
        <f>IFERROR(INDEX(ProductTJ[ManufacturerID],MATCH(A1379,ProductTJ[ProductID],0)),"Not found")</f>
        <v>2</v>
      </c>
      <c r="F1379" t="str">
        <f>IFERROR(INDEX(ProductTJ[Segment],MATCH(A1379,ProductTJ[ProductID],0)),"Not found")</f>
        <v>Productivity</v>
      </c>
      <c r="G1379" t="str">
        <f>IFERROR(INDEX(SalesTJ[Country],MATCH(A1379,SalesTJ[ProductID],0)),"Not found")</f>
        <v>Canada</v>
      </c>
      <c r="H1379" t="str">
        <f>IFERROR(INDEX(Location[State],MATCH(I1379,Location[Zip],0)),"Not found")</f>
        <v>Manitoba</v>
      </c>
      <c r="I1379" t="str">
        <f>IFERROR(INDEX(SalesTJ[Zip],MATCH(A1379,SalesTJ[ProductID],0)),"Not found")</f>
        <v>R2W</v>
      </c>
      <c r="J1379" t="str">
        <f>IFERROR(INDEX(Manufacturer[Manufacturer Name],MATCH(E1379,Manufacturer[ManufacturerID],0)),"Not found")</f>
        <v>Aliqui</v>
      </c>
      <c r="K1379">
        <f>IFERROR(INDEX(SalesTJ[Units],MATCH(A1379,SalesTJ[ProductID],0)),"Not found")</f>
        <v>1</v>
      </c>
      <c r="L1379">
        <f>IFERROR(INDEX(SalesTJ[Revenue],MATCH(A1379,SalesTJ[ProductID],0)),"Not found")</f>
        <v>1700.37</v>
      </c>
    </row>
    <row r="1380" spans="1:12">
      <c r="A1380" s="6">
        <v>2238</v>
      </c>
      <c r="B1380" s="7">
        <v>42068</v>
      </c>
      <c r="C1380" t="str">
        <f>IFERROR(INDEX(ProductTJ[Product Name],MATCH(A1380,ProductTJ[ProductID],0)),"Not found")</f>
        <v>Aliqui RP-35</v>
      </c>
      <c r="D1380" t="str">
        <f>IFERROR(INDEX(ProductTJ[Category],MATCH(A1380,ProductTJ[ProductID],0)),"Not found")</f>
        <v>Rural</v>
      </c>
      <c r="E1380">
        <f>IFERROR(INDEX(ProductTJ[ManufacturerID],MATCH(A1380,ProductTJ[ProductID],0)),"Not found")</f>
        <v>2</v>
      </c>
      <c r="F1380" t="str">
        <f>IFERROR(INDEX(ProductTJ[Segment],MATCH(A1380,ProductTJ[ProductID],0)),"Not found")</f>
        <v>Productivity</v>
      </c>
      <c r="G1380" t="str">
        <f>IFERROR(INDEX(SalesTJ[Country],MATCH(A1380,SalesTJ[ProductID],0)),"Not found")</f>
        <v>Canada</v>
      </c>
      <c r="H1380" t="str">
        <f>IFERROR(INDEX(Location[State],MATCH(I1380,Location[Zip],0)),"Not found")</f>
        <v>Manitoba</v>
      </c>
      <c r="I1380" t="str">
        <f>IFERROR(INDEX(SalesTJ[Zip],MATCH(A1380,SalesTJ[ProductID],0)),"Not found")</f>
        <v>R2W</v>
      </c>
      <c r="J1380" t="str">
        <f>IFERROR(INDEX(Manufacturer[Manufacturer Name],MATCH(E1380,Manufacturer[ManufacturerID],0)),"Not found")</f>
        <v>Aliqui</v>
      </c>
      <c r="K1380">
        <f>IFERROR(INDEX(SalesTJ[Units],MATCH(A1380,SalesTJ[ProductID],0)),"Not found")</f>
        <v>1</v>
      </c>
      <c r="L1380">
        <f>IFERROR(INDEX(SalesTJ[Revenue],MATCH(A1380,SalesTJ[ProductID],0)),"Not found")</f>
        <v>1700.37</v>
      </c>
    </row>
    <row r="1381" spans="1:12">
      <c r="A1381" s="8">
        <v>2197</v>
      </c>
      <c r="B1381" s="9">
        <v>42068</v>
      </c>
      <c r="C1381" t="str">
        <f>IFERROR(INDEX(ProductTJ[Product Name],MATCH(A1381,ProductTJ[ProductID],0)),"Not found")</f>
        <v>Aliqui MA-11</v>
      </c>
      <c r="D1381" t="str">
        <f>IFERROR(INDEX(ProductTJ[Category],MATCH(A1381,ProductTJ[ProductID],0)),"Not found")</f>
        <v>Mix</v>
      </c>
      <c r="E1381">
        <f>IFERROR(INDEX(ProductTJ[ManufacturerID],MATCH(A1381,ProductTJ[ProductID],0)),"Not found")</f>
        <v>2</v>
      </c>
      <c r="F1381" t="str">
        <f>IFERROR(INDEX(ProductTJ[Segment],MATCH(A1381,ProductTJ[ProductID],0)),"Not found")</f>
        <v>All Season</v>
      </c>
      <c r="G1381" t="str">
        <f>IFERROR(INDEX(SalesTJ[Country],MATCH(A1381,SalesTJ[ProductID],0)),"Not found")</f>
        <v>Canada</v>
      </c>
      <c r="H1381" t="str">
        <f>IFERROR(INDEX(Location[State],MATCH(I1381,Location[Zip],0)),"Not found")</f>
        <v>Alberta</v>
      </c>
      <c r="I1381" t="str">
        <f>IFERROR(INDEX(SalesTJ[Zip],MATCH(A1381,SalesTJ[ProductID],0)),"Not found")</f>
        <v>T5H</v>
      </c>
      <c r="J1381" t="str">
        <f>IFERROR(INDEX(Manufacturer[Manufacturer Name],MATCH(E1381,Manufacturer[ManufacturerID],0)),"Not found")</f>
        <v>Aliqui</v>
      </c>
      <c r="K1381">
        <f>IFERROR(INDEX(SalesTJ[Units],MATCH(A1381,SalesTJ[ProductID],0)),"Not found")</f>
        <v>1</v>
      </c>
      <c r="L1381">
        <f>IFERROR(INDEX(SalesTJ[Revenue],MATCH(A1381,SalesTJ[ProductID],0)),"Not found")</f>
        <v>2865.87</v>
      </c>
    </row>
    <row r="1382" spans="1:12">
      <c r="A1382" s="6">
        <v>615</v>
      </c>
      <c r="B1382" s="7">
        <v>42045</v>
      </c>
      <c r="C1382" t="str">
        <f>IFERROR(INDEX(ProductTJ[Product Name],MATCH(A1382,ProductTJ[ProductID],0)),"Not found")</f>
        <v>Maximus UC-80</v>
      </c>
      <c r="D1382" t="str">
        <f>IFERROR(INDEX(ProductTJ[Category],MATCH(A1382,ProductTJ[ProductID],0)),"Not found")</f>
        <v>Urban</v>
      </c>
      <c r="E1382">
        <f>IFERROR(INDEX(ProductTJ[ManufacturerID],MATCH(A1382,ProductTJ[ProductID],0)),"Not found")</f>
        <v>7</v>
      </c>
      <c r="F1382" t="str">
        <f>IFERROR(INDEX(ProductTJ[Segment],MATCH(A1382,ProductTJ[ProductID],0)),"Not found")</f>
        <v>Convenience</v>
      </c>
      <c r="G1382" t="str">
        <f>IFERROR(INDEX(SalesTJ[Country],MATCH(A1382,SalesTJ[ProductID],0)),"Not found")</f>
        <v>Canada</v>
      </c>
      <c r="H1382" t="str">
        <f>IFERROR(INDEX(Location[State],MATCH(I1382,Location[Zip],0)),"Not found")</f>
        <v>Ontario</v>
      </c>
      <c r="I1382" t="str">
        <f>IFERROR(INDEX(SalesTJ[Zip],MATCH(A1382,SalesTJ[ProductID],0)),"Not found")</f>
        <v>M4V</v>
      </c>
      <c r="J1382" t="str">
        <f>IFERROR(INDEX(Manufacturer[Manufacturer Name],MATCH(E1382,Manufacturer[ManufacturerID],0)),"Not found")</f>
        <v>VanArsdel</v>
      </c>
      <c r="K1382">
        <f>IFERROR(INDEX(SalesTJ[Units],MATCH(A1382,SalesTJ[ProductID],0)),"Not found")</f>
        <v>1</v>
      </c>
      <c r="L1382">
        <f>IFERROR(INDEX(SalesTJ[Revenue],MATCH(A1382,SalesTJ[ProductID],0)),"Not found")</f>
        <v>8189.37</v>
      </c>
    </row>
    <row r="1383" spans="1:12">
      <c r="A1383" s="8">
        <v>1182</v>
      </c>
      <c r="B1383" s="9">
        <v>42045</v>
      </c>
      <c r="C1383" t="str">
        <f>IFERROR(INDEX(ProductTJ[Product Name],MATCH(A1383,ProductTJ[ProductID],0)),"Not found")</f>
        <v>Pirum UE-18</v>
      </c>
      <c r="D1383" t="str">
        <f>IFERROR(INDEX(ProductTJ[Category],MATCH(A1383,ProductTJ[ProductID],0)),"Not found")</f>
        <v>Urban</v>
      </c>
      <c r="E1383">
        <f>IFERROR(INDEX(ProductTJ[ManufacturerID],MATCH(A1383,ProductTJ[ProductID],0)),"Not found")</f>
        <v>10</v>
      </c>
      <c r="F1383" t="str">
        <f>IFERROR(INDEX(ProductTJ[Segment],MATCH(A1383,ProductTJ[ProductID],0)),"Not found")</f>
        <v>Extreme</v>
      </c>
      <c r="G1383" t="str">
        <f>IFERROR(INDEX(SalesTJ[Country],MATCH(A1383,SalesTJ[ProductID],0)),"Not found")</f>
        <v>Canada</v>
      </c>
      <c r="H1383" t="str">
        <f>IFERROR(INDEX(Location[State],MATCH(I1383,Location[Zip],0)),"Not found")</f>
        <v>Alberta</v>
      </c>
      <c r="I1383" t="str">
        <f>IFERROR(INDEX(SalesTJ[Zip],MATCH(A1383,SalesTJ[ProductID],0)),"Not found")</f>
        <v>T6G</v>
      </c>
      <c r="J1383" t="str">
        <f>IFERROR(INDEX(Manufacturer[Manufacturer Name],MATCH(E1383,Manufacturer[ManufacturerID],0)),"Not found")</f>
        <v>Pirum</v>
      </c>
      <c r="K1383">
        <f>IFERROR(INDEX(SalesTJ[Units],MATCH(A1383,SalesTJ[ProductID],0)),"Not found")</f>
        <v>1</v>
      </c>
      <c r="L1383">
        <f>IFERROR(INDEX(SalesTJ[Revenue],MATCH(A1383,SalesTJ[ProductID],0)),"Not found")</f>
        <v>2708.37</v>
      </c>
    </row>
    <row r="1384" spans="1:12">
      <c r="A1384" s="6">
        <v>993</v>
      </c>
      <c r="B1384" s="7">
        <v>42111</v>
      </c>
      <c r="C1384" t="str">
        <f>IFERROR(INDEX(ProductTJ[Product Name],MATCH(A1384,ProductTJ[ProductID],0)),"Not found")</f>
        <v>Natura UC-56</v>
      </c>
      <c r="D1384" t="str">
        <f>IFERROR(INDEX(ProductTJ[Category],MATCH(A1384,ProductTJ[ProductID],0)),"Not found")</f>
        <v>Urban</v>
      </c>
      <c r="E1384">
        <f>IFERROR(INDEX(ProductTJ[ManufacturerID],MATCH(A1384,ProductTJ[ProductID],0)),"Not found")</f>
        <v>8</v>
      </c>
      <c r="F1384" t="str">
        <f>IFERROR(INDEX(ProductTJ[Segment],MATCH(A1384,ProductTJ[ProductID],0)),"Not found")</f>
        <v>Convenience</v>
      </c>
      <c r="G1384" t="str">
        <f>IFERROR(INDEX(SalesTJ[Country],MATCH(A1384,SalesTJ[ProductID],0)),"Not found")</f>
        <v>Canada</v>
      </c>
      <c r="H1384" t="str">
        <f>IFERROR(INDEX(Location[State],MATCH(I1384,Location[Zip],0)),"Not found")</f>
        <v>Manitoba</v>
      </c>
      <c r="I1384" t="str">
        <f>IFERROR(INDEX(SalesTJ[Zip],MATCH(A1384,SalesTJ[ProductID],0)),"Not found")</f>
        <v>R3V</v>
      </c>
      <c r="J1384" t="str">
        <f>IFERROR(INDEX(Manufacturer[Manufacturer Name],MATCH(E1384,Manufacturer[ManufacturerID],0)),"Not found")</f>
        <v>Natura</v>
      </c>
      <c r="K1384">
        <f>IFERROR(INDEX(SalesTJ[Units],MATCH(A1384,SalesTJ[ProductID],0)),"Not found")</f>
        <v>1</v>
      </c>
      <c r="L1384">
        <f>IFERROR(INDEX(SalesTJ[Revenue],MATCH(A1384,SalesTJ[ProductID],0)),"Not found")</f>
        <v>4598.37</v>
      </c>
    </row>
    <row r="1385" spans="1:12">
      <c r="A1385" s="8">
        <v>1145</v>
      </c>
      <c r="B1385" s="9">
        <v>42106</v>
      </c>
      <c r="C1385" t="str">
        <f>IFERROR(INDEX(ProductTJ[Product Name],MATCH(A1385,ProductTJ[ProductID],0)),"Not found")</f>
        <v>Pirum UR-02</v>
      </c>
      <c r="D1385" t="str">
        <f>IFERROR(INDEX(ProductTJ[Category],MATCH(A1385,ProductTJ[ProductID],0)),"Not found")</f>
        <v>Urban</v>
      </c>
      <c r="E1385">
        <f>IFERROR(INDEX(ProductTJ[ManufacturerID],MATCH(A1385,ProductTJ[ProductID],0)),"Not found")</f>
        <v>10</v>
      </c>
      <c r="F1385" t="str">
        <f>IFERROR(INDEX(ProductTJ[Segment],MATCH(A1385,ProductTJ[ProductID],0)),"Not found")</f>
        <v>Regular</v>
      </c>
      <c r="G1385" t="str">
        <f>IFERROR(INDEX(SalesTJ[Country],MATCH(A1385,SalesTJ[ProductID],0)),"Not found")</f>
        <v>Canada</v>
      </c>
      <c r="H1385" t="str">
        <f>IFERROR(INDEX(Location[State],MATCH(I1385,Location[Zip],0)),"Not found")</f>
        <v>Ontario</v>
      </c>
      <c r="I1385" t="str">
        <f>IFERROR(INDEX(SalesTJ[Zip],MATCH(A1385,SalesTJ[ProductID],0)),"Not found")</f>
        <v>M6H</v>
      </c>
      <c r="J1385" t="str">
        <f>IFERROR(INDEX(Manufacturer[Manufacturer Name],MATCH(E1385,Manufacturer[ManufacturerID],0)),"Not found")</f>
        <v>Pirum</v>
      </c>
      <c r="K1385">
        <f>IFERROR(INDEX(SalesTJ[Units],MATCH(A1385,SalesTJ[ProductID],0)),"Not found")</f>
        <v>1</v>
      </c>
      <c r="L1385">
        <f>IFERROR(INDEX(SalesTJ[Revenue],MATCH(A1385,SalesTJ[ProductID],0)),"Not found")</f>
        <v>4031.37</v>
      </c>
    </row>
    <row r="1386" spans="1:12">
      <c r="A1386" s="6">
        <v>826</v>
      </c>
      <c r="B1386" s="7">
        <v>42106</v>
      </c>
      <c r="C1386" t="str">
        <f>IFERROR(INDEX(ProductTJ[Product Name],MATCH(A1386,ProductTJ[ProductID],0)),"Not found")</f>
        <v>Natura UM-10</v>
      </c>
      <c r="D1386" t="str">
        <f>IFERROR(INDEX(ProductTJ[Category],MATCH(A1386,ProductTJ[ProductID],0)),"Not found")</f>
        <v>Urban</v>
      </c>
      <c r="E1386">
        <f>IFERROR(INDEX(ProductTJ[ManufacturerID],MATCH(A1386,ProductTJ[ProductID],0)),"Not found")</f>
        <v>8</v>
      </c>
      <c r="F1386" t="str">
        <f>IFERROR(INDEX(ProductTJ[Segment],MATCH(A1386,ProductTJ[ProductID],0)),"Not found")</f>
        <v>Moderation</v>
      </c>
      <c r="G1386" t="str">
        <f>IFERROR(INDEX(SalesTJ[Country],MATCH(A1386,SalesTJ[ProductID],0)),"Not found")</f>
        <v>Canada</v>
      </c>
      <c r="H1386" t="str">
        <f>IFERROR(INDEX(Location[State],MATCH(I1386,Location[Zip],0)),"Not found")</f>
        <v>Manitoba</v>
      </c>
      <c r="I1386" t="str">
        <f>IFERROR(INDEX(SalesTJ[Zip],MATCH(A1386,SalesTJ[ProductID],0)),"Not found")</f>
        <v>R3T</v>
      </c>
      <c r="J1386" t="str">
        <f>IFERROR(INDEX(Manufacturer[Manufacturer Name],MATCH(E1386,Manufacturer[ManufacturerID],0)),"Not found")</f>
        <v>Natura</v>
      </c>
      <c r="K1386">
        <f>IFERROR(INDEX(SalesTJ[Units],MATCH(A1386,SalesTJ[ProductID],0)),"Not found")</f>
        <v>1</v>
      </c>
      <c r="L1386">
        <f>IFERROR(INDEX(SalesTJ[Revenue],MATCH(A1386,SalesTJ[ProductID],0)),"Not found")</f>
        <v>14426.37</v>
      </c>
    </row>
    <row r="1387" spans="1:12">
      <c r="A1387" s="8">
        <v>438</v>
      </c>
      <c r="B1387" s="9">
        <v>42106</v>
      </c>
      <c r="C1387" t="str">
        <f>IFERROR(INDEX(ProductTJ[Product Name],MATCH(A1387,ProductTJ[ProductID],0)),"Not found")</f>
        <v>Maximus UM-43</v>
      </c>
      <c r="D1387" t="str">
        <f>IFERROR(INDEX(ProductTJ[Category],MATCH(A1387,ProductTJ[ProductID],0)),"Not found")</f>
        <v>Urban</v>
      </c>
      <c r="E1387">
        <f>IFERROR(INDEX(ProductTJ[ManufacturerID],MATCH(A1387,ProductTJ[ProductID],0)),"Not found")</f>
        <v>7</v>
      </c>
      <c r="F1387" t="str">
        <f>IFERROR(INDEX(ProductTJ[Segment],MATCH(A1387,ProductTJ[ProductID],0)),"Not found")</f>
        <v>Moderation</v>
      </c>
      <c r="G1387" t="str">
        <f>IFERROR(INDEX(SalesTJ[Country],MATCH(A1387,SalesTJ[ProductID],0)),"Not found")</f>
        <v>Canada</v>
      </c>
      <c r="H1387" t="str">
        <f>IFERROR(INDEX(Location[State],MATCH(I1387,Location[Zip],0)),"Not found")</f>
        <v>Manitoba</v>
      </c>
      <c r="I1387" t="str">
        <f>IFERROR(INDEX(SalesTJ[Zip],MATCH(A1387,SalesTJ[ProductID],0)),"Not found")</f>
        <v>R3K</v>
      </c>
      <c r="J1387" t="str">
        <f>IFERROR(INDEX(Manufacturer[Manufacturer Name],MATCH(E1387,Manufacturer[ManufacturerID],0)),"Not found")</f>
        <v>VanArsdel</v>
      </c>
      <c r="K1387">
        <f>IFERROR(INDEX(SalesTJ[Units],MATCH(A1387,SalesTJ[ProductID],0)),"Not found")</f>
        <v>1</v>
      </c>
      <c r="L1387">
        <f>IFERROR(INDEX(SalesTJ[Revenue],MATCH(A1387,SalesTJ[ProductID],0)),"Not found")</f>
        <v>11969.37</v>
      </c>
    </row>
    <row r="1388" spans="1:12">
      <c r="A1388" s="6">
        <v>578</v>
      </c>
      <c r="B1388" s="7">
        <v>42106</v>
      </c>
      <c r="C1388" t="str">
        <f>IFERROR(INDEX(ProductTJ[Product Name],MATCH(A1388,ProductTJ[ProductID],0)),"Not found")</f>
        <v>Maximus UC-43</v>
      </c>
      <c r="D1388" t="str">
        <f>IFERROR(INDEX(ProductTJ[Category],MATCH(A1388,ProductTJ[ProductID],0)),"Not found")</f>
        <v>Urban</v>
      </c>
      <c r="E1388">
        <f>IFERROR(INDEX(ProductTJ[ManufacturerID],MATCH(A1388,ProductTJ[ProductID],0)),"Not found")</f>
        <v>7</v>
      </c>
      <c r="F1388" t="str">
        <f>IFERROR(INDEX(ProductTJ[Segment],MATCH(A1388,ProductTJ[ProductID],0)),"Not found")</f>
        <v>Convenience</v>
      </c>
      <c r="G1388" t="str">
        <f>IFERROR(INDEX(SalesTJ[Country],MATCH(A1388,SalesTJ[ProductID],0)),"Not found")</f>
        <v>Canada</v>
      </c>
      <c r="H1388" t="str">
        <f>IFERROR(INDEX(Location[State],MATCH(I1388,Location[Zip],0)),"Not found")</f>
        <v>Ontario</v>
      </c>
      <c r="I1388" t="str">
        <f>IFERROR(INDEX(SalesTJ[Zip],MATCH(A1388,SalesTJ[ProductID],0)),"Not found")</f>
        <v>L5N</v>
      </c>
      <c r="J1388" t="str">
        <f>IFERROR(INDEX(Manufacturer[Manufacturer Name],MATCH(E1388,Manufacturer[ManufacturerID],0)),"Not found")</f>
        <v>VanArsdel</v>
      </c>
      <c r="K1388">
        <f>IFERROR(INDEX(SalesTJ[Units],MATCH(A1388,SalesTJ[ProductID],0)),"Not found")</f>
        <v>1</v>
      </c>
      <c r="L1388">
        <f>IFERROR(INDEX(SalesTJ[Revenue],MATCH(A1388,SalesTJ[ProductID],0)),"Not found")</f>
        <v>9449.37</v>
      </c>
    </row>
    <row r="1389" spans="1:12">
      <c r="A1389" s="8">
        <v>927</v>
      </c>
      <c r="B1389" s="9">
        <v>42106</v>
      </c>
      <c r="C1389" t="str">
        <f>IFERROR(INDEX(ProductTJ[Product Name],MATCH(A1389,ProductTJ[ProductID],0)),"Not found")</f>
        <v>Natura UE-36</v>
      </c>
      <c r="D1389" t="str">
        <f>IFERROR(INDEX(ProductTJ[Category],MATCH(A1389,ProductTJ[ProductID],0)),"Not found")</f>
        <v>Urban</v>
      </c>
      <c r="E1389">
        <f>IFERROR(INDEX(ProductTJ[ManufacturerID],MATCH(A1389,ProductTJ[ProductID],0)),"Not found")</f>
        <v>8</v>
      </c>
      <c r="F1389" t="str">
        <f>IFERROR(INDEX(ProductTJ[Segment],MATCH(A1389,ProductTJ[ProductID],0)),"Not found")</f>
        <v>Extreme</v>
      </c>
      <c r="G1389" t="str">
        <f>IFERROR(INDEX(SalesTJ[Country],MATCH(A1389,SalesTJ[ProductID],0)),"Not found")</f>
        <v>Canada</v>
      </c>
      <c r="H1389" t="str">
        <f>IFERROR(INDEX(Location[State],MATCH(I1389,Location[Zip],0)),"Not found")</f>
        <v>Ontario</v>
      </c>
      <c r="I1389" t="str">
        <f>IFERROR(INDEX(SalesTJ[Zip],MATCH(A1389,SalesTJ[ProductID],0)),"Not found")</f>
        <v>M6G</v>
      </c>
      <c r="J1389" t="str">
        <f>IFERROR(INDEX(Manufacturer[Manufacturer Name],MATCH(E1389,Manufacturer[ManufacturerID],0)),"Not found")</f>
        <v>Natura</v>
      </c>
      <c r="K1389">
        <f>IFERROR(INDEX(SalesTJ[Units],MATCH(A1389,SalesTJ[ProductID],0)),"Not found")</f>
        <v>1</v>
      </c>
      <c r="L1389">
        <f>IFERROR(INDEX(SalesTJ[Revenue],MATCH(A1389,SalesTJ[ProductID],0)),"Not found")</f>
        <v>6173.37</v>
      </c>
    </row>
    <row r="1390" spans="1:12">
      <c r="A1390" s="6">
        <v>1347</v>
      </c>
      <c r="B1390" s="7">
        <v>42106</v>
      </c>
      <c r="C1390" t="str">
        <f>IFERROR(INDEX(ProductTJ[Product Name],MATCH(A1390,ProductTJ[ProductID],0)),"Not found")</f>
        <v>Quibus RP-39</v>
      </c>
      <c r="D1390" t="str">
        <f>IFERROR(INDEX(ProductTJ[Category],MATCH(A1390,ProductTJ[ProductID],0)),"Not found")</f>
        <v>Rural</v>
      </c>
      <c r="E1390">
        <f>IFERROR(INDEX(ProductTJ[ManufacturerID],MATCH(A1390,ProductTJ[ProductID],0)),"Not found")</f>
        <v>12</v>
      </c>
      <c r="F1390" t="str">
        <f>IFERROR(INDEX(ProductTJ[Segment],MATCH(A1390,ProductTJ[ProductID],0)),"Not found")</f>
        <v>Productivity</v>
      </c>
      <c r="G1390" t="str">
        <f>IFERROR(INDEX(SalesTJ[Country],MATCH(A1390,SalesTJ[ProductID],0)),"Not found")</f>
        <v>Canada</v>
      </c>
      <c r="H1390" t="str">
        <f>IFERROR(INDEX(Location[State],MATCH(I1390,Location[Zip],0)),"Not found")</f>
        <v>Alberta</v>
      </c>
      <c r="I1390" t="str">
        <f>IFERROR(INDEX(SalesTJ[Zip],MATCH(A1390,SalesTJ[ProductID],0)),"Not found")</f>
        <v>T5B</v>
      </c>
      <c r="J1390" t="str">
        <f>IFERROR(INDEX(Manufacturer[Manufacturer Name],MATCH(E1390,Manufacturer[ManufacturerID],0)),"Not found")</f>
        <v>Quibus</v>
      </c>
      <c r="K1390">
        <f>IFERROR(INDEX(SalesTJ[Units],MATCH(A1390,SalesTJ[ProductID],0)),"Not found")</f>
        <v>1</v>
      </c>
      <c r="L1390">
        <f>IFERROR(INDEX(SalesTJ[Revenue],MATCH(A1390,SalesTJ[ProductID],0)),"Not found")</f>
        <v>4156.74</v>
      </c>
    </row>
    <row r="1391" spans="1:12">
      <c r="A1391" s="8">
        <v>2054</v>
      </c>
      <c r="B1391" s="9">
        <v>42085</v>
      </c>
      <c r="C1391" t="str">
        <f>IFERROR(INDEX(ProductTJ[Product Name],MATCH(A1391,ProductTJ[ProductID],0)),"Not found")</f>
        <v>Currus UE-14</v>
      </c>
      <c r="D1391" t="str">
        <f>IFERROR(INDEX(ProductTJ[Category],MATCH(A1391,ProductTJ[ProductID],0)),"Not found")</f>
        <v>Urban</v>
      </c>
      <c r="E1391">
        <f>IFERROR(INDEX(ProductTJ[ManufacturerID],MATCH(A1391,ProductTJ[ProductID],0)),"Not found")</f>
        <v>4</v>
      </c>
      <c r="F1391" t="str">
        <f>IFERROR(INDEX(ProductTJ[Segment],MATCH(A1391,ProductTJ[ProductID],0)),"Not found")</f>
        <v>Extreme</v>
      </c>
      <c r="G1391" t="str">
        <f>IFERROR(INDEX(SalesTJ[Country],MATCH(A1391,SalesTJ[ProductID],0)),"Not found")</f>
        <v>Canada</v>
      </c>
      <c r="H1391" t="str">
        <f>IFERROR(INDEX(Location[State],MATCH(I1391,Location[Zip],0)),"Not found")</f>
        <v>Ontario</v>
      </c>
      <c r="I1391" t="str">
        <f>IFERROR(INDEX(SalesTJ[Zip],MATCH(A1391,SalesTJ[ProductID],0)),"Not found")</f>
        <v>L5N</v>
      </c>
      <c r="J1391" t="str">
        <f>IFERROR(INDEX(Manufacturer[Manufacturer Name],MATCH(E1391,Manufacturer[ManufacturerID],0)),"Not found")</f>
        <v>Currus</v>
      </c>
      <c r="K1391">
        <f>IFERROR(INDEX(SalesTJ[Units],MATCH(A1391,SalesTJ[ProductID],0)),"Not found")</f>
        <v>1</v>
      </c>
      <c r="L1391">
        <f>IFERROR(INDEX(SalesTJ[Revenue],MATCH(A1391,SalesTJ[ProductID],0)),"Not found")</f>
        <v>7685.37</v>
      </c>
    </row>
    <row r="1392" spans="1:12">
      <c r="A1392" s="6">
        <v>2334</v>
      </c>
      <c r="B1392" s="7">
        <v>42085</v>
      </c>
      <c r="C1392" t="str">
        <f>IFERROR(INDEX(ProductTJ[Product Name],MATCH(A1392,ProductTJ[ProductID],0)),"Not found")</f>
        <v>Aliqui UE-08</v>
      </c>
      <c r="D1392" t="str">
        <f>IFERROR(INDEX(ProductTJ[Category],MATCH(A1392,ProductTJ[ProductID],0)),"Not found")</f>
        <v>Urban</v>
      </c>
      <c r="E1392">
        <f>IFERROR(INDEX(ProductTJ[ManufacturerID],MATCH(A1392,ProductTJ[ProductID],0)),"Not found")</f>
        <v>2</v>
      </c>
      <c r="F1392" t="str">
        <f>IFERROR(INDEX(ProductTJ[Segment],MATCH(A1392,ProductTJ[ProductID],0)),"Not found")</f>
        <v>Extreme</v>
      </c>
      <c r="G1392" t="str">
        <f>IFERROR(INDEX(SalesTJ[Country],MATCH(A1392,SalesTJ[ProductID],0)),"Not found")</f>
        <v>Canada</v>
      </c>
      <c r="H1392" t="str">
        <f>IFERROR(INDEX(Location[State],MATCH(I1392,Location[Zip],0)),"Not found")</f>
        <v>Ontario</v>
      </c>
      <c r="I1392" t="str">
        <f>IFERROR(INDEX(SalesTJ[Zip],MATCH(A1392,SalesTJ[ProductID],0)),"Not found")</f>
        <v>M4V</v>
      </c>
      <c r="J1392" t="str">
        <f>IFERROR(INDEX(Manufacturer[Manufacturer Name],MATCH(E1392,Manufacturer[ManufacturerID],0)),"Not found")</f>
        <v>Aliqui</v>
      </c>
      <c r="K1392">
        <f>IFERROR(INDEX(SalesTJ[Units],MATCH(A1392,SalesTJ[ProductID],0)),"Not found")</f>
        <v>1</v>
      </c>
      <c r="L1392">
        <f>IFERROR(INDEX(SalesTJ[Revenue],MATCH(A1392,SalesTJ[ProductID],0)),"Not found")</f>
        <v>4592.7</v>
      </c>
    </row>
    <row r="1393" spans="1:12">
      <c r="A1393" s="8">
        <v>689</v>
      </c>
      <c r="B1393" s="9">
        <v>42085</v>
      </c>
      <c r="C1393" t="str">
        <f>IFERROR(INDEX(ProductTJ[Product Name],MATCH(A1393,ProductTJ[ProductID],0)),"Not found")</f>
        <v>Maximus UC-54</v>
      </c>
      <c r="D1393" t="str">
        <f>IFERROR(INDEX(ProductTJ[Category],MATCH(A1393,ProductTJ[ProductID],0)),"Not found")</f>
        <v>Urban</v>
      </c>
      <c r="E1393">
        <f>IFERROR(INDEX(ProductTJ[ManufacturerID],MATCH(A1393,ProductTJ[ProductID],0)),"Not found")</f>
        <v>7</v>
      </c>
      <c r="F1393" t="str">
        <f>IFERROR(INDEX(ProductTJ[Segment],MATCH(A1393,ProductTJ[ProductID],0)),"Not found")</f>
        <v>Convenience</v>
      </c>
      <c r="G1393" t="str">
        <f>IFERROR(INDEX(SalesTJ[Country],MATCH(A1393,SalesTJ[ProductID],0)),"Not found")</f>
        <v>Canada</v>
      </c>
      <c r="H1393" t="str">
        <f>IFERROR(INDEX(Location[State],MATCH(I1393,Location[Zip],0)),"Not found")</f>
        <v>Manitoba</v>
      </c>
      <c r="I1393" t="str">
        <f>IFERROR(INDEX(SalesTJ[Zip],MATCH(A1393,SalesTJ[ProductID],0)),"Not found")</f>
        <v>R3G</v>
      </c>
      <c r="J1393" t="str">
        <f>IFERROR(INDEX(Manufacturer[Manufacturer Name],MATCH(E1393,Manufacturer[ManufacturerID],0)),"Not found")</f>
        <v>VanArsdel</v>
      </c>
      <c r="K1393">
        <f>IFERROR(INDEX(SalesTJ[Units],MATCH(A1393,SalesTJ[ProductID],0)),"Not found")</f>
        <v>1</v>
      </c>
      <c r="L1393">
        <f>IFERROR(INDEX(SalesTJ[Revenue],MATCH(A1393,SalesTJ[ProductID],0)),"Not found")</f>
        <v>2516.85</v>
      </c>
    </row>
    <row r="1394" spans="1:12">
      <c r="A1394" s="6">
        <v>778</v>
      </c>
      <c r="B1394" s="7">
        <v>42172</v>
      </c>
      <c r="C1394" t="str">
        <f>IFERROR(INDEX(ProductTJ[Product Name],MATCH(A1394,ProductTJ[ProductID],0)),"Not found")</f>
        <v>Natura RP-66</v>
      </c>
      <c r="D1394" t="str">
        <f>IFERROR(INDEX(ProductTJ[Category],MATCH(A1394,ProductTJ[ProductID],0)),"Not found")</f>
        <v>Rural</v>
      </c>
      <c r="E1394">
        <f>IFERROR(INDEX(ProductTJ[ManufacturerID],MATCH(A1394,ProductTJ[ProductID],0)),"Not found")</f>
        <v>8</v>
      </c>
      <c r="F1394" t="str">
        <f>IFERROR(INDEX(ProductTJ[Segment],MATCH(A1394,ProductTJ[ProductID],0)),"Not found")</f>
        <v>Productivity</v>
      </c>
      <c r="G1394" t="str">
        <f>IFERROR(INDEX(SalesTJ[Country],MATCH(A1394,SalesTJ[ProductID],0)),"Not found")</f>
        <v>Canada</v>
      </c>
      <c r="H1394" t="str">
        <f>IFERROR(INDEX(Location[State],MATCH(I1394,Location[Zip],0)),"Not found")</f>
        <v>Alberta</v>
      </c>
      <c r="I1394" t="str">
        <f>IFERROR(INDEX(SalesTJ[Zip],MATCH(A1394,SalesTJ[ProductID],0)),"Not found")</f>
        <v>T6E</v>
      </c>
      <c r="J1394" t="str">
        <f>IFERROR(INDEX(Manufacturer[Manufacturer Name],MATCH(E1394,Manufacturer[ManufacturerID],0)),"Not found")</f>
        <v>Natura</v>
      </c>
      <c r="K1394">
        <f>IFERROR(INDEX(SalesTJ[Units],MATCH(A1394,SalesTJ[ProductID],0)),"Not found")</f>
        <v>1</v>
      </c>
      <c r="L1394">
        <f>IFERROR(INDEX(SalesTJ[Revenue],MATCH(A1394,SalesTJ[ProductID],0)),"Not found")</f>
        <v>1542.87</v>
      </c>
    </row>
    <row r="1395" spans="1:12">
      <c r="A1395" s="8">
        <v>1145</v>
      </c>
      <c r="B1395" s="9">
        <v>42173</v>
      </c>
      <c r="C1395" t="str">
        <f>IFERROR(INDEX(ProductTJ[Product Name],MATCH(A1395,ProductTJ[ProductID],0)),"Not found")</f>
        <v>Pirum UR-02</v>
      </c>
      <c r="D1395" t="str">
        <f>IFERROR(INDEX(ProductTJ[Category],MATCH(A1395,ProductTJ[ProductID],0)),"Not found")</f>
        <v>Urban</v>
      </c>
      <c r="E1395">
        <f>IFERROR(INDEX(ProductTJ[ManufacturerID],MATCH(A1395,ProductTJ[ProductID],0)),"Not found")</f>
        <v>10</v>
      </c>
      <c r="F1395" t="str">
        <f>IFERROR(INDEX(ProductTJ[Segment],MATCH(A1395,ProductTJ[ProductID],0)),"Not found")</f>
        <v>Regular</v>
      </c>
      <c r="G1395" t="str">
        <f>IFERROR(INDEX(SalesTJ[Country],MATCH(A1395,SalesTJ[ProductID],0)),"Not found")</f>
        <v>Canada</v>
      </c>
      <c r="H1395" t="str">
        <f>IFERROR(INDEX(Location[State],MATCH(I1395,Location[Zip],0)),"Not found")</f>
        <v>Ontario</v>
      </c>
      <c r="I1395" t="str">
        <f>IFERROR(INDEX(SalesTJ[Zip],MATCH(A1395,SalesTJ[ProductID],0)),"Not found")</f>
        <v>M6H</v>
      </c>
      <c r="J1395" t="str">
        <f>IFERROR(INDEX(Manufacturer[Manufacturer Name],MATCH(E1395,Manufacturer[ManufacturerID],0)),"Not found")</f>
        <v>Pirum</v>
      </c>
      <c r="K1395">
        <f>IFERROR(INDEX(SalesTJ[Units],MATCH(A1395,SalesTJ[ProductID],0)),"Not found")</f>
        <v>1</v>
      </c>
      <c r="L1395">
        <f>IFERROR(INDEX(SalesTJ[Revenue],MATCH(A1395,SalesTJ[ProductID],0)),"Not found")</f>
        <v>4031.37</v>
      </c>
    </row>
    <row r="1396" spans="1:12">
      <c r="A1396" s="6">
        <v>506</v>
      </c>
      <c r="B1396" s="7">
        <v>42173</v>
      </c>
      <c r="C1396" t="str">
        <f>IFERROR(INDEX(ProductTJ[Product Name],MATCH(A1396,ProductTJ[ProductID],0)),"Not found")</f>
        <v>Maximus UM-11</v>
      </c>
      <c r="D1396" t="str">
        <f>IFERROR(INDEX(ProductTJ[Category],MATCH(A1396,ProductTJ[ProductID],0)),"Not found")</f>
        <v>Urban</v>
      </c>
      <c r="E1396">
        <f>IFERROR(INDEX(ProductTJ[ManufacturerID],MATCH(A1396,ProductTJ[ProductID],0)),"Not found")</f>
        <v>7</v>
      </c>
      <c r="F1396" t="str">
        <f>IFERROR(INDEX(ProductTJ[Segment],MATCH(A1396,ProductTJ[ProductID],0)),"Not found")</f>
        <v>Moderation</v>
      </c>
      <c r="G1396" t="str">
        <f>IFERROR(INDEX(SalesTJ[Country],MATCH(A1396,SalesTJ[ProductID],0)),"Not found")</f>
        <v>Canada</v>
      </c>
      <c r="H1396" t="str">
        <f>IFERROR(INDEX(Location[State],MATCH(I1396,Location[Zip],0)),"Not found")</f>
        <v>Ontario</v>
      </c>
      <c r="I1396" t="str">
        <f>IFERROR(INDEX(SalesTJ[Zip],MATCH(A1396,SalesTJ[ProductID],0)),"Not found")</f>
        <v>L5P</v>
      </c>
      <c r="J1396" t="str">
        <f>IFERROR(INDEX(Manufacturer[Manufacturer Name],MATCH(E1396,Manufacturer[ManufacturerID],0)),"Not found")</f>
        <v>VanArsdel</v>
      </c>
      <c r="K1396">
        <f>IFERROR(INDEX(SalesTJ[Units],MATCH(A1396,SalesTJ[ProductID],0)),"Not found")</f>
        <v>1</v>
      </c>
      <c r="L1396">
        <f>IFERROR(INDEX(SalesTJ[Revenue],MATCH(A1396,SalesTJ[ProductID],0)),"Not found")</f>
        <v>15560.37</v>
      </c>
    </row>
    <row r="1397" spans="1:12">
      <c r="A1397" s="8">
        <v>2269</v>
      </c>
      <c r="B1397" s="9">
        <v>42173</v>
      </c>
      <c r="C1397" t="str">
        <f>IFERROR(INDEX(ProductTJ[Product Name],MATCH(A1397,ProductTJ[ProductID],0)),"Not found")</f>
        <v>Aliqui RS-02</v>
      </c>
      <c r="D1397" t="str">
        <f>IFERROR(INDEX(ProductTJ[Category],MATCH(A1397,ProductTJ[ProductID],0)),"Not found")</f>
        <v>Rural</v>
      </c>
      <c r="E1397">
        <f>IFERROR(INDEX(ProductTJ[ManufacturerID],MATCH(A1397,ProductTJ[ProductID],0)),"Not found")</f>
        <v>2</v>
      </c>
      <c r="F1397" t="str">
        <f>IFERROR(INDEX(ProductTJ[Segment],MATCH(A1397,ProductTJ[ProductID],0)),"Not found")</f>
        <v>Select</v>
      </c>
      <c r="G1397" t="str">
        <f>IFERROR(INDEX(SalesTJ[Country],MATCH(A1397,SalesTJ[ProductID],0)),"Not found")</f>
        <v>Canada</v>
      </c>
      <c r="H1397" t="str">
        <f>IFERROR(INDEX(Location[State],MATCH(I1397,Location[Zip],0)),"Not found")</f>
        <v>British Columbia</v>
      </c>
      <c r="I1397" t="str">
        <f>IFERROR(INDEX(SalesTJ[Zip],MATCH(A1397,SalesTJ[ProductID],0)),"Not found")</f>
        <v>V6A</v>
      </c>
      <c r="J1397" t="str">
        <f>IFERROR(INDEX(Manufacturer[Manufacturer Name],MATCH(E1397,Manufacturer[ManufacturerID],0)),"Not found")</f>
        <v>Aliqui</v>
      </c>
      <c r="K1397">
        <f>IFERROR(INDEX(SalesTJ[Units],MATCH(A1397,SalesTJ[ProductID],0)),"Not found")</f>
        <v>1</v>
      </c>
      <c r="L1397">
        <f>IFERROR(INDEX(SalesTJ[Revenue],MATCH(A1397,SalesTJ[ProductID],0)),"Not found")</f>
        <v>3936.87</v>
      </c>
    </row>
    <row r="1398" spans="1:12">
      <c r="A1398" s="6">
        <v>491</v>
      </c>
      <c r="B1398" s="7">
        <v>42174</v>
      </c>
      <c r="C1398" t="str">
        <f>IFERROR(INDEX(ProductTJ[Product Name],MATCH(A1398,ProductTJ[ProductID],0)),"Not found")</f>
        <v>Maximus UM-96</v>
      </c>
      <c r="D1398" t="str">
        <f>IFERROR(INDEX(ProductTJ[Category],MATCH(A1398,ProductTJ[ProductID],0)),"Not found")</f>
        <v>Urban</v>
      </c>
      <c r="E1398">
        <f>IFERROR(INDEX(ProductTJ[ManufacturerID],MATCH(A1398,ProductTJ[ProductID],0)),"Not found")</f>
        <v>7</v>
      </c>
      <c r="F1398" t="str">
        <f>IFERROR(INDEX(ProductTJ[Segment],MATCH(A1398,ProductTJ[ProductID],0)),"Not found")</f>
        <v>Moderation</v>
      </c>
      <c r="G1398" t="str">
        <f>IFERROR(INDEX(SalesTJ[Country],MATCH(A1398,SalesTJ[ProductID],0)),"Not found")</f>
        <v>Canada</v>
      </c>
      <c r="H1398" t="str">
        <f>IFERROR(INDEX(Location[State],MATCH(I1398,Location[Zip],0)),"Not found")</f>
        <v>Ontario</v>
      </c>
      <c r="I1398" t="str">
        <f>IFERROR(INDEX(SalesTJ[Zip],MATCH(A1398,SalesTJ[ProductID],0)),"Not found")</f>
        <v>M5X</v>
      </c>
      <c r="J1398" t="str">
        <f>IFERROR(INDEX(Manufacturer[Manufacturer Name],MATCH(E1398,Manufacturer[ManufacturerID],0)),"Not found")</f>
        <v>VanArsdel</v>
      </c>
      <c r="K1398">
        <f>IFERROR(INDEX(SalesTJ[Units],MATCH(A1398,SalesTJ[ProductID],0)),"Not found")</f>
        <v>1</v>
      </c>
      <c r="L1398">
        <f>IFERROR(INDEX(SalesTJ[Revenue],MATCH(A1398,SalesTJ[ProductID],0)),"Not found")</f>
        <v>10709.37</v>
      </c>
    </row>
    <row r="1399" spans="1:12">
      <c r="A1399" s="8">
        <v>415</v>
      </c>
      <c r="B1399" s="9">
        <v>42174</v>
      </c>
      <c r="C1399" t="str">
        <f>IFERROR(INDEX(ProductTJ[Product Name],MATCH(A1399,ProductTJ[ProductID],0)),"Not found")</f>
        <v>Maximus UM-20</v>
      </c>
      <c r="D1399" t="str">
        <f>IFERROR(INDEX(ProductTJ[Category],MATCH(A1399,ProductTJ[ProductID],0)),"Not found")</f>
        <v>Urban</v>
      </c>
      <c r="E1399">
        <f>IFERROR(INDEX(ProductTJ[ManufacturerID],MATCH(A1399,ProductTJ[ProductID],0)),"Not found")</f>
        <v>7</v>
      </c>
      <c r="F1399" t="str">
        <f>IFERROR(INDEX(ProductTJ[Segment],MATCH(A1399,ProductTJ[ProductID],0)),"Not found")</f>
        <v>Moderation</v>
      </c>
      <c r="G1399" t="str">
        <f>IFERROR(INDEX(SalesTJ[Country],MATCH(A1399,SalesTJ[ProductID],0)),"Not found")</f>
        <v>Canada</v>
      </c>
      <c r="H1399" t="str">
        <f>IFERROR(INDEX(Location[State],MATCH(I1399,Location[Zip],0)),"Not found")</f>
        <v>Alberta</v>
      </c>
      <c r="I1399" t="str">
        <f>IFERROR(INDEX(SalesTJ[Zip],MATCH(A1399,SalesTJ[ProductID],0)),"Not found")</f>
        <v>T6G</v>
      </c>
      <c r="J1399" t="str">
        <f>IFERROR(INDEX(Manufacturer[Manufacturer Name],MATCH(E1399,Manufacturer[ManufacturerID],0)),"Not found")</f>
        <v>VanArsdel</v>
      </c>
      <c r="K1399">
        <f>IFERROR(INDEX(SalesTJ[Units],MATCH(A1399,SalesTJ[ProductID],0)),"Not found")</f>
        <v>1</v>
      </c>
      <c r="L1399">
        <f>IFERROR(INDEX(SalesTJ[Revenue],MATCH(A1399,SalesTJ[ProductID],0)),"Not found")</f>
        <v>11496.87</v>
      </c>
    </row>
    <row r="1400" spans="1:12">
      <c r="A1400" s="6">
        <v>2295</v>
      </c>
      <c r="B1400" s="7">
        <v>42174</v>
      </c>
      <c r="C1400" t="str">
        <f>IFERROR(INDEX(ProductTJ[Product Name],MATCH(A1400,ProductTJ[ProductID],0)),"Not found")</f>
        <v>Aliqui UM-10</v>
      </c>
      <c r="D1400" t="str">
        <f>IFERROR(INDEX(ProductTJ[Category],MATCH(A1400,ProductTJ[ProductID],0)),"Not found")</f>
        <v>Urban</v>
      </c>
      <c r="E1400">
        <f>IFERROR(INDEX(ProductTJ[ManufacturerID],MATCH(A1400,ProductTJ[ProductID],0)),"Not found")</f>
        <v>2</v>
      </c>
      <c r="F1400" t="str">
        <f>IFERROR(INDEX(ProductTJ[Segment],MATCH(A1400,ProductTJ[ProductID],0)),"Not found")</f>
        <v>Moderation</v>
      </c>
      <c r="G1400" t="str">
        <f>IFERROR(INDEX(SalesTJ[Country],MATCH(A1400,SalesTJ[ProductID],0)),"Not found")</f>
        <v>Canada</v>
      </c>
      <c r="H1400" t="str">
        <f>IFERROR(INDEX(Location[State],MATCH(I1400,Location[Zip],0)),"Not found")</f>
        <v>Alberta</v>
      </c>
      <c r="I1400" t="str">
        <f>IFERROR(INDEX(SalesTJ[Zip],MATCH(A1400,SalesTJ[ProductID],0)),"Not found")</f>
        <v>T2C</v>
      </c>
      <c r="J1400" t="str">
        <f>IFERROR(INDEX(Manufacturer[Manufacturer Name],MATCH(E1400,Manufacturer[ManufacturerID],0)),"Not found")</f>
        <v>Aliqui</v>
      </c>
      <c r="K1400">
        <f>IFERROR(INDEX(SalesTJ[Units],MATCH(A1400,SalesTJ[ProductID],0)),"Not found")</f>
        <v>1</v>
      </c>
      <c r="L1400">
        <f>IFERROR(INDEX(SalesTJ[Revenue],MATCH(A1400,SalesTJ[ProductID],0)),"Not found")</f>
        <v>11459.7</v>
      </c>
    </row>
    <row r="1401" spans="1:12">
      <c r="A1401" s="8">
        <v>927</v>
      </c>
      <c r="B1401" s="9">
        <v>42167</v>
      </c>
      <c r="C1401" t="str">
        <f>IFERROR(INDEX(ProductTJ[Product Name],MATCH(A1401,ProductTJ[ProductID],0)),"Not found")</f>
        <v>Natura UE-36</v>
      </c>
      <c r="D1401" t="str">
        <f>IFERROR(INDEX(ProductTJ[Category],MATCH(A1401,ProductTJ[ProductID],0)),"Not found")</f>
        <v>Urban</v>
      </c>
      <c r="E1401">
        <f>IFERROR(INDEX(ProductTJ[ManufacturerID],MATCH(A1401,ProductTJ[ProductID],0)),"Not found")</f>
        <v>8</v>
      </c>
      <c r="F1401" t="str">
        <f>IFERROR(INDEX(ProductTJ[Segment],MATCH(A1401,ProductTJ[ProductID],0)),"Not found")</f>
        <v>Extreme</v>
      </c>
      <c r="G1401" t="str">
        <f>IFERROR(INDEX(SalesTJ[Country],MATCH(A1401,SalesTJ[ProductID],0)),"Not found")</f>
        <v>Canada</v>
      </c>
      <c r="H1401" t="str">
        <f>IFERROR(INDEX(Location[State],MATCH(I1401,Location[Zip],0)),"Not found")</f>
        <v>Ontario</v>
      </c>
      <c r="I1401" t="str">
        <f>IFERROR(INDEX(SalesTJ[Zip],MATCH(A1401,SalesTJ[ProductID],0)),"Not found")</f>
        <v>M6G</v>
      </c>
      <c r="J1401" t="str">
        <f>IFERROR(INDEX(Manufacturer[Manufacturer Name],MATCH(E1401,Manufacturer[ManufacturerID],0)),"Not found")</f>
        <v>Natura</v>
      </c>
      <c r="K1401">
        <f>IFERROR(INDEX(SalesTJ[Units],MATCH(A1401,SalesTJ[ProductID],0)),"Not found")</f>
        <v>1</v>
      </c>
      <c r="L1401">
        <f>IFERROR(INDEX(SalesTJ[Revenue],MATCH(A1401,SalesTJ[ProductID],0)),"Not found")</f>
        <v>6173.37</v>
      </c>
    </row>
    <row r="1402" spans="1:12">
      <c r="A1402" s="6">
        <v>826</v>
      </c>
      <c r="B1402" s="7">
        <v>42167</v>
      </c>
      <c r="C1402" t="str">
        <f>IFERROR(INDEX(ProductTJ[Product Name],MATCH(A1402,ProductTJ[ProductID],0)),"Not found")</f>
        <v>Natura UM-10</v>
      </c>
      <c r="D1402" t="str">
        <f>IFERROR(INDEX(ProductTJ[Category],MATCH(A1402,ProductTJ[ProductID],0)),"Not found")</f>
        <v>Urban</v>
      </c>
      <c r="E1402">
        <f>IFERROR(INDEX(ProductTJ[ManufacturerID],MATCH(A1402,ProductTJ[ProductID],0)),"Not found")</f>
        <v>8</v>
      </c>
      <c r="F1402" t="str">
        <f>IFERROR(INDEX(ProductTJ[Segment],MATCH(A1402,ProductTJ[ProductID],0)),"Not found")</f>
        <v>Moderation</v>
      </c>
      <c r="G1402" t="str">
        <f>IFERROR(INDEX(SalesTJ[Country],MATCH(A1402,SalesTJ[ProductID],0)),"Not found")</f>
        <v>Canada</v>
      </c>
      <c r="H1402" t="str">
        <f>IFERROR(INDEX(Location[State],MATCH(I1402,Location[Zip],0)),"Not found")</f>
        <v>Manitoba</v>
      </c>
      <c r="I1402" t="str">
        <f>IFERROR(INDEX(SalesTJ[Zip],MATCH(A1402,SalesTJ[ProductID],0)),"Not found")</f>
        <v>R3T</v>
      </c>
      <c r="J1402" t="str">
        <f>IFERROR(INDEX(Manufacturer[Manufacturer Name],MATCH(E1402,Manufacturer[ManufacturerID],0)),"Not found")</f>
        <v>Natura</v>
      </c>
      <c r="K1402">
        <f>IFERROR(INDEX(SalesTJ[Units],MATCH(A1402,SalesTJ[ProductID],0)),"Not found")</f>
        <v>1</v>
      </c>
      <c r="L1402">
        <f>IFERROR(INDEX(SalesTJ[Revenue],MATCH(A1402,SalesTJ[ProductID],0)),"Not found")</f>
        <v>14426.37</v>
      </c>
    </row>
    <row r="1403" spans="1:12">
      <c r="A1403" s="8">
        <v>939</v>
      </c>
      <c r="B1403" s="9">
        <v>42167</v>
      </c>
      <c r="C1403" t="str">
        <f>IFERROR(INDEX(ProductTJ[Product Name],MATCH(A1403,ProductTJ[ProductID],0)),"Not found")</f>
        <v>Natura UC-02</v>
      </c>
      <c r="D1403" t="str">
        <f>IFERROR(INDEX(ProductTJ[Category],MATCH(A1403,ProductTJ[ProductID],0)),"Not found")</f>
        <v>Urban</v>
      </c>
      <c r="E1403">
        <f>IFERROR(INDEX(ProductTJ[ManufacturerID],MATCH(A1403,ProductTJ[ProductID],0)),"Not found")</f>
        <v>8</v>
      </c>
      <c r="F1403" t="str">
        <f>IFERROR(INDEX(ProductTJ[Segment],MATCH(A1403,ProductTJ[ProductID],0)),"Not found")</f>
        <v>Convenience</v>
      </c>
      <c r="G1403" t="str">
        <f>IFERROR(INDEX(SalesTJ[Country],MATCH(A1403,SalesTJ[ProductID],0)),"Not found")</f>
        <v>Canada</v>
      </c>
      <c r="H1403" t="str">
        <f>IFERROR(INDEX(Location[State],MATCH(I1403,Location[Zip],0)),"Not found")</f>
        <v>Manitoba</v>
      </c>
      <c r="I1403" t="str">
        <f>IFERROR(INDEX(SalesTJ[Zip],MATCH(A1403,SalesTJ[ProductID],0)),"Not found")</f>
        <v>R3T</v>
      </c>
      <c r="J1403" t="str">
        <f>IFERROR(INDEX(Manufacturer[Manufacturer Name],MATCH(E1403,Manufacturer[ManufacturerID],0)),"Not found")</f>
        <v>Natura</v>
      </c>
      <c r="K1403">
        <f>IFERROR(INDEX(SalesTJ[Units],MATCH(A1403,SalesTJ[ProductID],0)),"Not found")</f>
        <v>1</v>
      </c>
      <c r="L1403">
        <f>IFERROR(INDEX(SalesTJ[Revenue],MATCH(A1403,SalesTJ[ProductID],0)),"Not found")</f>
        <v>4409.37</v>
      </c>
    </row>
    <row r="1404" spans="1:12">
      <c r="A1404" s="6">
        <v>609</v>
      </c>
      <c r="B1404" s="7">
        <v>42168</v>
      </c>
      <c r="C1404" t="str">
        <f>IFERROR(INDEX(ProductTJ[Product Name],MATCH(A1404,ProductTJ[ProductID],0)),"Not found")</f>
        <v>Maximus UC-74</v>
      </c>
      <c r="D1404" t="str">
        <f>IFERROR(INDEX(ProductTJ[Category],MATCH(A1404,ProductTJ[ProductID],0)),"Not found")</f>
        <v>Urban</v>
      </c>
      <c r="E1404">
        <f>IFERROR(INDEX(ProductTJ[ManufacturerID],MATCH(A1404,ProductTJ[ProductID],0)),"Not found")</f>
        <v>7</v>
      </c>
      <c r="F1404" t="str">
        <f>IFERROR(INDEX(ProductTJ[Segment],MATCH(A1404,ProductTJ[ProductID],0)),"Not found")</f>
        <v>Convenience</v>
      </c>
      <c r="G1404" t="str">
        <f>IFERROR(INDEX(SalesTJ[Country],MATCH(A1404,SalesTJ[ProductID],0)),"Not found")</f>
        <v>Canada</v>
      </c>
      <c r="H1404" t="str">
        <f>IFERROR(INDEX(Location[State],MATCH(I1404,Location[Zip],0)),"Not found")</f>
        <v>British Columbia</v>
      </c>
      <c r="I1404" t="str">
        <f>IFERROR(INDEX(SalesTJ[Zip],MATCH(A1404,SalesTJ[ProductID],0)),"Not found")</f>
        <v>V5V</v>
      </c>
      <c r="J1404" t="str">
        <f>IFERROR(INDEX(Manufacturer[Manufacturer Name],MATCH(E1404,Manufacturer[ManufacturerID],0)),"Not found")</f>
        <v>VanArsdel</v>
      </c>
      <c r="K1404">
        <f>IFERROR(INDEX(SalesTJ[Units],MATCH(A1404,SalesTJ[ProductID],0)),"Not found")</f>
        <v>1</v>
      </c>
      <c r="L1404">
        <f>IFERROR(INDEX(SalesTJ[Revenue],MATCH(A1404,SalesTJ[ProductID],0)),"Not found")</f>
        <v>10079.37</v>
      </c>
    </row>
    <row r="1405" spans="1:12">
      <c r="A1405" s="8">
        <v>1183</v>
      </c>
      <c r="B1405" s="9">
        <v>42169</v>
      </c>
      <c r="C1405" t="str">
        <f>IFERROR(INDEX(ProductTJ[Product Name],MATCH(A1405,ProductTJ[ProductID],0)),"Not found")</f>
        <v>Pirum UE-19</v>
      </c>
      <c r="D1405" t="str">
        <f>IFERROR(INDEX(ProductTJ[Category],MATCH(A1405,ProductTJ[ProductID],0)),"Not found")</f>
        <v>Urban</v>
      </c>
      <c r="E1405">
        <f>IFERROR(INDEX(ProductTJ[ManufacturerID],MATCH(A1405,ProductTJ[ProductID],0)),"Not found")</f>
        <v>10</v>
      </c>
      <c r="F1405" t="str">
        <f>IFERROR(INDEX(ProductTJ[Segment],MATCH(A1405,ProductTJ[ProductID],0)),"Not found")</f>
        <v>Extreme</v>
      </c>
      <c r="G1405" t="str">
        <f>IFERROR(INDEX(SalesTJ[Country],MATCH(A1405,SalesTJ[ProductID],0)),"Not found")</f>
        <v>Canada</v>
      </c>
      <c r="H1405" t="str">
        <f>IFERROR(INDEX(Location[State],MATCH(I1405,Location[Zip],0)),"Not found")</f>
        <v>Ontario</v>
      </c>
      <c r="I1405" t="str">
        <f>IFERROR(INDEX(SalesTJ[Zip],MATCH(A1405,SalesTJ[ProductID],0)),"Not found")</f>
        <v>M4E</v>
      </c>
      <c r="J1405" t="str">
        <f>IFERROR(INDEX(Manufacturer[Manufacturer Name],MATCH(E1405,Manufacturer[ManufacturerID],0)),"Not found")</f>
        <v>Pirum</v>
      </c>
      <c r="K1405">
        <f>IFERROR(INDEX(SalesTJ[Units],MATCH(A1405,SalesTJ[ProductID],0)),"Not found")</f>
        <v>1</v>
      </c>
      <c r="L1405">
        <f>IFERROR(INDEX(SalesTJ[Revenue],MATCH(A1405,SalesTJ[ProductID],0)),"Not found")</f>
        <v>7559.37</v>
      </c>
    </row>
    <row r="1406" spans="1:12">
      <c r="A1406" s="6">
        <v>676</v>
      </c>
      <c r="B1406" s="7">
        <v>42169</v>
      </c>
      <c r="C1406" t="str">
        <f>IFERROR(INDEX(ProductTJ[Product Name],MATCH(A1406,ProductTJ[ProductID],0)),"Not found")</f>
        <v>Maximus UC-41</v>
      </c>
      <c r="D1406" t="str">
        <f>IFERROR(INDEX(ProductTJ[Category],MATCH(A1406,ProductTJ[ProductID],0)),"Not found")</f>
        <v>Urban</v>
      </c>
      <c r="E1406">
        <f>IFERROR(INDEX(ProductTJ[ManufacturerID],MATCH(A1406,ProductTJ[ProductID],0)),"Not found")</f>
        <v>7</v>
      </c>
      <c r="F1406" t="str">
        <f>IFERROR(INDEX(ProductTJ[Segment],MATCH(A1406,ProductTJ[ProductID],0)),"Not found")</f>
        <v>Convenience</v>
      </c>
      <c r="G1406" t="str">
        <f>IFERROR(INDEX(SalesTJ[Country],MATCH(A1406,SalesTJ[ProductID],0)),"Not found")</f>
        <v>Canada</v>
      </c>
      <c r="H1406" t="str">
        <f>IFERROR(INDEX(Location[State],MATCH(I1406,Location[Zip],0)),"Not found")</f>
        <v>Ontario</v>
      </c>
      <c r="I1406" t="str">
        <f>IFERROR(INDEX(SalesTJ[Zip],MATCH(A1406,SalesTJ[ProductID],0)),"Not found")</f>
        <v>L5N</v>
      </c>
      <c r="J1406" t="str">
        <f>IFERROR(INDEX(Manufacturer[Manufacturer Name],MATCH(E1406,Manufacturer[ManufacturerID],0)),"Not found")</f>
        <v>VanArsdel</v>
      </c>
      <c r="K1406">
        <f>IFERROR(INDEX(SalesTJ[Units],MATCH(A1406,SalesTJ[ProductID],0)),"Not found")</f>
        <v>1</v>
      </c>
      <c r="L1406">
        <f>IFERROR(INDEX(SalesTJ[Revenue],MATCH(A1406,SalesTJ[ProductID],0)),"Not found")</f>
        <v>9134.37</v>
      </c>
    </row>
    <row r="1407" spans="1:12">
      <c r="A1407" s="8">
        <v>2365</v>
      </c>
      <c r="B1407" s="9">
        <v>42184</v>
      </c>
      <c r="C1407" t="str">
        <f>IFERROR(INDEX(ProductTJ[Product Name],MATCH(A1407,ProductTJ[ProductID],0)),"Not found")</f>
        <v>Aliqui UC-13</v>
      </c>
      <c r="D1407" t="str">
        <f>IFERROR(INDEX(ProductTJ[Category],MATCH(A1407,ProductTJ[ProductID],0)),"Not found")</f>
        <v>Urban</v>
      </c>
      <c r="E1407">
        <f>IFERROR(INDEX(ProductTJ[ManufacturerID],MATCH(A1407,ProductTJ[ProductID],0)),"Not found")</f>
        <v>2</v>
      </c>
      <c r="F1407" t="str">
        <f>IFERROR(INDEX(ProductTJ[Segment],MATCH(A1407,ProductTJ[ProductID],0)),"Not found")</f>
        <v>Convenience</v>
      </c>
      <c r="G1407" t="str">
        <f>IFERROR(INDEX(SalesTJ[Country],MATCH(A1407,SalesTJ[ProductID],0)),"Not found")</f>
        <v>Canada</v>
      </c>
      <c r="H1407" t="str">
        <f>IFERROR(INDEX(Location[State],MATCH(I1407,Location[Zip],0)),"Not found")</f>
        <v>Manitoba</v>
      </c>
      <c r="I1407" t="str">
        <f>IFERROR(INDEX(SalesTJ[Zip],MATCH(A1407,SalesTJ[ProductID],0)),"Not found")</f>
        <v>R3G</v>
      </c>
      <c r="J1407" t="str">
        <f>IFERROR(INDEX(Manufacturer[Manufacturer Name],MATCH(E1407,Manufacturer[ManufacturerID],0)),"Not found")</f>
        <v>Aliqui</v>
      </c>
      <c r="K1407">
        <f>IFERROR(INDEX(SalesTJ[Units],MATCH(A1407,SalesTJ[ProductID],0)),"Not found")</f>
        <v>1</v>
      </c>
      <c r="L1407">
        <f>IFERROR(INDEX(SalesTJ[Revenue],MATCH(A1407,SalesTJ[ProductID],0)),"Not found")</f>
        <v>6356.7</v>
      </c>
    </row>
    <row r="1408" spans="1:12">
      <c r="A1408" s="6">
        <v>782</v>
      </c>
      <c r="B1408" s="7">
        <v>42185</v>
      </c>
      <c r="C1408" t="str">
        <f>IFERROR(INDEX(ProductTJ[Product Name],MATCH(A1408,ProductTJ[ProductID],0)),"Not found")</f>
        <v>Natura RP-70</v>
      </c>
      <c r="D1408" t="str">
        <f>IFERROR(INDEX(ProductTJ[Category],MATCH(A1408,ProductTJ[ProductID],0)),"Not found")</f>
        <v>Rural</v>
      </c>
      <c r="E1408">
        <f>IFERROR(INDEX(ProductTJ[ManufacturerID],MATCH(A1408,ProductTJ[ProductID],0)),"Not found")</f>
        <v>8</v>
      </c>
      <c r="F1408" t="str">
        <f>IFERROR(INDEX(ProductTJ[Segment],MATCH(A1408,ProductTJ[ProductID],0)),"Not found")</f>
        <v>Productivity</v>
      </c>
      <c r="G1408" t="str">
        <f>IFERROR(INDEX(SalesTJ[Country],MATCH(A1408,SalesTJ[ProductID],0)),"Not found")</f>
        <v>Canada</v>
      </c>
      <c r="H1408" t="str">
        <f>IFERROR(INDEX(Location[State],MATCH(I1408,Location[Zip],0)),"Not found")</f>
        <v>Alberta</v>
      </c>
      <c r="I1408" t="str">
        <f>IFERROR(INDEX(SalesTJ[Zip],MATCH(A1408,SalesTJ[ProductID],0)),"Not found")</f>
        <v>T5C</v>
      </c>
      <c r="J1408" t="str">
        <f>IFERROR(INDEX(Manufacturer[Manufacturer Name],MATCH(E1408,Manufacturer[ManufacturerID],0)),"Not found")</f>
        <v>Natura</v>
      </c>
      <c r="K1408">
        <f>IFERROR(INDEX(SalesTJ[Units],MATCH(A1408,SalesTJ[ProductID],0)),"Not found")</f>
        <v>1</v>
      </c>
      <c r="L1408">
        <f>IFERROR(INDEX(SalesTJ[Revenue],MATCH(A1408,SalesTJ[ProductID],0)),"Not found")</f>
        <v>1322.37</v>
      </c>
    </row>
    <row r="1409" spans="1:12">
      <c r="A1409" s="8">
        <v>1009</v>
      </c>
      <c r="B1409" s="9">
        <v>42185</v>
      </c>
      <c r="C1409" t="str">
        <f>IFERROR(INDEX(ProductTJ[Product Name],MATCH(A1409,ProductTJ[ProductID],0)),"Not found")</f>
        <v>Natura YY-10</v>
      </c>
      <c r="D1409" t="str">
        <f>IFERROR(INDEX(ProductTJ[Category],MATCH(A1409,ProductTJ[ProductID],0)),"Not found")</f>
        <v>Youth</v>
      </c>
      <c r="E1409">
        <f>IFERROR(INDEX(ProductTJ[ManufacturerID],MATCH(A1409,ProductTJ[ProductID],0)),"Not found")</f>
        <v>8</v>
      </c>
      <c r="F1409" t="str">
        <f>IFERROR(INDEX(ProductTJ[Segment],MATCH(A1409,ProductTJ[ProductID],0)),"Not found")</f>
        <v>Youth</v>
      </c>
      <c r="G1409" t="str">
        <f>IFERROR(INDEX(SalesTJ[Country],MATCH(A1409,SalesTJ[ProductID],0)),"Not found")</f>
        <v>Canada</v>
      </c>
      <c r="H1409" t="str">
        <f>IFERROR(INDEX(Location[State],MATCH(I1409,Location[Zip],0)),"Not found")</f>
        <v>British Columbia</v>
      </c>
      <c r="I1409" t="str">
        <f>IFERROR(INDEX(SalesTJ[Zip],MATCH(A1409,SalesTJ[ProductID],0)),"Not found")</f>
        <v>V7W</v>
      </c>
      <c r="J1409" t="str">
        <f>IFERROR(INDEX(Manufacturer[Manufacturer Name],MATCH(E1409,Manufacturer[ManufacturerID],0)),"Not found")</f>
        <v>Natura</v>
      </c>
      <c r="K1409">
        <f>IFERROR(INDEX(SalesTJ[Units],MATCH(A1409,SalesTJ[ProductID],0)),"Not found")</f>
        <v>1</v>
      </c>
      <c r="L1409">
        <f>IFERROR(INDEX(SalesTJ[Revenue],MATCH(A1409,SalesTJ[ProductID],0)),"Not found")</f>
        <v>1353.87</v>
      </c>
    </row>
    <row r="1410" spans="1:12">
      <c r="A1410" s="6">
        <v>2091</v>
      </c>
      <c r="B1410" s="7">
        <v>42185</v>
      </c>
      <c r="C1410" t="str">
        <f>IFERROR(INDEX(ProductTJ[Product Name],MATCH(A1410,ProductTJ[ProductID],0)),"Not found")</f>
        <v>Currus UC-26</v>
      </c>
      <c r="D1410" t="str">
        <f>IFERROR(INDEX(ProductTJ[Category],MATCH(A1410,ProductTJ[ProductID],0)),"Not found")</f>
        <v>Urban</v>
      </c>
      <c r="E1410">
        <f>IFERROR(INDEX(ProductTJ[ManufacturerID],MATCH(A1410,ProductTJ[ProductID],0)),"Not found")</f>
        <v>4</v>
      </c>
      <c r="F1410" t="str">
        <f>IFERROR(INDEX(ProductTJ[Segment],MATCH(A1410,ProductTJ[ProductID],0)),"Not found")</f>
        <v>Convenience</v>
      </c>
      <c r="G1410" t="str">
        <f>IFERROR(INDEX(SalesTJ[Country],MATCH(A1410,SalesTJ[ProductID],0)),"Not found")</f>
        <v>Canada</v>
      </c>
      <c r="H1410" t="str">
        <f>IFERROR(INDEX(Location[State],MATCH(I1410,Location[Zip],0)),"Not found")</f>
        <v>British Columbia</v>
      </c>
      <c r="I1410" t="str">
        <f>IFERROR(INDEX(SalesTJ[Zip],MATCH(A1410,SalesTJ[ProductID],0)),"Not found")</f>
        <v>V5P</v>
      </c>
      <c r="J1410" t="str">
        <f>IFERROR(INDEX(Manufacturer[Manufacturer Name],MATCH(E1410,Manufacturer[ManufacturerID],0)),"Not found")</f>
        <v>Currus</v>
      </c>
      <c r="K1410">
        <f>IFERROR(INDEX(SalesTJ[Units],MATCH(A1410,SalesTJ[ProductID],0)),"Not found")</f>
        <v>2</v>
      </c>
      <c r="L1410">
        <f>IFERROR(INDEX(SalesTJ[Revenue],MATCH(A1410,SalesTJ[ProductID],0)),"Not found")</f>
        <v>4408.74</v>
      </c>
    </row>
    <row r="1411" spans="1:12">
      <c r="A1411" s="8">
        <v>2186</v>
      </c>
      <c r="B1411" s="9">
        <v>42185</v>
      </c>
      <c r="C1411" t="str">
        <f>IFERROR(INDEX(ProductTJ[Product Name],MATCH(A1411,ProductTJ[ProductID],0)),"Not found")</f>
        <v>Victoria UC-16</v>
      </c>
      <c r="D1411" t="str">
        <f>IFERROR(INDEX(ProductTJ[Category],MATCH(A1411,ProductTJ[ProductID],0)),"Not found")</f>
        <v>Urban</v>
      </c>
      <c r="E1411">
        <f>IFERROR(INDEX(ProductTJ[ManufacturerID],MATCH(A1411,ProductTJ[ProductID],0)),"Not found")</f>
        <v>14</v>
      </c>
      <c r="F1411" t="str">
        <f>IFERROR(INDEX(ProductTJ[Segment],MATCH(A1411,ProductTJ[ProductID],0)),"Not found")</f>
        <v>Convenience</v>
      </c>
      <c r="G1411" t="str">
        <f>IFERROR(INDEX(SalesTJ[Country],MATCH(A1411,SalesTJ[ProductID],0)),"Not found")</f>
        <v>Canada</v>
      </c>
      <c r="H1411" t="str">
        <f>IFERROR(INDEX(Location[State],MATCH(I1411,Location[Zip],0)),"Not found")</f>
        <v>Ontario</v>
      </c>
      <c r="I1411" t="str">
        <f>IFERROR(INDEX(SalesTJ[Zip],MATCH(A1411,SalesTJ[ProductID],0)),"Not found")</f>
        <v>M5L</v>
      </c>
      <c r="J1411" t="str">
        <f>IFERROR(INDEX(Manufacturer[Manufacturer Name],MATCH(E1411,Manufacturer[ManufacturerID],0)),"Not found")</f>
        <v>Victoria</v>
      </c>
      <c r="K1411">
        <f>IFERROR(INDEX(SalesTJ[Units],MATCH(A1411,SalesTJ[ProductID],0)),"Not found")</f>
        <v>1</v>
      </c>
      <c r="L1411">
        <f>IFERROR(INDEX(SalesTJ[Revenue],MATCH(A1411,SalesTJ[ProductID],0)),"Not found")</f>
        <v>5606.37</v>
      </c>
    </row>
    <row r="1412" spans="1:12">
      <c r="A1412" s="6">
        <v>993</v>
      </c>
      <c r="B1412" s="7">
        <v>42185</v>
      </c>
      <c r="C1412" t="str">
        <f>IFERROR(INDEX(ProductTJ[Product Name],MATCH(A1412,ProductTJ[ProductID],0)),"Not found")</f>
        <v>Natura UC-56</v>
      </c>
      <c r="D1412" t="str">
        <f>IFERROR(INDEX(ProductTJ[Category],MATCH(A1412,ProductTJ[ProductID],0)),"Not found")</f>
        <v>Urban</v>
      </c>
      <c r="E1412">
        <f>IFERROR(INDEX(ProductTJ[ManufacturerID],MATCH(A1412,ProductTJ[ProductID],0)),"Not found")</f>
        <v>8</v>
      </c>
      <c r="F1412" t="str">
        <f>IFERROR(INDEX(ProductTJ[Segment],MATCH(A1412,ProductTJ[ProductID],0)),"Not found")</f>
        <v>Convenience</v>
      </c>
      <c r="G1412" t="str">
        <f>IFERROR(INDEX(SalesTJ[Country],MATCH(A1412,SalesTJ[ProductID],0)),"Not found")</f>
        <v>Canada</v>
      </c>
      <c r="H1412" t="str">
        <f>IFERROR(INDEX(Location[State],MATCH(I1412,Location[Zip],0)),"Not found")</f>
        <v>Manitoba</v>
      </c>
      <c r="I1412" t="str">
        <f>IFERROR(INDEX(SalesTJ[Zip],MATCH(A1412,SalesTJ[ProductID],0)),"Not found")</f>
        <v>R3V</v>
      </c>
      <c r="J1412" t="str">
        <f>IFERROR(INDEX(Manufacturer[Manufacturer Name],MATCH(E1412,Manufacturer[ManufacturerID],0)),"Not found")</f>
        <v>Natura</v>
      </c>
      <c r="K1412">
        <f>IFERROR(INDEX(SalesTJ[Units],MATCH(A1412,SalesTJ[ProductID],0)),"Not found")</f>
        <v>1</v>
      </c>
      <c r="L1412">
        <f>IFERROR(INDEX(SalesTJ[Revenue],MATCH(A1412,SalesTJ[ProductID],0)),"Not found")</f>
        <v>4598.37</v>
      </c>
    </row>
    <row r="1413" spans="1:12">
      <c r="A1413" s="8">
        <v>1171</v>
      </c>
      <c r="B1413" s="9">
        <v>42185</v>
      </c>
      <c r="C1413" t="str">
        <f>IFERROR(INDEX(ProductTJ[Product Name],MATCH(A1413,ProductTJ[ProductID],0)),"Not found")</f>
        <v>Pirum UE-07</v>
      </c>
      <c r="D1413" t="str">
        <f>IFERROR(INDEX(ProductTJ[Category],MATCH(A1413,ProductTJ[ProductID],0)),"Not found")</f>
        <v>Urban</v>
      </c>
      <c r="E1413">
        <f>IFERROR(INDEX(ProductTJ[ManufacturerID],MATCH(A1413,ProductTJ[ProductID],0)),"Not found")</f>
        <v>10</v>
      </c>
      <c r="F1413" t="str">
        <f>IFERROR(INDEX(ProductTJ[Segment],MATCH(A1413,ProductTJ[ProductID],0)),"Not found")</f>
        <v>Extreme</v>
      </c>
      <c r="G1413" t="str">
        <f>IFERROR(INDEX(SalesTJ[Country],MATCH(A1413,SalesTJ[ProductID],0)),"Not found")</f>
        <v>Canada</v>
      </c>
      <c r="H1413" t="str">
        <f>IFERROR(INDEX(Location[State],MATCH(I1413,Location[Zip],0)),"Not found")</f>
        <v>Ontario</v>
      </c>
      <c r="I1413" t="str">
        <f>IFERROR(INDEX(SalesTJ[Zip],MATCH(A1413,SalesTJ[ProductID],0)),"Not found")</f>
        <v>M4Y</v>
      </c>
      <c r="J1413" t="str">
        <f>IFERROR(INDEX(Manufacturer[Manufacturer Name],MATCH(E1413,Manufacturer[ManufacturerID],0)),"Not found")</f>
        <v>Pirum</v>
      </c>
      <c r="K1413">
        <f>IFERROR(INDEX(SalesTJ[Units],MATCH(A1413,SalesTJ[ProductID],0)),"Not found")</f>
        <v>1</v>
      </c>
      <c r="L1413">
        <f>IFERROR(INDEX(SalesTJ[Revenue],MATCH(A1413,SalesTJ[ProductID],0)),"Not found")</f>
        <v>4283.37</v>
      </c>
    </row>
    <row r="1414" spans="1:12">
      <c r="A1414" s="10">
        <v>1413</v>
      </c>
      <c r="C1414" t="str">
        <f>IFERROR(INDEX(ProductTJ[Product Name],MATCH(A1414,ProductTJ[ProductID],0)),"Not found")</f>
        <v>Quibus RP-05</v>
      </c>
      <c r="D1414" t="str">
        <f>IFERROR(INDEX(ProductTJ[Category],MATCH(A1414,ProductTJ[ProductID],0)),"Not found")</f>
        <v>Rural</v>
      </c>
      <c r="E1414">
        <f>IFERROR(INDEX(ProductTJ[ManufacturerID],MATCH(A1414,ProductTJ[ProductID],0)),"Not found")</f>
        <v>12</v>
      </c>
      <c r="F1414" t="str">
        <f>IFERROR(INDEX(ProductTJ[Segment],MATCH(A1414,ProductTJ[ProductID],0)),"Not found")</f>
        <v>Productivity</v>
      </c>
      <c r="G1414" t="str">
        <f>IFERROR(INDEX(SalesTJ[Country],MATCH(A1414,SalesTJ[ProductID],0)),"Not found")</f>
        <v>Not found</v>
      </c>
      <c r="H1414" t="str">
        <f>IFERROR(INDEX(Location[State],MATCH(I1414,Location[Zip],0)),"Not found")</f>
        <v>Not found</v>
      </c>
      <c r="I1414" t="str">
        <f>IFERROR(INDEX(SalesTJ[Zip],MATCH(A1414,SalesTJ[ProductID],0)),"Not found")</f>
        <v>Not found</v>
      </c>
      <c r="J1414" t="str">
        <f>IFERROR(INDEX(Manufacturer[Manufacturer Name],MATCH(E1414,Manufacturer[ManufacturerID],0)),"Not found")</f>
        <v>Quibus</v>
      </c>
      <c r="K1414" t="str">
        <f>IFERROR(INDEX(SalesTJ[Units],MATCH(A1414,SalesTJ[ProductID],0)),"Not found")</f>
        <v>Not found</v>
      </c>
      <c r="L1414" t="str">
        <f>IFERROR(INDEX(SalesTJ[Revenue],MATCH(A1414,SalesTJ[ProductID],0)),"Not found")</f>
        <v>Not found</v>
      </c>
    </row>
    <row r="1415" spans="1:12">
      <c r="A1415" s="10">
        <v>1414</v>
      </c>
      <c r="C1415" t="str">
        <f>IFERROR(INDEX(ProductTJ[Product Name],MATCH(A1415,ProductTJ[ProductID],0)),"Not found")</f>
        <v>Quibus RP-06</v>
      </c>
      <c r="D1415" t="str">
        <f>IFERROR(INDEX(ProductTJ[Category],MATCH(A1415,ProductTJ[ProductID],0)),"Not found")</f>
        <v>Rural</v>
      </c>
      <c r="E1415">
        <f>IFERROR(INDEX(ProductTJ[ManufacturerID],MATCH(A1415,ProductTJ[ProductID],0)),"Not found")</f>
        <v>12</v>
      </c>
      <c r="F1415" t="str">
        <f>IFERROR(INDEX(ProductTJ[Segment],MATCH(A1415,ProductTJ[ProductID],0)),"Not found")</f>
        <v>Productivity</v>
      </c>
      <c r="G1415" t="str">
        <f>IFERROR(INDEX(SalesTJ[Country],MATCH(A1415,SalesTJ[ProductID],0)),"Not found")</f>
        <v>Not found</v>
      </c>
      <c r="H1415" t="str">
        <f>IFERROR(INDEX(Location[State],MATCH(I1415,Location[Zip],0)),"Not found")</f>
        <v>Not found</v>
      </c>
      <c r="I1415" t="str">
        <f>IFERROR(INDEX(SalesTJ[Zip],MATCH(A1415,SalesTJ[ProductID],0)),"Not found")</f>
        <v>Not found</v>
      </c>
      <c r="J1415" t="str">
        <f>IFERROR(INDEX(Manufacturer[Manufacturer Name],MATCH(E1415,Manufacturer[ManufacturerID],0)),"Not found")</f>
        <v>Quibus</v>
      </c>
      <c r="K1415" t="str">
        <f>IFERROR(INDEX(SalesTJ[Units],MATCH(A1415,SalesTJ[ProductID],0)),"Not found")</f>
        <v>Not found</v>
      </c>
      <c r="L1415" t="str">
        <f>IFERROR(INDEX(SalesTJ[Revenue],MATCH(A1415,SalesTJ[ProductID],0)),"Not found")</f>
        <v>Not found</v>
      </c>
    </row>
    <row r="1416" spans="1:12">
      <c r="A1416" s="10">
        <v>1415</v>
      </c>
      <c r="C1416" t="str">
        <f>IFERROR(INDEX(ProductTJ[Product Name],MATCH(A1416,ProductTJ[ProductID],0)),"Not found")</f>
        <v>Quibus RP-07</v>
      </c>
      <c r="D1416" t="str">
        <f>IFERROR(INDEX(ProductTJ[Category],MATCH(A1416,ProductTJ[ProductID],0)),"Not found")</f>
        <v>Rural</v>
      </c>
      <c r="E1416">
        <f>IFERROR(INDEX(ProductTJ[ManufacturerID],MATCH(A1416,ProductTJ[ProductID],0)),"Not found")</f>
        <v>12</v>
      </c>
      <c r="F1416" t="str">
        <f>IFERROR(INDEX(ProductTJ[Segment],MATCH(A1416,ProductTJ[ProductID],0)),"Not found")</f>
        <v>Productivity</v>
      </c>
      <c r="G1416" t="str">
        <f>IFERROR(INDEX(SalesTJ[Country],MATCH(A1416,SalesTJ[ProductID],0)),"Not found")</f>
        <v>Not found</v>
      </c>
      <c r="H1416" t="str">
        <f>IFERROR(INDEX(Location[State],MATCH(I1416,Location[Zip],0)),"Not found")</f>
        <v>Not found</v>
      </c>
      <c r="I1416" t="str">
        <f>IFERROR(INDEX(SalesTJ[Zip],MATCH(A1416,SalesTJ[ProductID],0)),"Not found")</f>
        <v>Not found</v>
      </c>
      <c r="J1416" t="str">
        <f>IFERROR(INDEX(Manufacturer[Manufacturer Name],MATCH(E1416,Manufacturer[ManufacturerID],0)),"Not found")</f>
        <v>Quibus</v>
      </c>
      <c r="K1416" t="str">
        <f>IFERROR(INDEX(SalesTJ[Units],MATCH(A1416,SalesTJ[ProductID],0)),"Not found")</f>
        <v>Not found</v>
      </c>
      <c r="L1416" t="str">
        <f>IFERROR(INDEX(SalesTJ[Revenue],MATCH(A1416,SalesTJ[ProductID],0)),"Not found")</f>
        <v>Not found</v>
      </c>
    </row>
    <row r="1417" spans="1:12">
      <c r="A1417" s="10">
        <v>1416</v>
      </c>
      <c r="C1417" t="str">
        <f>IFERROR(INDEX(ProductTJ[Product Name],MATCH(A1417,ProductTJ[ProductID],0)),"Not found")</f>
        <v>Quibus RP-08</v>
      </c>
      <c r="D1417" t="str">
        <f>IFERROR(INDEX(ProductTJ[Category],MATCH(A1417,ProductTJ[ProductID],0)),"Not found")</f>
        <v>Rural</v>
      </c>
      <c r="E1417">
        <f>IFERROR(INDEX(ProductTJ[ManufacturerID],MATCH(A1417,ProductTJ[ProductID],0)),"Not found")</f>
        <v>12</v>
      </c>
      <c r="F1417" t="str">
        <f>IFERROR(INDEX(ProductTJ[Segment],MATCH(A1417,ProductTJ[ProductID],0)),"Not found")</f>
        <v>Productivity</v>
      </c>
      <c r="G1417" t="str">
        <f>IFERROR(INDEX(SalesTJ[Country],MATCH(A1417,SalesTJ[ProductID],0)),"Not found")</f>
        <v>Not found</v>
      </c>
      <c r="H1417" t="str">
        <f>IFERROR(INDEX(Location[State],MATCH(I1417,Location[Zip],0)),"Not found")</f>
        <v>Not found</v>
      </c>
      <c r="I1417" t="str">
        <f>IFERROR(INDEX(SalesTJ[Zip],MATCH(A1417,SalesTJ[ProductID],0)),"Not found")</f>
        <v>Not found</v>
      </c>
      <c r="J1417" t="str">
        <f>IFERROR(INDEX(Manufacturer[Manufacturer Name],MATCH(E1417,Manufacturer[ManufacturerID],0)),"Not found")</f>
        <v>Quibus</v>
      </c>
      <c r="K1417" t="str">
        <f>IFERROR(INDEX(SalesTJ[Units],MATCH(A1417,SalesTJ[ProductID],0)),"Not found")</f>
        <v>Not found</v>
      </c>
      <c r="L1417" t="str">
        <f>IFERROR(INDEX(SalesTJ[Revenue],MATCH(A1417,SalesTJ[ProductID],0)),"Not found")</f>
        <v>Not found</v>
      </c>
    </row>
    <row r="1418" spans="1:12">
      <c r="A1418" s="10">
        <v>1417</v>
      </c>
      <c r="C1418" t="str">
        <f>IFERROR(INDEX(ProductTJ[Product Name],MATCH(A1418,ProductTJ[ProductID],0)),"Not found")</f>
        <v>Quibus RP-09</v>
      </c>
      <c r="D1418" t="str">
        <f>IFERROR(INDEX(ProductTJ[Category],MATCH(A1418,ProductTJ[ProductID],0)),"Not found")</f>
        <v>Rural</v>
      </c>
      <c r="E1418">
        <f>IFERROR(INDEX(ProductTJ[ManufacturerID],MATCH(A1418,ProductTJ[ProductID],0)),"Not found")</f>
        <v>12</v>
      </c>
      <c r="F1418" t="str">
        <f>IFERROR(INDEX(ProductTJ[Segment],MATCH(A1418,ProductTJ[ProductID],0)),"Not found")</f>
        <v>Productivity</v>
      </c>
      <c r="G1418" t="str">
        <f>IFERROR(INDEX(SalesTJ[Country],MATCH(A1418,SalesTJ[ProductID],0)),"Not found")</f>
        <v>Not found</v>
      </c>
      <c r="H1418" t="str">
        <f>IFERROR(INDEX(Location[State],MATCH(I1418,Location[Zip],0)),"Not found")</f>
        <v>Not found</v>
      </c>
      <c r="I1418" t="str">
        <f>IFERROR(INDEX(SalesTJ[Zip],MATCH(A1418,SalesTJ[ProductID],0)),"Not found")</f>
        <v>Not found</v>
      </c>
      <c r="J1418" t="str">
        <f>IFERROR(INDEX(Manufacturer[Manufacturer Name],MATCH(E1418,Manufacturer[ManufacturerID],0)),"Not found")</f>
        <v>Quibus</v>
      </c>
      <c r="K1418" t="str">
        <f>IFERROR(INDEX(SalesTJ[Units],MATCH(A1418,SalesTJ[ProductID],0)),"Not found")</f>
        <v>Not found</v>
      </c>
      <c r="L1418" t="str">
        <f>IFERROR(INDEX(SalesTJ[Revenue],MATCH(A1418,SalesTJ[ProductID],0)),"Not found")</f>
        <v>Not found</v>
      </c>
    </row>
    <row r="1419" spans="1:12">
      <c r="A1419" s="10">
        <v>1418</v>
      </c>
      <c r="C1419" t="str">
        <f>IFERROR(INDEX(ProductTJ[Product Name],MATCH(A1419,ProductTJ[ProductID],0)),"Not found")</f>
        <v>Quibus RP-10</v>
      </c>
      <c r="D1419" t="str">
        <f>IFERROR(INDEX(ProductTJ[Category],MATCH(A1419,ProductTJ[ProductID],0)),"Not found")</f>
        <v>Rural</v>
      </c>
      <c r="E1419">
        <f>IFERROR(INDEX(ProductTJ[ManufacturerID],MATCH(A1419,ProductTJ[ProductID],0)),"Not found")</f>
        <v>12</v>
      </c>
      <c r="F1419" t="str">
        <f>IFERROR(INDEX(ProductTJ[Segment],MATCH(A1419,ProductTJ[ProductID],0)),"Not found")</f>
        <v>Productivity</v>
      </c>
      <c r="G1419" t="str">
        <f>IFERROR(INDEX(SalesTJ[Country],MATCH(A1419,SalesTJ[ProductID],0)),"Not found")</f>
        <v>Not found</v>
      </c>
      <c r="H1419" t="str">
        <f>IFERROR(INDEX(Location[State],MATCH(I1419,Location[Zip],0)),"Not found")</f>
        <v>Not found</v>
      </c>
      <c r="I1419" t="str">
        <f>IFERROR(INDEX(SalesTJ[Zip],MATCH(A1419,SalesTJ[ProductID],0)),"Not found")</f>
        <v>Not found</v>
      </c>
      <c r="J1419" t="str">
        <f>IFERROR(INDEX(Manufacturer[Manufacturer Name],MATCH(E1419,Manufacturer[ManufacturerID],0)),"Not found")</f>
        <v>Quibus</v>
      </c>
      <c r="K1419" t="str">
        <f>IFERROR(INDEX(SalesTJ[Units],MATCH(A1419,SalesTJ[ProductID],0)),"Not found")</f>
        <v>Not found</v>
      </c>
      <c r="L1419" t="str">
        <f>IFERROR(INDEX(SalesTJ[Revenue],MATCH(A1419,SalesTJ[ProductID],0)),"Not found")</f>
        <v>Not found</v>
      </c>
    </row>
    <row r="1420" spans="1:12">
      <c r="A1420" s="10">
        <v>1419</v>
      </c>
      <c r="C1420" t="str">
        <f>IFERROR(INDEX(ProductTJ[Product Name],MATCH(A1420,ProductTJ[ProductID],0)),"Not found")</f>
        <v>Quibus RP-11</v>
      </c>
      <c r="D1420" t="str">
        <f>IFERROR(INDEX(ProductTJ[Category],MATCH(A1420,ProductTJ[ProductID],0)),"Not found")</f>
        <v>Rural</v>
      </c>
      <c r="E1420">
        <f>IFERROR(INDEX(ProductTJ[ManufacturerID],MATCH(A1420,ProductTJ[ProductID],0)),"Not found")</f>
        <v>12</v>
      </c>
      <c r="F1420" t="str">
        <f>IFERROR(INDEX(ProductTJ[Segment],MATCH(A1420,ProductTJ[ProductID],0)),"Not found")</f>
        <v>Productivity</v>
      </c>
      <c r="G1420" t="str">
        <f>IFERROR(INDEX(SalesTJ[Country],MATCH(A1420,SalesTJ[ProductID],0)),"Not found")</f>
        <v>Not found</v>
      </c>
      <c r="H1420" t="str">
        <f>IFERROR(INDEX(Location[State],MATCH(I1420,Location[Zip],0)),"Not found")</f>
        <v>Not found</v>
      </c>
      <c r="I1420" t="str">
        <f>IFERROR(INDEX(SalesTJ[Zip],MATCH(A1420,SalesTJ[ProductID],0)),"Not found")</f>
        <v>Not found</v>
      </c>
      <c r="J1420" t="str">
        <f>IFERROR(INDEX(Manufacturer[Manufacturer Name],MATCH(E1420,Manufacturer[ManufacturerID],0)),"Not found")</f>
        <v>Quibus</v>
      </c>
      <c r="K1420" t="str">
        <f>IFERROR(INDEX(SalesTJ[Units],MATCH(A1420,SalesTJ[ProductID],0)),"Not found")</f>
        <v>Not found</v>
      </c>
      <c r="L1420" t="str">
        <f>IFERROR(INDEX(SalesTJ[Revenue],MATCH(A1420,SalesTJ[ProductID],0)),"Not found")</f>
        <v>Not found</v>
      </c>
    </row>
    <row r="1421" spans="1:12">
      <c r="A1421" s="10">
        <v>1420</v>
      </c>
      <c r="C1421" t="str">
        <f>IFERROR(INDEX(ProductTJ[Product Name],MATCH(A1421,ProductTJ[ProductID],0)),"Not found")</f>
        <v>Quibus RP-12</v>
      </c>
      <c r="D1421" t="str">
        <f>IFERROR(INDEX(ProductTJ[Category],MATCH(A1421,ProductTJ[ProductID],0)),"Not found")</f>
        <v>Rural</v>
      </c>
      <c r="E1421">
        <f>IFERROR(INDEX(ProductTJ[ManufacturerID],MATCH(A1421,ProductTJ[ProductID],0)),"Not found")</f>
        <v>12</v>
      </c>
      <c r="F1421" t="str">
        <f>IFERROR(INDEX(ProductTJ[Segment],MATCH(A1421,ProductTJ[ProductID],0)),"Not found")</f>
        <v>Productivity</v>
      </c>
      <c r="G1421" t="str">
        <f>IFERROR(INDEX(SalesTJ[Country],MATCH(A1421,SalesTJ[ProductID],0)),"Not found")</f>
        <v>Not found</v>
      </c>
      <c r="H1421" t="str">
        <f>IFERROR(INDEX(Location[State],MATCH(I1421,Location[Zip],0)),"Not found")</f>
        <v>Not found</v>
      </c>
      <c r="I1421" t="str">
        <f>IFERROR(INDEX(SalesTJ[Zip],MATCH(A1421,SalesTJ[ProductID],0)),"Not found")</f>
        <v>Not found</v>
      </c>
      <c r="J1421" t="str">
        <f>IFERROR(INDEX(Manufacturer[Manufacturer Name],MATCH(E1421,Manufacturer[ManufacturerID],0)),"Not found")</f>
        <v>Quibus</v>
      </c>
      <c r="K1421" t="str">
        <f>IFERROR(INDEX(SalesTJ[Units],MATCH(A1421,SalesTJ[ProductID],0)),"Not found")</f>
        <v>Not found</v>
      </c>
      <c r="L1421" t="str">
        <f>IFERROR(INDEX(SalesTJ[Revenue],MATCH(A1421,SalesTJ[ProductID],0)),"Not found")</f>
        <v>Not found</v>
      </c>
    </row>
    <row r="1422" spans="1:12">
      <c r="A1422" s="10">
        <v>1421</v>
      </c>
      <c r="C1422" t="str">
        <f>IFERROR(INDEX(ProductTJ[Product Name],MATCH(A1422,ProductTJ[ProductID],0)),"Not found")</f>
        <v>Quibus RP-13</v>
      </c>
      <c r="D1422" t="str">
        <f>IFERROR(INDEX(ProductTJ[Category],MATCH(A1422,ProductTJ[ProductID],0)),"Not found")</f>
        <v>Rural</v>
      </c>
      <c r="E1422">
        <f>IFERROR(INDEX(ProductTJ[ManufacturerID],MATCH(A1422,ProductTJ[ProductID],0)),"Not found")</f>
        <v>12</v>
      </c>
      <c r="F1422" t="str">
        <f>IFERROR(INDEX(ProductTJ[Segment],MATCH(A1422,ProductTJ[ProductID],0)),"Not found")</f>
        <v>Productivity</v>
      </c>
      <c r="G1422" t="str">
        <f>IFERROR(INDEX(SalesTJ[Country],MATCH(A1422,SalesTJ[ProductID],0)),"Not found")</f>
        <v>Not found</v>
      </c>
      <c r="H1422" t="str">
        <f>IFERROR(INDEX(Location[State],MATCH(I1422,Location[Zip],0)),"Not found")</f>
        <v>Not found</v>
      </c>
      <c r="I1422" t="str">
        <f>IFERROR(INDEX(SalesTJ[Zip],MATCH(A1422,SalesTJ[ProductID],0)),"Not found")</f>
        <v>Not found</v>
      </c>
      <c r="J1422" t="str">
        <f>IFERROR(INDEX(Manufacturer[Manufacturer Name],MATCH(E1422,Manufacturer[ManufacturerID],0)),"Not found")</f>
        <v>Quibus</v>
      </c>
      <c r="K1422" t="str">
        <f>IFERROR(INDEX(SalesTJ[Units],MATCH(A1422,SalesTJ[ProductID],0)),"Not found")</f>
        <v>Not found</v>
      </c>
      <c r="L1422" t="str">
        <f>IFERROR(INDEX(SalesTJ[Revenue],MATCH(A1422,SalesTJ[ProductID],0)),"Not found")</f>
        <v>Not found</v>
      </c>
    </row>
    <row r="1423" spans="1:12">
      <c r="A1423" s="10">
        <v>1422</v>
      </c>
      <c r="C1423" t="str">
        <f>IFERROR(INDEX(ProductTJ[Product Name],MATCH(A1423,ProductTJ[ProductID],0)),"Not found")</f>
        <v>Quibus RP-14</v>
      </c>
      <c r="D1423" t="str">
        <f>IFERROR(INDEX(ProductTJ[Category],MATCH(A1423,ProductTJ[ProductID],0)),"Not found")</f>
        <v>Rural</v>
      </c>
      <c r="E1423">
        <f>IFERROR(INDEX(ProductTJ[ManufacturerID],MATCH(A1423,ProductTJ[ProductID],0)),"Not found")</f>
        <v>12</v>
      </c>
      <c r="F1423" t="str">
        <f>IFERROR(INDEX(ProductTJ[Segment],MATCH(A1423,ProductTJ[ProductID],0)),"Not found")</f>
        <v>Productivity</v>
      </c>
      <c r="G1423" t="str">
        <f>IFERROR(INDEX(SalesTJ[Country],MATCH(A1423,SalesTJ[ProductID],0)),"Not found")</f>
        <v>Not found</v>
      </c>
      <c r="H1423" t="str">
        <f>IFERROR(INDEX(Location[State],MATCH(I1423,Location[Zip],0)),"Not found")</f>
        <v>Not found</v>
      </c>
      <c r="I1423" t="str">
        <f>IFERROR(INDEX(SalesTJ[Zip],MATCH(A1423,SalesTJ[ProductID],0)),"Not found")</f>
        <v>Not found</v>
      </c>
      <c r="J1423" t="str">
        <f>IFERROR(INDEX(Manufacturer[Manufacturer Name],MATCH(E1423,Manufacturer[ManufacturerID],0)),"Not found")</f>
        <v>Quibus</v>
      </c>
      <c r="K1423" t="str">
        <f>IFERROR(INDEX(SalesTJ[Units],MATCH(A1423,SalesTJ[ProductID],0)),"Not found")</f>
        <v>Not found</v>
      </c>
      <c r="L1423" t="str">
        <f>IFERROR(INDEX(SalesTJ[Revenue],MATCH(A1423,SalesTJ[ProductID],0)),"Not found")</f>
        <v>Not found</v>
      </c>
    </row>
    <row r="1424" spans="1:12">
      <c r="A1424" s="10">
        <v>1423</v>
      </c>
      <c r="C1424" t="str">
        <f>IFERROR(INDEX(ProductTJ[Product Name],MATCH(A1424,ProductTJ[ProductID],0)),"Not found")</f>
        <v>Quibus RP-15</v>
      </c>
      <c r="D1424" t="str">
        <f>IFERROR(INDEX(ProductTJ[Category],MATCH(A1424,ProductTJ[ProductID],0)),"Not found")</f>
        <v>Rural</v>
      </c>
      <c r="E1424">
        <f>IFERROR(INDEX(ProductTJ[ManufacturerID],MATCH(A1424,ProductTJ[ProductID],0)),"Not found")</f>
        <v>12</v>
      </c>
      <c r="F1424" t="str">
        <f>IFERROR(INDEX(ProductTJ[Segment],MATCH(A1424,ProductTJ[ProductID],0)),"Not found")</f>
        <v>Productivity</v>
      </c>
      <c r="G1424" t="str">
        <f>IFERROR(INDEX(SalesTJ[Country],MATCH(A1424,SalesTJ[ProductID],0)),"Not found")</f>
        <v>Not found</v>
      </c>
      <c r="H1424" t="str">
        <f>IFERROR(INDEX(Location[State],MATCH(I1424,Location[Zip],0)),"Not found")</f>
        <v>Not found</v>
      </c>
      <c r="I1424" t="str">
        <f>IFERROR(INDEX(SalesTJ[Zip],MATCH(A1424,SalesTJ[ProductID],0)),"Not found")</f>
        <v>Not found</v>
      </c>
      <c r="J1424" t="str">
        <f>IFERROR(INDEX(Manufacturer[Manufacturer Name],MATCH(E1424,Manufacturer[ManufacturerID],0)),"Not found")</f>
        <v>Quibus</v>
      </c>
      <c r="K1424" t="str">
        <f>IFERROR(INDEX(SalesTJ[Units],MATCH(A1424,SalesTJ[ProductID],0)),"Not found")</f>
        <v>Not found</v>
      </c>
      <c r="L1424" t="str">
        <f>IFERROR(INDEX(SalesTJ[Revenue],MATCH(A1424,SalesTJ[ProductID],0)),"Not found")</f>
        <v>Not found</v>
      </c>
    </row>
    <row r="1425" spans="1:12">
      <c r="A1425" s="10">
        <v>1424</v>
      </c>
      <c r="C1425" t="str">
        <f>IFERROR(INDEX(ProductTJ[Product Name],MATCH(A1425,ProductTJ[ProductID],0)),"Not found")</f>
        <v>Quibus RP-16</v>
      </c>
      <c r="D1425" t="str">
        <f>IFERROR(INDEX(ProductTJ[Category],MATCH(A1425,ProductTJ[ProductID],0)),"Not found")</f>
        <v>Rural</v>
      </c>
      <c r="E1425">
        <f>IFERROR(INDEX(ProductTJ[ManufacturerID],MATCH(A1425,ProductTJ[ProductID],0)),"Not found")</f>
        <v>12</v>
      </c>
      <c r="F1425" t="str">
        <f>IFERROR(INDEX(ProductTJ[Segment],MATCH(A1425,ProductTJ[ProductID],0)),"Not found")</f>
        <v>Productivity</v>
      </c>
      <c r="G1425" t="str">
        <f>IFERROR(INDEX(SalesTJ[Country],MATCH(A1425,SalesTJ[ProductID],0)),"Not found")</f>
        <v>Not found</v>
      </c>
      <c r="H1425" t="str">
        <f>IFERROR(INDEX(Location[State],MATCH(I1425,Location[Zip],0)),"Not found")</f>
        <v>Not found</v>
      </c>
      <c r="I1425" t="str">
        <f>IFERROR(INDEX(SalesTJ[Zip],MATCH(A1425,SalesTJ[ProductID],0)),"Not found")</f>
        <v>Not found</v>
      </c>
      <c r="J1425" t="str">
        <f>IFERROR(INDEX(Manufacturer[Manufacturer Name],MATCH(E1425,Manufacturer[ManufacturerID],0)),"Not found")</f>
        <v>Quibus</v>
      </c>
      <c r="K1425" t="str">
        <f>IFERROR(INDEX(SalesTJ[Units],MATCH(A1425,SalesTJ[ProductID],0)),"Not found")</f>
        <v>Not found</v>
      </c>
      <c r="L1425" t="str">
        <f>IFERROR(INDEX(SalesTJ[Revenue],MATCH(A1425,SalesTJ[ProductID],0)),"Not found")</f>
        <v>Not found</v>
      </c>
    </row>
    <row r="1426" spans="1:12">
      <c r="A1426" s="10">
        <v>1425</v>
      </c>
      <c r="C1426" t="str">
        <f>IFERROR(INDEX(ProductTJ[Product Name],MATCH(A1426,ProductTJ[ProductID],0)),"Not found")</f>
        <v>Quibus RP-17</v>
      </c>
      <c r="D1426" t="str">
        <f>IFERROR(INDEX(ProductTJ[Category],MATCH(A1426,ProductTJ[ProductID],0)),"Not found")</f>
        <v>Rural</v>
      </c>
      <c r="E1426">
        <f>IFERROR(INDEX(ProductTJ[ManufacturerID],MATCH(A1426,ProductTJ[ProductID],0)),"Not found")</f>
        <v>12</v>
      </c>
      <c r="F1426" t="str">
        <f>IFERROR(INDEX(ProductTJ[Segment],MATCH(A1426,ProductTJ[ProductID],0)),"Not found")</f>
        <v>Productivity</v>
      </c>
      <c r="G1426" t="str">
        <f>IFERROR(INDEX(SalesTJ[Country],MATCH(A1426,SalesTJ[ProductID],0)),"Not found")</f>
        <v>Not found</v>
      </c>
      <c r="H1426" t="str">
        <f>IFERROR(INDEX(Location[State],MATCH(I1426,Location[Zip],0)),"Not found")</f>
        <v>Not found</v>
      </c>
      <c r="I1426" t="str">
        <f>IFERROR(INDEX(SalesTJ[Zip],MATCH(A1426,SalesTJ[ProductID],0)),"Not found")</f>
        <v>Not found</v>
      </c>
      <c r="J1426" t="str">
        <f>IFERROR(INDEX(Manufacturer[Manufacturer Name],MATCH(E1426,Manufacturer[ManufacturerID],0)),"Not found")</f>
        <v>Quibus</v>
      </c>
      <c r="K1426" t="str">
        <f>IFERROR(INDEX(SalesTJ[Units],MATCH(A1426,SalesTJ[ProductID],0)),"Not found")</f>
        <v>Not found</v>
      </c>
      <c r="L1426" t="str">
        <f>IFERROR(INDEX(SalesTJ[Revenue],MATCH(A1426,SalesTJ[ProductID],0)),"Not found")</f>
        <v>Not found</v>
      </c>
    </row>
    <row r="1427" spans="1:12">
      <c r="A1427" s="10">
        <v>1426</v>
      </c>
      <c r="C1427" t="str">
        <f>IFERROR(INDEX(ProductTJ[Product Name],MATCH(A1427,ProductTJ[ProductID],0)),"Not found")</f>
        <v>Quibus RP-18</v>
      </c>
      <c r="D1427" t="str">
        <f>IFERROR(INDEX(ProductTJ[Category],MATCH(A1427,ProductTJ[ProductID],0)),"Not found")</f>
        <v>Rural</v>
      </c>
      <c r="E1427">
        <f>IFERROR(INDEX(ProductTJ[ManufacturerID],MATCH(A1427,ProductTJ[ProductID],0)),"Not found")</f>
        <v>12</v>
      </c>
      <c r="F1427" t="str">
        <f>IFERROR(INDEX(ProductTJ[Segment],MATCH(A1427,ProductTJ[ProductID],0)),"Not found")</f>
        <v>Productivity</v>
      </c>
      <c r="G1427" t="str">
        <f>IFERROR(INDEX(SalesTJ[Country],MATCH(A1427,SalesTJ[ProductID],0)),"Not found")</f>
        <v>Not found</v>
      </c>
      <c r="H1427" t="str">
        <f>IFERROR(INDEX(Location[State],MATCH(I1427,Location[Zip],0)),"Not found")</f>
        <v>Not found</v>
      </c>
      <c r="I1427" t="str">
        <f>IFERROR(INDEX(SalesTJ[Zip],MATCH(A1427,SalesTJ[ProductID],0)),"Not found")</f>
        <v>Not found</v>
      </c>
      <c r="J1427" t="str">
        <f>IFERROR(INDEX(Manufacturer[Manufacturer Name],MATCH(E1427,Manufacturer[ManufacturerID],0)),"Not found")</f>
        <v>Quibus</v>
      </c>
      <c r="K1427" t="str">
        <f>IFERROR(INDEX(SalesTJ[Units],MATCH(A1427,SalesTJ[ProductID],0)),"Not found")</f>
        <v>Not found</v>
      </c>
      <c r="L1427" t="str">
        <f>IFERROR(INDEX(SalesTJ[Revenue],MATCH(A1427,SalesTJ[ProductID],0)),"Not found")</f>
        <v>Not found</v>
      </c>
    </row>
    <row r="1428" spans="1:12">
      <c r="A1428" s="10">
        <v>1427</v>
      </c>
      <c r="C1428" t="str">
        <f>IFERROR(INDEX(ProductTJ[Product Name],MATCH(A1428,ProductTJ[ProductID],0)),"Not found")</f>
        <v>Quibus RP-19</v>
      </c>
      <c r="D1428" t="str">
        <f>IFERROR(INDEX(ProductTJ[Category],MATCH(A1428,ProductTJ[ProductID],0)),"Not found")</f>
        <v>Rural</v>
      </c>
      <c r="E1428">
        <f>IFERROR(INDEX(ProductTJ[ManufacturerID],MATCH(A1428,ProductTJ[ProductID],0)),"Not found")</f>
        <v>12</v>
      </c>
      <c r="F1428" t="str">
        <f>IFERROR(INDEX(ProductTJ[Segment],MATCH(A1428,ProductTJ[ProductID],0)),"Not found")</f>
        <v>Productivity</v>
      </c>
      <c r="G1428" t="str">
        <f>IFERROR(INDEX(SalesTJ[Country],MATCH(A1428,SalesTJ[ProductID],0)),"Not found")</f>
        <v>Not found</v>
      </c>
      <c r="H1428" t="str">
        <f>IFERROR(INDEX(Location[State],MATCH(I1428,Location[Zip],0)),"Not found")</f>
        <v>Not found</v>
      </c>
      <c r="I1428" t="str">
        <f>IFERROR(INDEX(SalesTJ[Zip],MATCH(A1428,SalesTJ[ProductID],0)),"Not found")</f>
        <v>Not found</v>
      </c>
      <c r="J1428" t="str">
        <f>IFERROR(INDEX(Manufacturer[Manufacturer Name],MATCH(E1428,Manufacturer[ManufacturerID],0)),"Not found")</f>
        <v>Quibus</v>
      </c>
      <c r="K1428" t="str">
        <f>IFERROR(INDEX(SalesTJ[Units],MATCH(A1428,SalesTJ[ProductID],0)),"Not found")</f>
        <v>Not found</v>
      </c>
      <c r="L1428" t="str">
        <f>IFERROR(INDEX(SalesTJ[Revenue],MATCH(A1428,SalesTJ[ProductID],0)),"Not found")</f>
        <v>Not found</v>
      </c>
    </row>
    <row r="1429" spans="1:12">
      <c r="A1429" s="10">
        <v>1428</v>
      </c>
      <c r="C1429" t="str">
        <f>IFERROR(INDEX(ProductTJ[Product Name],MATCH(A1429,ProductTJ[ProductID],0)),"Not found")</f>
        <v>Quibus RP-20</v>
      </c>
      <c r="D1429" t="str">
        <f>IFERROR(INDEX(ProductTJ[Category],MATCH(A1429,ProductTJ[ProductID],0)),"Not found")</f>
        <v>Rural</v>
      </c>
      <c r="E1429">
        <f>IFERROR(INDEX(ProductTJ[ManufacturerID],MATCH(A1429,ProductTJ[ProductID],0)),"Not found")</f>
        <v>12</v>
      </c>
      <c r="F1429" t="str">
        <f>IFERROR(INDEX(ProductTJ[Segment],MATCH(A1429,ProductTJ[ProductID],0)),"Not found")</f>
        <v>Productivity</v>
      </c>
      <c r="G1429" t="str">
        <f>IFERROR(INDEX(SalesTJ[Country],MATCH(A1429,SalesTJ[ProductID],0)),"Not found")</f>
        <v>Not found</v>
      </c>
      <c r="H1429" t="str">
        <f>IFERROR(INDEX(Location[State],MATCH(I1429,Location[Zip],0)),"Not found")</f>
        <v>Not found</v>
      </c>
      <c r="I1429" t="str">
        <f>IFERROR(INDEX(SalesTJ[Zip],MATCH(A1429,SalesTJ[ProductID],0)),"Not found")</f>
        <v>Not found</v>
      </c>
      <c r="J1429" t="str">
        <f>IFERROR(INDEX(Manufacturer[Manufacturer Name],MATCH(E1429,Manufacturer[ManufacturerID],0)),"Not found")</f>
        <v>Quibus</v>
      </c>
      <c r="K1429" t="str">
        <f>IFERROR(INDEX(SalesTJ[Units],MATCH(A1429,SalesTJ[ProductID],0)),"Not found")</f>
        <v>Not found</v>
      </c>
      <c r="L1429" t="str">
        <f>IFERROR(INDEX(SalesTJ[Revenue],MATCH(A1429,SalesTJ[ProductID],0)),"Not found")</f>
        <v>Not found</v>
      </c>
    </row>
    <row r="1430" spans="1:12">
      <c r="A1430" s="10">
        <v>1429</v>
      </c>
      <c r="C1430" t="str">
        <f>IFERROR(INDEX(ProductTJ[Product Name],MATCH(A1430,ProductTJ[ProductID],0)),"Not found")</f>
        <v>Quibus RP-21</v>
      </c>
      <c r="D1430" t="str">
        <f>IFERROR(INDEX(ProductTJ[Category],MATCH(A1430,ProductTJ[ProductID],0)),"Not found")</f>
        <v>Rural</v>
      </c>
      <c r="E1430">
        <f>IFERROR(INDEX(ProductTJ[ManufacturerID],MATCH(A1430,ProductTJ[ProductID],0)),"Not found")</f>
        <v>12</v>
      </c>
      <c r="F1430" t="str">
        <f>IFERROR(INDEX(ProductTJ[Segment],MATCH(A1430,ProductTJ[ProductID],0)),"Not found")</f>
        <v>Productivity</v>
      </c>
      <c r="G1430" t="str">
        <f>IFERROR(INDEX(SalesTJ[Country],MATCH(A1430,SalesTJ[ProductID],0)),"Not found")</f>
        <v>Not found</v>
      </c>
      <c r="H1430" t="str">
        <f>IFERROR(INDEX(Location[State],MATCH(I1430,Location[Zip],0)),"Not found")</f>
        <v>Not found</v>
      </c>
      <c r="I1430" t="str">
        <f>IFERROR(INDEX(SalesTJ[Zip],MATCH(A1430,SalesTJ[ProductID],0)),"Not found")</f>
        <v>Not found</v>
      </c>
      <c r="J1430" t="str">
        <f>IFERROR(INDEX(Manufacturer[Manufacturer Name],MATCH(E1430,Manufacturer[ManufacturerID],0)),"Not found")</f>
        <v>Quibus</v>
      </c>
      <c r="K1430" t="str">
        <f>IFERROR(INDEX(SalesTJ[Units],MATCH(A1430,SalesTJ[ProductID],0)),"Not found")</f>
        <v>Not found</v>
      </c>
      <c r="L1430" t="str">
        <f>IFERROR(INDEX(SalesTJ[Revenue],MATCH(A1430,SalesTJ[ProductID],0)),"Not found")</f>
        <v>Not found</v>
      </c>
    </row>
    <row r="1431" spans="1:12">
      <c r="A1431" s="10">
        <v>1430</v>
      </c>
      <c r="C1431" t="str">
        <f>IFERROR(INDEX(ProductTJ[Product Name],MATCH(A1431,ProductTJ[ProductID],0)),"Not found")</f>
        <v>Quibus RP-22</v>
      </c>
      <c r="D1431" t="str">
        <f>IFERROR(INDEX(ProductTJ[Category],MATCH(A1431,ProductTJ[ProductID],0)),"Not found")</f>
        <v>Rural</v>
      </c>
      <c r="E1431">
        <f>IFERROR(INDEX(ProductTJ[ManufacturerID],MATCH(A1431,ProductTJ[ProductID],0)),"Not found")</f>
        <v>12</v>
      </c>
      <c r="F1431" t="str">
        <f>IFERROR(INDEX(ProductTJ[Segment],MATCH(A1431,ProductTJ[ProductID],0)),"Not found")</f>
        <v>Productivity</v>
      </c>
      <c r="G1431" t="str">
        <f>IFERROR(INDEX(SalesTJ[Country],MATCH(A1431,SalesTJ[ProductID],0)),"Not found")</f>
        <v>Not found</v>
      </c>
      <c r="H1431" t="str">
        <f>IFERROR(INDEX(Location[State],MATCH(I1431,Location[Zip],0)),"Not found")</f>
        <v>Not found</v>
      </c>
      <c r="I1431" t="str">
        <f>IFERROR(INDEX(SalesTJ[Zip],MATCH(A1431,SalesTJ[ProductID],0)),"Not found")</f>
        <v>Not found</v>
      </c>
      <c r="J1431" t="str">
        <f>IFERROR(INDEX(Manufacturer[Manufacturer Name],MATCH(E1431,Manufacturer[ManufacturerID],0)),"Not found")</f>
        <v>Quibus</v>
      </c>
      <c r="K1431" t="str">
        <f>IFERROR(INDEX(SalesTJ[Units],MATCH(A1431,SalesTJ[ProductID],0)),"Not found")</f>
        <v>Not found</v>
      </c>
      <c r="L1431" t="str">
        <f>IFERROR(INDEX(SalesTJ[Revenue],MATCH(A1431,SalesTJ[ProductID],0)),"Not found")</f>
        <v>Not found</v>
      </c>
    </row>
    <row r="1432" spans="1:12">
      <c r="A1432" s="10">
        <v>1431</v>
      </c>
      <c r="C1432" t="str">
        <f>IFERROR(INDEX(ProductTJ[Product Name],MATCH(A1432,ProductTJ[ProductID],0)),"Not found")</f>
        <v>Quibus RP-23</v>
      </c>
      <c r="D1432" t="str">
        <f>IFERROR(INDEX(ProductTJ[Category],MATCH(A1432,ProductTJ[ProductID],0)),"Not found")</f>
        <v>Rural</v>
      </c>
      <c r="E1432">
        <f>IFERROR(INDEX(ProductTJ[ManufacturerID],MATCH(A1432,ProductTJ[ProductID],0)),"Not found")</f>
        <v>12</v>
      </c>
      <c r="F1432" t="str">
        <f>IFERROR(INDEX(ProductTJ[Segment],MATCH(A1432,ProductTJ[ProductID],0)),"Not found")</f>
        <v>Productivity</v>
      </c>
      <c r="G1432" t="str">
        <f>IFERROR(INDEX(SalesTJ[Country],MATCH(A1432,SalesTJ[ProductID],0)),"Not found")</f>
        <v>Not found</v>
      </c>
      <c r="H1432" t="str">
        <f>IFERROR(INDEX(Location[State],MATCH(I1432,Location[Zip],0)),"Not found")</f>
        <v>Not found</v>
      </c>
      <c r="I1432" t="str">
        <f>IFERROR(INDEX(SalesTJ[Zip],MATCH(A1432,SalesTJ[ProductID],0)),"Not found")</f>
        <v>Not found</v>
      </c>
      <c r="J1432" t="str">
        <f>IFERROR(INDEX(Manufacturer[Manufacturer Name],MATCH(E1432,Manufacturer[ManufacturerID],0)),"Not found")</f>
        <v>Quibus</v>
      </c>
      <c r="K1432" t="str">
        <f>IFERROR(INDEX(SalesTJ[Units],MATCH(A1432,SalesTJ[ProductID],0)),"Not found")</f>
        <v>Not found</v>
      </c>
      <c r="L1432" t="str">
        <f>IFERROR(INDEX(SalesTJ[Revenue],MATCH(A1432,SalesTJ[ProductID],0)),"Not found")</f>
        <v>Not found</v>
      </c>
    </row>
    <row r="1433" spans="1:12">
      <c r="A1433" s="10">
        <v>1432</v>
      </c>
      <c r="C1433" t="str">
        <f>IFERROR(INDEX(ProductTJ[Product Name],MATCH(A1433,ProductTJ[ProductID],0)),"Not found")</f>
        <v>Quibus RP-24</v>
      </c>
      <c r="D1433" t="str">
        <f>IFERROR(INDEX(ProductTJ[Category],MATCH(A1433,ProductTJ[ProductID],0)),"Not found")</f>
        <v>Rural</v>
      </c>
      <c r="E1433">
        <f>IFERROR(INDEX(ProductTJ[ManufacturerID],MATCH(A1433,ProductTJ[ProductID],0)),"Not found")</f>
        <v>12</v>
      </c>
      <c r="F1433" t="str">
        <f>IFERROR(INDEX(ProductTJ[Segment],MATCH(A1433,ProductTJ[ProductID],0)),"Not found")</f>
        <v>Productivity</v>
      </c>
      <c r="G1433" t="str">
        <f>IFERROR(INDEX(SalesTJ[Country],MATCH(A1433,SalesTJ[ProductID],0)),"Not found")</f>
        <v>Not found</v>
      </c>
      <c r="H1433" t="str">
        <f>IFERROR(INDEX(Location[State],MATCH(I1433,Location[Zip],0)),"Not found")</f>
        <v>Not found</v>
      </c>
      <c r="I1433" t="str">
        <f>IFERROR(INDEX(SalesTJ[Zip],MATCH(A1433,SalesTJ[ProductID],0)),"Not found")</f>
        <v>Not found</v>
      </c>
      <c r="J1433" t="str">
        <f>IFERROR(INDEX(Manufacturer[Manufacturer Name],MATCH(E1433,Manufacturer[ManufacturerID],0)),"Not found")</f>
        <v>Quibus</v>
      </c>
      <c r="K1433" t="str">
        <f>IFERROR(INDEX(SalesTJ[Units],MATCH(A1433,SalesTJ[ProductID],0)),"Not found")</f>
        <v>Not found</v>
      </c>
      <c r="L1433" t="str">
        <f>IFERROR(INDEX(SalesTJ[Revenue],MATCH(A1433,SalesTJ[ProductID],0)),"Not found")</f>
        <v>Not found</v>
      </c>
    </row>
    <row r="1434" spans="1:12">
      <c r="A1434" s="10">
        <v>1433</v>
      </c>
      <c r="C1434" t="str">
        <f>IFERROR(INDEX(ProductTJ[Product Name],MATCH(A1434,ProductTJ[ProductID],0)),"Not found")</f>
        <v>Quibus RP-25</v>
      </c>
      <c r="D1434" t="str">
        <f>IFERROR(INDEX(ProductTJ[Category],MATCH(A1434,ProductTJ[ProductID],0)),"Not found")</f>
        <v>Rural</v>
      </c>
      <c r="E1434">
        <f>IFERROR(INDEX(ProductTJ[ManufacturerID],MATCH(A1434,ProductTJ[ProductID],0)),"Not found")</f>
        <v>12</v>
      </c>
      <c r="F1434" t="str">
        <f>IFERROR(INDEX(ProductTJ[Segment],MATCH(A1434,ProductTJ[ProductID],0)),"Not found")</f>
        <v>Productivity</v>
      </c>
      <c r="G1434" t="str">
        <f>IFERROR(INDEX(SalesTJ[Country],MATCH(A1434,SalesTJ[ProductID],0)),"Not found")</f>
        <v>Not found</v>
      </c>
      <c r="H1434" t="str">
        <f>IFERROR(INDEX(Location[State],MATCH(I1434,Location[Zip],0)),"Not found")</f>
        <v>Not found</v>
      </c>
      <c r="I1434" t="str">
        <f>IFERROR(INDEX(SalesTJ[Zip],MATCH(A1434,SalesTJ[ProductID],0)),"Not found")</f>
        <v>Not found</v>
      </c>
      <c r="J1434" t="str">
        <f>IFERROR(INDEX(Manufacturer[Manufacturer Name],MATCH(E1434,Manufacturer[ManufacturerID],0)),"Not found")</f>
        <v>Quibus</v>
      </c>
      <c r="K1434" t="str">
        <f>IFERROR(INDEX(SalesTJ[Units],MATCH(A1434,SalesTJ[ProductID],0)),"Not found")</f>
        <v>Not found</v>
      </c>
      <c r="L1434" t="str">
        <f>IFERROR(INDEX(SalesTJ[Revenue],MATCH(A1434,SalesTJ[ProductID],0)),"Not found")</f>
        <v>Not found</v>
      </c>
    </row>
    <row r="1435" spans="1:12">
      <c r="A1435" s="10">
        <v>1434</v>
      </c>
      <c r="C1435" t="str">
        <f>IFERROR(INDEX(ProductTJ[Product Name],MATCH(A1435,ProductTJ[ProductID],0)),"Not found")</f>
        <v>Quibus RP-26</v>
      </c>
      <c r="D1435" t="str">
        <f>IFERROR(INDEX(ProductTJ[Category],MATCH(A1435,ProductTJ[ProductID],0)),"Not found")</f>
        <v>Rural</v>
      </c>
      <c r="E1435">
        <f>IFERROR(INDEX(ProductTJ[ManufacturerID],MATCH(A1435,ProductTJ[ProductID],0)),"Not found")</f>
        <v>12</v>
      </c>
      <c r="F1435" t="str">
        <f>IFERROR(INDEX(ProductTJ[Segment],MATCH(A1435,ProductTJ[ProductID],0)),"Not found")</f>
        <v>Productivity</v>
      </c>
      <c r="G1435" t="str">
        <f>IFERROR(INDEX(SalesTJ[Country],MATCH(A1435,SalesTJ[ProductID],0)),"Not found")</f>
        <v>Not found</v>
      </c>
      <c r="H1435" t="str">
        <f>IFERROR(INDEX(Location[State],MATCH(I1435,Location[Zip],0)),"Not found")</f>
        <v>Not found</v>
      </c>
      <c r="I1435" t="str">
        <f>IFERROR(INDEX(SalesTJ[Zip],MATCH(A1435,SalesTJ[ProductID],0)),"Not found")</f>
        <v>Not found</v>
      </c>
      <c r="J1435" t="str">
        <f>IFERROR(INDEX(Manufacturer[Manufacturer Name],MATCH(E1435,Manufacturer[ManufacturerID],0)),"Not found")</f>
        <v>Quibus</v>
      </c>
      <c r="K1435" t="str">
        <f>IFERROR(INDEX(SalesTJ[Units],MATCH(A1435,SalesTJ[ProductID],0)),"Not found")</f>
        <v>Not found</v>
      </c>
      <c r="L1435" t="str">
        <f>IFERROR(INDEX(SalesTJ[Revenue],MATCH(A1435,SalesTJ[ProductID],0)),"Not found")</f>
        <v>Not found</v>
      </c>
    </row>
    <row r="1436" spans="1:12">
      <c r="A1436" s="10">
        <v>1435</v>
      </c>
      <c r="C1436" t="str">
        <f>IFERROR(INDEX(ProductTJ[Product Name],MATCH(A1436,ProductTJ[ProductID],0)),"Not found")</f>
        <v>Quibus RP-27</v>
      </c>
      <c r="D1436" t="str">
        <f>IFERROR(INDEX(ProductTJ[Category],MATCH(A1436,ProductTJ[ProductID],0)),"Not found")</f>
        <v>Rural</v>
      </c>
      <c r="E1436">
        <f>IFERROR(INDEX(ProductTJ[ManufacturerID],MATCH(A1436,ProductTJ[ProductID],0)),"Not found")</f>
        <v>12</v>
      </c>
      <c r="F1436" t="str">
        <f>IFERROR(INDEX(ProductTJ[Segment],MATCH(A1436,ProductTJ[ProductID],0)),"Not found")</f>
        <v>Productivity</v>
      </c>
      <c r="G1436" t="str">
        <f>IFERROR(INDEX(SalesTJ[Country],MATCH(A1436,SalesTJ[ProductID],0)),"Not found")</f>
        <v>Not found</v>
      </c>
      <c r="H1436" t="str">
        <f>IFERROR(INDEX(Location[State],MATCH(I1436,Location[Zip],0)),"Not found")</f>
        <v>Not found</v>
      </c>
      <c r="I1436" t="str">
        <f>IFERROR(INDEX(SalesTJ[Zip],MATCH(A1436,SalesTJ[ProductID],0)),"Not found")</f>
        <v>Not found</v>
      </c>
      <c r="J1436" t="str">
        <f>IFERROR(INDEX(Manufacturer[Manufacturer Name],MATCH(E1436,Manufacturer[ManufacturerID],0)),"Not found")</f>
        <v>Quibus</v>
      </c>
      <c r="K1436" t="str">
        <f>IFERROR(INDEX(SalesTJ[Units],MATCH(A1436,SalesTJ[ProductID],0)),"Not found")</f>
        <v>Not found</v>
      </c>
      <c r="L1436" t="str">
        <f>IFERROR(INDEX(SalesTJ[Revenue],MATCH(A1436,SalesTJ[ProductID],0)),"Not found")</f>
        <v>Not found</v>
      </c>
    </row>
    <row r="1437" spans="1:12">
      <c r="A1437" s="10">
        <v>1436</v>
      </c>
      <c r="C1437" t="str">
        <f>IFERROR(INDEX(ProductTJ[Product Name],MATCH(A1437,ProductTJ[ProductID],0)),"Not found")</f>
        <v>Quibus RP-28</v>
      </c>
      <c r="D1437" t="str">
        <f>IFERROR(INDEX(ProductTJ[Category],MATCH(A1437,ProductTJ[ProductID],0)),"Not found")</f>
        <v>Rural</v>
      </c>
      <c r="E1437">
        <f>IFERROR(INDEX(ProductTJ[ManufacturerID],MATCH(A1437,ProductTJ[ProductID],0)),"Not found")</f>
        <v>12</v>
      </c>
      <c r="F1437" t="str">
        <f>IFERROR(INDEX(ProductTJ[Segment],MATCH(A1437,ProductTJ[ProductID],0)),"Not found")</f>
        <v>Productivity</v>
      </c>
      <c r="G1437" t="str">
        <f>IFERROR(INDEX(SalesTJ[Country],MATCH(A1437,SalesTJ[ProductID],0)),"Not found")</f>
        <v>Not found</v>
      </c>
      <c r="H1437" t="str">
        <f>IFERROR(INDEX(Location[State],MATCH(I1437,Location[Zip],0)),"Not found")</f>
        <v>Not found</v>
      </c>
      <c r="I1437" t="str">
        <f>IFERROR(INDEX(SalesTJ[Zip],MATCH(A1437,SalesTJ[ProductID],0)),"Not found")</f>
        <v>Not found</v>
      </c>
      <c r="J1437" t="str">
        <f>IFERROR(INDEX(Manufacturer[Manufacturer Name],MATCH(E1437,Manufacturer[ManufacturerID],0)),"Not found")</f>
        <v>Quibus</v>
      </c>
      <c r="K1437" t="str">
        <f>IFERROR(INDEX(SalesTJ[Units],MATCH(A1437,SalesTJ[ProductID],0)),"Not found")</f>
        <v>Not found</v>
      </c>
      <c r="L1437" t="str">
        <f>IFERROR(INDEX(SalesTJ[Revenue],MATCH(A1437,SalesTJ[ProductID],0)),"Not found")</f>
        <v>Not found</v>
      </c>
    </row>
    <row r="1438" spans="1:12">
      <c r="A1438" s="10">
        <v>1437</v>
      </c>
      <c r="C1438" t="str">
        <f>IFERROR(INDEX(ProductTJ[Product Name],MATCH(A1438,ProductTJ[ProductID],0)),"Not found")</f>
        <v>Quibus RP-29</v>
      </c>
      <c r="D1438" t="str">
        <f>IFERROR(INDEX(ProductTJ[Category],MATCH(A1438,ProductTJ[ProductID],0)),"Not found")</f>
        <v>Rural</v>
      </c>
      <c r="E1438">
        <f>IFERROR(INDEX(ProductTJ[ManufacturerID],MATCH(A1438,ProductTJ[ProductID],0)),"Not found")</f>
        <v>12</v>
      </c>
      <c r="F1438" t="str">
        <f>IFERROR(INDEX(ProductTJ[Segment],MATCH(A1438,ProductTJ[ProductID],0)),"Not found")</f>
        <v>Productivity</v>
      </c>
      <c r="G1438" t="str">
        <f>IFERROR(INDEX(SalesTJ[Country],MATCH(A1438,SalesTJ[ProductID],0)),"Not found")</f>
        <v>Not found</v>
      </c>
      <c r="H1438" t="str">
        <f>IFERROR(INDEX(Location[State],MATCH(I1438,Location[Zip],0)),"Not found")</f>
        <v>Not found</v>
      </c>
      <c r="I1438" t="str">
        <f>IFERROR(INDEX(SalesTJ[Zip],MATCH(A1438,SalesTJ[ProductID],0)),"Not found")</f>
        <v>Not found</v>
      </c>
      <c r="J1438" t="str">
        <f>IFERROR(INDEX(Manufacturer[Manufacturer Name],MATCH(E1438,Manufacturer[ManufacturerID],0)),"Not found")</f>
        <v>Quibus</v>
      </c>
      <c r="K1438" t="str">
        <f>IFERROR(INDEX(SalesTJ[Units],MATCH(A1438,SalesTJ[ProductID],0)),"Not found")</f>
        <v>Not found</v>
      </c>
      <c r="L1438" t="str">
        <f>IFERROR(INDEX(SalesTJ[Revenue],MATCH(A1438,SalesTJ[ProductID],0)),"Not found")</f>
        <v>Not found</v>
      </c>
    </row>
    <row r="1439" spans="1:12">
      <c r="A1439" s="10">
        <v>1438</v>
      </c>
      <c r="C1439" t="str">
        <f>IFERROR(INDEX(ProductTJ[Product Name],MATCH(A1439,ProductTJ[ProductID],0)),"Not found")</f>
        <v>Quibus RP-30</v>
      </c>
      <c r="D1439" t="str">
        <f>IFERROR(INDEX(ProductTJ[Category],MATCH(A1439,ProductTJ[ProductID],0)),"Not found")</f>
        <v>Rural</v>
      </c>
      <c r="E1439">
        <f>IFERROR(INDEX(ProductTJ[ManufacturerID],MATCH(A1439,ProductTJ[ProductID],0)),"Not found")</f>
        <v>12</v>
      </c>
      <c r="F1439" t="str">
        <f>IFERROR(INDEX(ProductTJ[Segment],MATCH(A1439,ProductTJ[ProductID],0)),"Not found")</f>
        <v>Productivity</v>
      </c>
      <c r="G1439" t="str">
        <f>IFERROR(INDEX(SalesTJ[Country],MATCH(A1439,SalesTJ[ProductID],0)),"Not found")</f>
        <v>Not found</v>
      </c>
      <c r="H1439" t="str">
        <f>IFERROR(INDEX(Location[State],MATCH(I1439,Location[Zip],0)),"Not found")</f>
        <v>Not found</v>
      </c>
      <c r="I1439" t="str">
        <f>IFERROR(INDEX(SalesTJ[Zip],MATCH(A1439,SalesTJ[ProductID],0)),"Not found")</f>
        <v>Not found</v>
      </c>
      <c r="J1439" t="str">
        <f>IFERROR(INDEX(Manufacturer[Manufacturer Name],MATCH(E1439,Manufacturer[ManufacturerID],0)),"Not found")</f>
        <v>Quibus</v>
      </c>
      <c r="K1439" t="str">
        <f>IFERROR(INDEX(SalesTJ[Units],MATCH(A1439,SalesTJ[ProductID],0)),"Not found")</f>
        <v>Not found</v>
      </c>
      <c r="L1439" t="str">
        <f>IFERROR(INDEX(SalesTJ[Revenue],MATCH(A1439,SalesTJ[ProductID],0)),"Not found")</f>
        <v>Not found</v>
      </c>
    </row>
    <row r="1440" spans="1:12">
      <c r="A1440" s="10">
        <v>1439</v>
      </c>
      <c r="C1440" t="str">
        <f>IFERROR(INDEX(ProductTJ[Product Name],MATCH(A1440,ProductTJ[ProductID],0)),"Not found")</f>
        <v>Quibus RP-31</v>
      </c>
      <c r="D1440" t="str">
        <f>IFERROR(INDEX(ProductTJ[Category],MATCH(A1440,ProductTJ[ProductID],0)),"Not found")</f>
        <v>Rural</v>
      </c>
      <c r="E1440">
        <f>IFERROR(INDEX(ProductTJ[ManufacturerID],MATCH(A1440,ProductTJ[ProductID],0)),"Not found")</f>
        <v>12</v>
      </c>
      <c r="F1440" t="str">
        <f>IFERROR(INDEX(ProductTJ[Segment],MATCH(A1440,ProductTJ[ProductID],0)),"Not found")</f>
        <v>Productivity</v>
      </c>
      <c r="G1440" t="str">
        <f>IFERROR(INDEX(SalesTJ[Country],MATCH(A1440,SalesTJ[ProductID],0)),"Not found")</f>
        <v>Not found</v>
      </c>
      <c r="H1440" t="str">
        <f>IFERROR(INDEX(Location[State],MATCH(I1440,Location[Zip],0)),"Not found")</f>
        <v>Not found</v>
      </c>
      <c r="I1440" t="str">
        <f>IFERROR(INDEX(SalesTJ[Zip],MATCH(A1440,SalesTJ[ProductID],0)),"Not found")</f>
        <v>Not found</v>
      </c>
      <c r="J1440" t="str">
        <f>IFERROR(INDEX(Manufacturer[Manufacturer Name],MATCH(E1440,Manufacturer[ManufacturerID],0)),"Not found")</f>
        <v>Quibus</v>
      </c>
      <c r="K1440" t="str">
        <f>IFERROR(INDEX(SalesTJ[Units],MATCH(A1440,SalesTJ[ProductID],0)),"Not found")</f>
        <v>Not found</v>
      </c>
      <c r="L1440" t="str">
        <f>IFERROR(INDEX(SalesTJ[Revenue],MATCH(A1440,SalesTJ[ProductID],0)),"Not found")</f>
        <v>Not found</v>
      </c>
    </row>
    <row r="1441" spans="1:12">
      <c r="A1441" s="10">
        <v>1440</v>
      </c>
      <c r="C1441" t="str">
        <f>IFERROR(INDEX(ProductTJ[Product Name],MATCH(A1441,ProductTJ[ProductID],0)),"Not found")</f>
        <v>Quibus RP-32</v>
      </c>
      <c r="D1441" t="str">
        <f>IFERROR(INDEX(ProductTJ[Category],MATCH(A1441,ProductTJ[ProductID],0)),"Not found")</f>
        <v>Rural</v>
      </c>
      <c r="E1441">
        <f>IFERROR(INDEX(ProductTJ[ManufacturerID],MATCH(A1441,ProductTJ[ProductID],0)),"Not found")</f>
        <v>12</v>
      </c>
      <c r="F1441" t="str">
        <f>IFERROR(INDEX(ProductTJ[Segment],MATCH(A1441,ProductTJ[ProductID],0)),"Not found")</f>
        <v>Productivity</v>
      </c>
      <c r="G1441" t="str">
        <f>IFERROR(INDEX(SalesTJ[Country],MATCH(A1441,SalesTJ[ProductID],0)),"Not found")</f>
        <v>Not found</v>
      </c>
      <c r="H1441" t="str">
        <f>IFERROR(INDEX(Location[State],MATCH(I1441,Location[Zip],0)),"Not found")</f>
        <v>Not found</v>
      </c>
      <c r="I1441" t="str">
        <f>IFERROR(INDEX(SalesTJ[Zip],MATCH(A1441,SalesTJ[ProductID],0)),"Not found")</f>
        <v>Not found</v>
      </c>
      <c r="J1441" t="str">
        <f>IFERROR(INDEX(Manufacturer[Manufacturer Name],MATCH(E1441,Manufacturer[ManufacturerID],0)),"Not found")</f>
        <v>Quibus</v>
      </c>
      <c r="K1441" t="str">
        <f>IFERROR(INDEX(SalesTJ[Units],MATCH(A1441,SalesTJ[ProductID],0)),"Not found")</f>
        <v>Not found</v>
      </c>
      <c r="L1441" t="str">
        <f>IFERROR(INDEX(SalesTJ[Revenue],MATCH(A1441,SalesTJ[ProductID],0)),"Not found")</f>
        <v>Not found</v>
      </c>
    </row>
    <row r="1442" spans="1:12">
      <c r="A1442" s="10">
        <v>1441</v>
      </c>
      <c r="C1442" t="str">
        <f>IFERROR(INDEX(ProductTJ[Product Name],MATCH(A1442,ProductTJ[ProductID],0)),"Not found")</f>
        <v>Quibus RP-33</v>
      </c>
      <c r="D1442" t="str">
        <f>IFERROR(INDEX(ProductTJ[Category],MATCH(A1442,ProductTJ[ProductID],0)),"Not found")</f>
        <v>Rural</v>
      </c>
      <c r="E1442">
        <f>IFERROR(INDEX(ProductTJ[ManufacturerID],MATCH(A1442,ProductTJ[ProductID],0)),"Not found")</f>
        <v>12</v>
      </c>
      <c r="F1442" t="str">
        <f>IFERROR(INDEX(ProductTJ[Segment],MATCH(A1442,ProductTJ[ProductID],0)),"Not found")</f>
        <v>Productivity</v>
      </c>
      <c r="G1442" t="str">
        <f>IFERROR(INDEX(SalesTJ[Country],MATCH(A1442,SalesTJ[ProductID],0)),"Not found")</f>
        <v>Not found</v>
      </c>
      <c r="H1442" t="str">
        <f>IFERROR(INDEX(Location[State],MATCH(I1442,Location[Zip],0)),"Not found")</f>
        <v>Not found</v>
      </c>
      <c r="I1442" t="str">
        <f>IFERROR(INDEX(SalesTJ[Zip],MATCH(A1442,SalesTJ[ProductID],0)),"Not found")</f>
        <v>Not found</v>
      </c>
      <c r="J1442" t="str">
        <f>IFERROR(INDEX(Manufacturer[Manufacturer Name],MATCH(E1442,Manufacturer[ManufacturerID],0)),"Not found")</f>
        <v>Quibus</v>
      </c>
      <c r="K1442" t="str">
        <f>IFERROR(INDEX(SalesTJ[Units],MATCH(A1442,SalesTJ[ProductID],0)),"Not found")</f>
        <v>Not found</v>
      </c>
      <c r="L1442" t="str">
        <f>IFERROR(INDEX(SalesTJ[Revenue],MATCH(A1442,SalesTJ[ProductID],0)),"Not found")</f>
        <v>Not found</v>
      </c>
    </row>
    <row r="1443" spans="1:12">
      <c r="A1443" s="10">
        <v>1442</v>
      </c>
      <c r="C1443" t="str">
        <f>IFERROR(INDEX(ProductTJ[Product Name],MATCH(A1443,ProductTJ[ProductID],0)),"Not found")</f>
        <v>Quibus RP-34</v>
      </c>
      <c r="D1443" t="str">
        <f>IFERROR(INDEX(ProductTJ[Category],MATCH(A1443,ProductTJ[ProductID],0)),"Not found")</f>
        <v>Rural</v>
      </c>
      <c r="E1443">
        <f>IFERROR(INDEX(ProductTJ[ManufacturerID],MATCH(A1443,ProductTJ[ProductID],0)),"Not found")</f>
        <v>12</v>
      </c>
      <c r="F1443" t="str">
        <f>IFERROR(INDEX(ProductTJ[Segment],MATCH(A1443,ProductTJ[ProductID],0)),"Not found")</f>
        <v>Productivity</v>
      </c>
      <c r="G1443" t="str">
        <f>IFERROR(INDEX(SalesTJ[Country],MATCH(A1443,SalesTJ[ProductID],0)),"Not found")</f>
        <v>Not found</v>
      </c>
      <c r="H1443" t="str">
        <f>IFERROR(INDEX(Location[State],MATCH(I1443,Location[Zip],0)),"Not found")</f>
        <v>Not found</v>
      </c>
      <c r="I1443" t="str">
        <f>IFERROR(INDEX(SalesTJ[Zip],MATCH(A1443,SalesTJ[ProductID],0)),"Not found")</f>
        <v>Not found</v>
      </c>
      <c r="J1443" t="str">
        <f>IFERROR(INDEX(Manufacturer[Manufacturer Name],MATCH(E1443,Manufacturer[ManufacturerID],0)),"Not found")</f>
        <v>Quibus</v>
      </c>
      <c r="K1443" t="str">
        <f>IFERROR(INDEX(SalesTJ[Units],MATCH(A1443,SalesTJ[ProductID],0)),"Not found")</f>
        <v>Not found</v>
      </c>
      <c r="L1443" t="str">
        <f>IFERROR(INDEX(SalesTJ[Revenue],MATCH(A1443,SalesTJ[ProductID],0)),"Not found")</f>
        <v>Not found</v>
      </c>
    </row>
    <row r="1444" spans="1:12">
      <c r="A1444" s="10">
        <v>1443</v>
      </c>
      <c r="C1444" t="str">
        <f>IFERROR(INDEX(ProductTJ[Product Name],MATCH(A1444,ProductTJ[ProductID],0)),"Not found")</f>
        <v>Quibus RP-35</v>
      </c>
      <c r="D1444" t="str">
        <f>IFERROR(INDEX(ProductTJ[Category],MATCH(A1444,ProductTJ[ProductID],0)),"Not found")</f>
        <v>Rural</v>
      </c>
      <c r="E1444">
        <f>IFERROR(INDEX(ProductTJ[ManufacturerID],MATCH(A1444,ProductTJ[ProductID],0)),"Not found")</f>
        <v>12</v>
      </c>
      <c r="F1444" t="str">
        <f>IFERROR(INDEX(ProductTJ[Segment],MATCH(A1444,ProductTJ[ProductID],0)),"Not found")</f>
        <v>Productivity</v>
      </c>
      <c r="G1444" t="str">
        <f>IFERROR(INDEX(SalesTJ[Country],MATCH(A1444,SalesTJ[ProductID],0)),"Not found")</f>
        <v>Not found</v>
      </c>
      <c r="H1444" t="str">
        <f>IFERROR(INDEX(Location[State],MATCH(I1444,Location[Zip],0)),"Not found")</f>
        <v>Not found</v>
      </c>
      <c r="I1444" t="str">
        <f>IFERROR(INDEX(SalesTJ[Zip],MATCH(A1444,SalesTJ[ProductID],0)),"Not found")</f>
        <v>Not found</v>
      </c>
      <c r="J1444" t="str">
        <f>IFERROR(INDEX(Manufacturer[Manufacturer Name],MATCH(E1444,Manufacturer[ManufacturerID],0)),"Not found")</f>
        <v>Quibus</v>
      </c>
      <c r="K1444" t="str">
        <f>IFERROR(INDEX(SalesTJ[Units],MATCH(A1444,SalesTJ[ProductID],0)),"Not found")</f>
        <v>Not found</v>
      </c>
      <c r="L1444" t="str">
        <f>IFERROR(INDEX(SalesTJ[Revenue],MATCH(A1444,SalesTJ[ProductID],0)),"Not found")</f>
        <v>Not found</v>
      </c>
    </row>
    <row r="1445" spans="1:12">
      <c r="A1445" s="10">
        <v>1444</v>
      </c>
      <c r="C1445" t="str">
        <f>IFERROR(INDEX(ProductTJ[Product Name],MATCH(A1445,ProductTJ[ProductID],0)),"Not found")</f>
        <v>Quibus RP-36</v>
      </c>
      <c r="D1445" t="str">
        <f>IFERROR(INDEX(ProductTJ[Category],MATCH(A1445,ProductTJ[ProductID],0)),"Not found")</f>
        <v>Rural</v>
      </c>
      <c r="E1445">
        <f>IFERROR(INDEX(ProductTJ[ManufacturerID],MATCH(A1445,ProductTJ[ProductID],0)),"Not found")</f>
        <v>12</v>
      </c>
      <c r="F1445" t="str">
        <f>IFERROR(INDEX(ProductTJ[Segment],MATCH(A1445,ProductTJ[ProductID],0)),"Not found")</f>
        <v>Productivity</v>
      </c>
      <c r="G1445" t="str">
        <f>IFERROR(INDEX(SalesTJ[Country],MATCH(A1445,SalesTJ[ProductID],0)),"Not found")</f>
        <v>Not found</v>
      </c>
      <c r="H1445" t="str">
        <f>IFERROR(INDEX(Location[State],MATCH(I1445,Location[Zip],0)),"Not found")</f>
        <v>Not found</v>
      </c>
      <c r="I1445" t="str">
        <f>IFERROR(INDEX(SalesTJ[Zip],MATCH(A1445,SalesTJ[ProductID],0)),"Not found")</f>
        <v>Not found</v>
      </c>
      <c r="J1445" t="str">
        <f>IFERROR(INDEX(Manufacturer[Manufacturer Name],MATCH(E1445,Manufacturer[ManufacturerID],0)),"Not found")</f>
        <v>Quibus</v>
      </c>
      <c r="K1445" t="str">
        <f>IFERROR(INDEX(SalesTJ[Units],MATCH(A1445,SalesTJ[ProductID],0)),"Not found")</f>
        <v>Not found</v>
      </c>
      <c r="L1445" t="str">
        <f>IFERROR(INDEX(SalesTJ[Revenue],MATCH(A1445,SalesTJ[ProductID],0)),"Not found")</f>
        <v>Not found</v>
      </c>
    </row>
    <row r="1446" spans="1:12">
      <c r="A1446" s="10">
        <v>1445</v>
      </c>
      <c r="C1446" t="str">
        <f>IFERROR(INDEX(ProductTJ[Product Name],MATCH(A1446,ProductTJ[ProductID],0)),"Not found")</f>
        <v>Quibus RP-37</v>
      </c>
      <c r="D1446" t="str">
        <f>IFERROR(INDEX(ProductTJ[Category],MATCH(A1446,ProductTJ[ProductID],0)),"Not found")</f>
        <v>Rural</v>
      </c>
      <c r="E1446">
        <f>IFERROR(INDEX(ProductTJ[ManufacturerID],MATCH(A1446,ProductTJ[ProductID],0)),"Not found")</f>
        <v>12</v>
      </c>
      <c r="F1446" t="str">
        <f>IFERROR(INDEX(ProductTJ[Segment],MATCH(A1446,ProductTJ[ProductID],0)),"Not found")</f>
        <v>Productivity</v>
      </c>
      <c r="G1446" t="str">
        <f>IFERROR(INDEX(SalesTJ[Country],MATCH(A1446,SalesTJ[ProductID],0)),"Not found")</f>
        <v>Not found</v>
      </c>
      <c r="H1446" t="str">
        <f>IFERROR(INDEX(Location[State],MATCH(I1446,Location[Zip],0)),"Not found")</f>
        <v>Not found</v>
      </c>
      <c r="I1446" t="str">
        <f>IFERROR(INDEX(SalesTJ[Zip],MATCH(A1446,SalesTJ[ProductID],0)),"Not found")</f>
        <v>Not found</v>
      </c>
      <c r="J1446" t="str">
        <f>IFERROR(INDEX(Manufacturer[Manufacturer Name],MATCH(E1446,Manufacturer[ManufacturerID],0)),"Not found")</f>
        <v>Quibus</v>
      </c>
      <c r="K1446" t="str">
        <f>IFERROR(INDEX(SalesTJ[Units],MATCH(A1446,SalesTJ[ProductID],0)),"Not found")</f>
        <v>Not found</v>
      </c>
      <c r="L1446" t="str">
        <f>IFERROR(INDEX(SalesTJ[Revenue],MATCH(A1446,SalesTJ[ProductID],0)),"Not found")</f>
        <v>Not found</v>
      </c>
    </row>
    <row r="1447" spans="1:12">
      <c r="A1447" s="10">
        <v>1446</v>
      </c>
      <c r="C1447" t="str">
        <f>IFERROR(INDEX(ProductTJ[Product Name],MATCH(A1447,ProductTJ[ProductID],0)),"Not found")</f>
        <v>Quibus RP-38</v>
      </c>
      <c r="D1447" t="str">
        <f>IFERROR(INDEX(ProductTJ[Category],MATCH(A1447,ProductTJ[ProductID],0)),"Not found")</f>
        <v>Rural</v>
      </c>
      <c r="E1447">
        <f>IFERROR(INDEX(ProductTJ[ManufacturerID],MATCH(A1447,ProductTJ[ProductID],0)),"Not found")</f>
        <v>12</v>
      </c>
      <c r="F1447" t="str">
        <f>IFERROR(INDEX(ProductTJ[Segment],MATCH(A1447,ProductTJ[ProductID],0)),"Not found")</f>
        <v>Productivity</v>
      </c>
      <c r="G1447" t="str">
        <f>IFERROR(INDEX(SalesTJ[Country],MATCH(A1447,SalesTJ[ProductID],0)),"Not found")</f>
        <v>Not found</v>
      </c>
      <c r="H1447" t="str">
        <f>IFERROR(INDEX(Location[State],MATCH(I1447,Location[Zip],0)),"Not found")</f>
        <v>Not found</v>
      </c>
      <c r="I1447" t="str">
        <f>IFERROR(INDEX(SalesTJ[Zip],MATCH(A1447,SalesTJ[ProductID],0)),"Not found")</f>
        <v>Not found</v>
      </c>
      <c r="J1447" t="str">
        <f>IFERROR(INDEX(Manufacturer[Manufacturer Name],MATCH(E1447,Manufacturer[ManufacturerID],0)),"Not found")</f>
        <v>Quibus</v>
      </c>
      <c r="K1447" t="str">
        <f>IFERROR(INDEX(SalesTJ[Units],MATCH(A1447,SalesTJ[ProductID],0)),"Not found")</f>
        <v>Not found</v>
      </c>
      <c r="L1447" t="str">
        <f>IFERROR(INDEX(SalesTJ[Revenue],MATCH(A1447,SalesTJ[ProductID],0)),"Not found")</f>
        <v>Not found</v>
      </c>
    </row>
    <row r="1448" spans="1:12">
      <c r="A1448" s="10">
        <v>1447</v>
      </c>
      <c r="C1448" t="str">
        <f>IFERROR(INDEX(ProductTJ[Product Name],MATCH(A1448,ProductTJ[ProductID],0)),"Not found")</f>
        <v>Quibus RP-39</v>
      </c>
      <c r="D1448" t="str">
        <f>IFERROR(INDEX(ProductTJ[Category],MATCH(A1448,ProductTJ[ProductID],0)),"Not found")</f>
        <v>Rural</v>
      </c>
      <c r="E1448">
        <f>IFERROR(INDEX(ProductTJ[ManufacturerID],MATCH(A1448,ProductTJ[ProductID],0)),"Not found")</f>
        <v>12</v>
      </c>
      <c r="F1448" t="str">
        <f>IFERROR(INDEX(ProductTJ[Segment],MATCH(A1448,ProductTJ[ProductID],0)),"Not found")</f>
        <v>Productivity</v>
      </c>
      <c r="G1448" t="str">
        <f>IFERROR(INDEX(SalesTJ[Country],MATCH(A1448,SalesTJ[ProductID],0)),"Not found")</f>
        <v>Not found</v>
      </c>
      <c r="H1448" t="str">
        <f>IFERROR(INDEX(Location[State],MATCH(I1448,Location[Zip],0)),"Not found")</f>
        <v>Not found</v>
      </c>
      <c r="I1448" t="str">
        <f>IFERROR(INDEX(SalesTJ[Zip],MATCH(A1448,SalesTJ[ProductID],0)),"Not found")</f>
        <v>Not found</v>
      </c>
      <c r="J1448" t="str">
        <f>IFERROR(INDEX(Manufacturer[Manufacturer Name],MATCH(E1448,Manufacturer[ManufacturerID],0)),"Not found")</f>
        <v>Quibus</v>
      </c>
      <c r="K1448" t="str">
        <f>IFERROR(INDEX(SalesTJ[Units],MATCH(A1448,SalesTJ[ProductID],0)),"Not found")</f>
        <v>Not found</v>
      </c>
      <c r="L1448" t="str">
        <f>IFERROR(INDEX(SalesTJ[Revenue],MATCH(A1448,SalesTJ[ProductID],0)),"Not found")</f>
        <v>Not found</v>
      </c>
    </row>
    <row r="1449" spans="1:12">
      <c r="A1449" s="10">
        <v>1448</v>
      </c>
      <c r="C1449" t="str">
        <f>IFERROR(INDEX(ProductTJ[Product Name],MATCH(A1449,ProductTJ[ProductID],0)),"Not found")</f>
        <v>Quibus RP-40</v>
      </c>
      <c r="D1449" t="str">
        <f>IFERROR(INDEX(ProductTJ[Category],MATCH(A1449,ProductTJ[ProductID],0)),"Not found")</f>
        <v>Rural</v>
      </c>
      <c r="E1449">
        <f>IFERROR(INDEX(ProductTJ[ManufacturerID],MATCH(A1449,ProductTJ[ProductID],0)),"Not found")</f>
        <v>12</v>
      </c>
      <c r="F1449" t="str">
        <f>IFERROR(INDEX(ProductTJ[Segment],MATCH(A1449,ProductTJ[ProductID],0)),"Not found")</f>
        <v>Productivity</v>
      </c>
      <c r="G1449" t="str">
        <f>IFERROR(INDEX(SalesTJ[Country],MATCH(A1449,SalesTJ[ProductID],0)),"Not found")</f>
        <v>Not found</v>
      </c>
      <c r="H1449" t="str">
        <f>IFERROR(INDEX(Location[State],MATCH(I1449,Location[Zip],0)),"Not found")</f>
        <v>Not found</v>
      </c>
      <c r="I1449" t="str">
        <f>IFERROR(INDEX(SalesTJ[Zip],MATCH(A1449,SalesTJ[ProductID],0)),"Not found")</f>
        <v>Not found</v>
      </c>
      <c r="J1449" t="str">
        <f>IFERROR(INDEX(Manufacturer[Manufacturer Name],MATCH(E1449,Manufacturer[ManufacturerID],0)),"Not found")</f>
        <v>Quibus</v>
      </c>
      <c r="K1449" t="str">
        <f>IFERROR(INDEX(SalesTJ[Units],MATCH(A1449,SalesTJ[ProductID],0)),"Not found")</f>
        <v>Not found</v>
      </c>
      <c r="L1449" t="str">
        <f>IFERROR(INDEX(SalesTJ[Revenue],MATCH(A1449,SalesTJ[ProductID],0)),"Not found")</f>
        <v>Not found</v>
      </c>
    </row>
    <row r="1450" spans="1:12">
      <c r="A1450" s="10">
        <v>1449</v>
      </c>
      <c r="C1450" t="str">
        <f>IFERROR(INDEX(ProductTJ[Product Name],MATCH(A1450,ProductTJ[ProductID],0)),"Not found")</f>
        <v>Quibus RP-41</v>
      </c>
      <c r="D1450" t="str">
        <f>IFERROR(INDEX(ProductTJ[Category],MATCH(A1450,ProductTJ[ProductID],0)),"Not found")</f>
        <v>Rural</v>
      </c>
      <c r="E1450">
        <f>IFERROR(INDEX(ProductTJ[ManufacturerID],MATCH(A1450,ProductTJ[ProductID],0)),"Not found")</f>
        <v>12</v>
      </c>
      <c r="F1450" t="str">
        <f>IFERROR(INDEX(ProductTJ[Segment],MATCH(A1450,ProductTJ[ProductID],0)),"Not found")</f>
        <v>Productivity</v>
      </c>
      <c r="G1450" t="str">
        <f>IFERROR(INDEX(SalesTJ[Country],MATCH(A1450,SalesTJ[ProductID],0)),"Not found")</f>
        <v>Not found</v>
      </c>
      <c r="H1450" t="str">
        <f>IFERROR(INDEX(Location[State],MATCH(I1450,Location[Zip],0)),"Not found")</f>
        <v>Not found</v>
      </c>
      <c r="I1450" t="str">
        <f>IFERROR(INDEX(SalesTJ[Zip],MATCH(A1450,SalesTJ[ProductID],0)),"Not found")</f>
        <v>Not found</v>
      </c>
      <c r="J1450" t="str">
        <f>IFERROR(INDEX(Manufacturer[Manufacturer Name],MATCH(E1450,Manufacturer[ManufacturerID],0)),"Not found")</f>
        <v>Quibus</v>
      </c>
      <c r="K1450" t="str">
        <f>IFERROR(INDEX(SalesTJ[Units],MATCH(A1450,SalesTJ[ProductID],0)),"Not found")</f>
        <v>Not found</v>
      </c>
      <c r="L1450" t="str">
        <f>IFERROR(INDEX(SalesTJ[Revenue],MATCH(A1450,SalesTJ[ProductID],0)),"Not found")</f>
        <v>Not found</v>
      </c>
    </row>
    <row r="1451" spans="1:12">
      <c r="A1451" s="10">
        <v>1450</v>
      </c>
      <c r="C1451" t="str">
        <f>IFERROR(INDEX(ProductTJ[Product Name],MATCH(A1451,ProductTJ[ProductID],0)),"Not found")</f>
        <v>Quibus RP-42</v>
      </c>
      <c r="D1451" t="str">
        <f>IFERROR(INDEX(ProductTJ[Category],MATCH(A1451,ProductTJ[ProductID],0)),"Not found")</f>
        <v>Rural</v>
      </c>
      <c r="E1451">
        <f>IFERROR(INDEX(ProductTJ[ManufacturerID],MATCH(A1451,ProductTJ[ProductID],0)),"Not found")</f>
        <v>12</v>
      </c>
      <c r="F1451" t="str">
        <f>IFERROR(INDEX(ProductTJ[Segment],MATCH(A1451,ProductTJ[ProductID],0)),"Not found")</f>
        <v>Productivity</v>
      </c>
      <c r="G1451" t="str">
        <f>IFERROR(INDEX(SalesTJ[Country],MATCH(A1451,SalesTJ[ProductID],0)),"Not found")</f>
        <v>Not found</v>
      </c>
      <c r="H1451" t="str">
        <f>IFERROR(INDEX(Location[State],MATCH(I1451,Location[Zip],0)),"Not found")</f>
        <v>Not found</v>
      </c>
      <c r="I1451" t="str">
        <f>IFERROR(INDEX(SalesTJ[Zip],MATCH(A1451,SalesTJ[ProductID],0)),"Not found")</f>
        <v>Not found</v>
      </c>
      <c r="J1451" t="str">
        <f>IFERROR(INDEX(Manufacturer[Manufacturer Name],MATCH(E1451,Manufacturer[ManufacturerID],0)),"Not found")</f>
        <v>Quibus</v>
      </c>
      <c r="K1451" t="str">
        <f>IFERROR(INDEX(SalesTJ[Units],MATCH(A1451,SalesTJ[ProductID],0)),"Not found")</f>
        <v>Not found</v>
      </c>
      <c r="L1451" t="str">
        <f>IFERROR(INDEX(SalesTJ[Revenue],MATCH(A1451,SalesTJ[ProductID],0)),"Not found")</f>
        <v>Not found</v>
      </c>
    </row>
    <row r="1452" spans="1:12">
      <c r="A1452" s="10">
        <v>1451</v>
      </c>
      <c r="C1452" t="str">
        <f>IFERROR(INDEX(ProductTJ[Product Name],MATCH(A1452,ProductTJ[ProductID],0)),"Not found")</f>
        <v>Quibus RP-43</v>
      </c>
      <c r="D1452" t="str">
        <f>IFERROR(INDEX(ProductTJ[Category],MATCH(A1452,ProductTJ[ProductID],0)),"Not found")</f>
        <v>Rural</v>
      </c>
      <c r="E1452">
        <f>IFERROR(INDEX(ProductTJ[ManufacturerID],MATCH(A1452,ProductTJ[ProductID],0)),"Not found")</f>
        <v>12</v>
      </c>
      <c r="F1452" t="str">
        <f>IFERROR(INDEX(ProductTJ[Segment],MATCH(A1452,ProductTJ[ProductID],0)),"Not found")</f>
        <v>Productivity</v>
      </c>
      <c r="G1452" t="str">
        <f>IFERROR(INDEX(SalesTJ[Country],MATCH(A1452,SalesTJ[ProductID],0)),"Not found")</f>
        <v>Not found</v>
      </c>
      <c r="H1452" t="str">
        <f>IFERROR(INDEX(Location[State],MATCH(I1452,Location[Zip],0)),"Not found")</f>
        <v>Not found</v>
      </c>
      <c r="I1452" t="str">
        <f>IFERROR(INDEX(SalesTJ[Zip],MATCH(A1452,SalesTJ[ProductID],0)),"Not found")</f>
        <v>Not found</v>
      </c>
      <c r="J1452" t="str">
        <f>IFERROR(INDEX(Manufacturer[Manufacturer Name],MATCH(E1452,Manufacturer[ManufacturerID],0)),"Not found")</f>
        <v>Quibus</v>
      </c>
      <c r="K1452" t="str">
        <f>IFERROR(INDEX(SalesTJ[Units],MATCH(A1452,SalesTJ[ProductID],0)),"Not found")</f>
        <v>Not found</v>
      </c>
      <c r="L1452" t="str">
        <f>IFERROR(INDEX(SalesTJ[Revenue],MATCH(A1452,SalesTJ[ProductID],0)),"Not found")</f>
        <v>Not found</v>
      </c>
    </row>
    <row r="1453" spans="1:12">
      <c r="A1453" s="10">
        <v>1452</v>
      </c>
      <c r="C1453" t="str">
        <f>IFERROR(INDEX(ProductTJ[Product Name],MATCH(A1453,ProductTJ[ProductID],0)),"Not found")</f>
        <v>Quibus RP-44</v>
      </c>
      <c r="D1453" t="str">
        <f>IFERROR(INDEX(ProductTJ[Category],MATCH(A1453,ProductTJ[ProductID],0)),"Not found")</f>
        <v>Rural</v>
      </c>
      <c r="E1453">
        <f>IFERROR(INDEX(ProductTJ[ManufacturerID],MATCH(A1453,ProductTJ[ProductID],0)),"Not found")</f>
        <v>12</v>
      </c>
      <c r="F1453" t="str">
        <f>IFERROR(INDEX(ProductTJ[Segment],MATCH(A1453,ProductTJ[ProductID],0)),"Not found")</f>
        <v>Productivity</v>
      </c>
      <c r="G1453" t="str">
        <f>IFERROR(INDEX(SalesTJ[Country],MATCH(A1453,SalesTJ[ProductID],0)),"Not found")</f>
        <v>Not found</v>
      </c>
      <c r="H1453" t="str">
        <f>IFERROR(INDEX(Location[State],MATCH(I1453,Location[Zip],0)),"Not found")</f>
        <v>Not found</v>
      </c>
      <c r="I1453" t="str">
        <f>IFERROR(INDEX(SalesTJ[Zip],MATCH(A1453,SalesTJ[ProductID],0)),"Not found")</f>
        <v>Not found</v>
      </c>
      <c r="J1453" t="str">
        <f>IFERROR(INDEX(Manufacturer[Manufacturer Name],MATCH(E1453,Manufacturer[ManufacturerID],0)),"Not found")</f>
        <v>Quibus</v>
      </c>
      <c r="K1453" t="str">
        <f>IFERROR(INDEX(SalesTJ[Units],MATCH(A1453,SalesTJ[ProductID],0)),"Not found")</f>
        <v>Not found</v>
      </c>
      <c r="L1453" t="str">
        <f>IFERROR(INDEX(SalesTJ[Revenue],MATCH(A1453,SalesTJ[ProductID],0)),"Not found")</f>
        <v>Not found</v>
      </c>
    </row>
    <row r="1454" spans="1:12">
      <c r="A1454" s="10">
        <v>1453</v>
      </c>
      <c r="C1454" t="str">
        <f>IFERROR(INDEX(ProductTJ[Product Name],MATCH(A1454,ProductTJ[ProductID],0)),"Not found")</f>
        <v>Quibus RP-45</v>
      </c>
      <c r="D1454" t="str">
        <f>IFERROR(INDEX(ProductTJ[Category],MATCH(A1454,ProductTJ[ProductID],0)),"Not found")</f>
        <v>Rural</v>
      </c>
      <c r="E1454">
        <f>IFERROR(INDEX(ProductTJ[ManufacturerID],MATCH(A1454,ProductTJ[ProductID],0)),"Not found")</f>
        <v>12</v>
      </c>
      <c r="F1454" t="str">
        <f>IFERROR(INDEX(ProductTJ[Segment],MATCH(A1454,ProductTJ[ProductID],0)),"Not found")</f>
        <v>Productivity</v>
      </c>
      <c r="G1454" t="str">
        <f>IFERROR(INDEX(SalesTJ[Country],MATCH(A1454,SalesTJ[ProductID],0)),"Not found")</f>
        <v>Not found</v>
      </c>
      <c r="H1454" t="str">
        <f>IFERROR(INDEX(Location[State],MATCH(I1454,Location[Zip],0)),"Not found")</f>
        <v>Not found</v>
      </c>
      <c r="I1454" t="str">
        <f>IFERROR(INDEX(SalesTJ[Zip],MATCH(A1454,SalesTJ[ProductID],0)),"Not found")</f>
        <v>Not found</v>
      </c>
      <c r="J1454" t="str">
        <f>IFERROR(INDEX(Manufacturer[Manufacturer Name],MATCH(E1454,Manufacturer[ManufacturerID],0)),"Not found")</f>
        <v>Quibus</v>
      </c>
      <c r="K1454" t="str">
        <f>IFERROR(INDEX(SalesTJ[Units],MATCH(A1454,SalesTJ[ProductID],0)),"Not found")</f>
        <v>Not found</v>
      </c>
      <c r="L1454" t="str">
        <f>IFERROR(INDEX(SalesTJ[Revenue],MATCH(A1454,SalesTJ[ProductID],0)),"Not found")</f>
        <v>Not found</v>
      </c>
    </row>
    <row r="1455" spans="1:12">
      <c r="A1455" s="10">
        <v>1454</v>
      </c>
      <c r="C1455" t="str">
        <f>IFERROR(INDEX(ProductTJ[Product Name],MATCH(A1455,ProductTJ[ProductID],0)),"Not found")</f>
        <v>Quibus RP-46</v>
      </c>
      <c r="D1455" t="str">
        <f>IFERROR(INDEX(ProductTJ[Category],MATCH(A1455,ProductTJ[ProductID],0)),"Not found")</f>
        <v>Rural</v>
      </c>
      <c r="E1455">
        <f>IFERROR(INDEX(ProductTJ[ManufacturerID],MATCH(A1455,ProductTJ[ProductID],0)),"Not found")</f>
        <v>12</v>
      </c>
      <c r="F1455" t="str">
        <f>IFERROR(INDEX(ProductTJ[Segment],MATCH(A1455,ProductTJ[ProductID],0)),"Not found")</f>
        <v>Productivity</v>
      </c>
      <c r="G1455" t="str">
        <f>IFERROR(INDEX(SalesTJ[Country],MATCH(A1455,SalesTJ[ProductID],0)),"Not found")</f>
        <v>Not found</v>
      </c>
      <c r="H1455" t="str">
        <f>IFERROR(INDEX(Location[State],MATCH(I1455,Location[Zip],0)),"Not found")</f>
        <v>Not found</v>
      </c>
      <c r="I1455" t="str">
        <f>IFERROR(INDEX(SalesTJ[Zip],MATCH(A1455,SalesTJ[ProductID],0)),"Not found")</f>
        <v>Not found</v>
      </c>
      <c r="J1455" t="str">
        <f>IFERROR(INDEX(Manufacturer[Manufacturer Name],MATCH(E1455,Manufacturer[ManufacturerID],0)),"Not found")</f>
        <v>Quibus</v>
      </c>
      <c r="K1455" t="str">
        <f>IFERROR(INDEX(SalesTJ[Units],MATCH(A1455,SalesTJ[ProductID],0)),"Not found")</f>
        <v>Not found</v>
      </c>
      <c r="L1455" t="str">
        <f>IFERROR(INDEX(SalesTJ[Revenue],MATCH(A1455,SalesTJ[ProductID],0)),"Not found")</f>
        <v>Not found</v>
      </c>
    </row>
    <row r="1456" spans="1:12">
      <c r="A1456" s="10">
        <v>1455</v>
      </c>
      <c r="C1456" t="str">
        <f>IFERROR(INDEX(ProductTJ[Product Name],MATCH(A1456,ProductTJ[ProductID],0)),"Not found")</f>
        <v>Quibus RP-47</v>
      </c>
      <c r="D1456" t="str">
        <f>IFERROR(INDEX(ProductTJ[Category],MATCH(A1456,ProductTJ[ProductID],0)),"Not found")</f>
        <v>Rural</v>
      </c>
      <c r="E1456">
        <f>IFERROR(INDEX(ProductTJ[ManufacturerID],MATCH(A1456,ProductTJ[ProductID],0)),"Not found")</f>
        <v>12</v>
      </c>
      <c r="F1456" t="str">
        <f>IFERROR(INDEX(ProductTJ[Segment],MATCH(A1456,ProductTJ[ProductID],0)),"Not found")</f>
        <v>Productivity</v>
      </c>
      <c r="G1456" t="str">
        <f>IFERROR(INDEX(SalesTJ[Country],MATCH(A1456,SalesTJ[ProductID],0)),"Not found")</f>
        <v>Not found</v>
      </c>
      <c r="H1456" t="str">
        <f>IFERROR(INDEX(Location[State],MATCH(I1456,Location[Zip],0)),"Not found")</f>
        <v>Not found</v>
      </c>
      <c r="I1456" t="str">
        <f>IFERROR(INDEX(SalesTJ[Zip],MATCH(A1456,SalesTJ[ProductID],0)),"Not found")</f>
        <v>Not found</v>
      </c>
      <c r="J1456" t="str">
        <f>IFERROR(INDEX(Manufacturer[Manufacturer Name],MATCH(E1456,Manufacturer[ManufacturerID],0)),"Not found")</f>
        <v>Quibus</v>
      </c>
      <c r="K1456" t="str">
        <f>IFERROR(INDEX(SalesTJ[Units],MATCH(A1456,SalesTJ[ProductID],0)),"Not found")</f>
        <v>Not found</v>
      </c>
      <c r="L1456" t="str">
        <f>IFERROR(INDEX(SalesTJ[Revenue],MATCH(A1456,SalesTJ[ProductID],0)),"Not found")</f>
        <v>Not found</v>
      </c>
    </row>
    <row r="1457" spans="1:12">
      <c r="A1457" s="10">
        <v>1456</v>
      </c>
      <c r="C1457" t="str">
        <f>IFERROR(INDEX(ProductTJ[Product Name],MATCH(A1457,ProductTJ[ProductID],0)),"Not found")</f>
        <v>Quibus RP-48</v>
      </c>
      <c r="D1457" t="str">
        <f>IFERROR(INDEX(ProductTJ[Category],MATCH(A1457,ProductTJ[ProductID],0)),"Not found")</f>
        <v>Rural</v>
      </c>
      <c r="E1457">
        <f>IFERROR(INDEX(ProductTJ[ManufacturerID],MATCH(A1457,ProductTJ[ProductID],0)),"Not found")</f>
        <v>12</v>
      </c>
      <c r="F1457" t="str">
        <f>IFERROR(INDEX(ProductTJ[Segment],MATCH(A1457,ProductTJ[ProductID],0)),"Not found")</f>
        <v>Productivity</v>
      </c>
      <c r="G1457" t="str">
        <f>IFERROR(INDEX(SalesTJ[Country],MATCH(A1457,SalesTJ[ProductID],0)),"Not found")</f>
        <v>Not found</v>
      </c>
      <c r="H1457" t="str">
        <f>IFERROR(INDEX(Location[State],MATCH(I1457,Location[Zip],0)),"Not found")</f>
        <v>Not found</v>
      </c>
      <c r="I1457" t="str">
        <f>IFERROR(INDEX(SalesTJ[Zip],MATCH(A1457,SalesTJ[ProductID],0)),"Not found")</f>
        <v>Not found</v>
      </c>
      <c r="J1457" t="str">
        <f>IFERROR(INDEX(Manufacturer[Manufacturer Name],MATCH(E1457,Manufacturer[ManufacturerID],0)),"Not found")</f>
        <v>Quibus</v>
      </c>
      <c r="K1457" t="str">
        <f>IFERROR(INDEX(SalesTJ[Units],MATCH(A1457,SalesTJ[ProductID],0)),"Not found")</f>
        <v>Not found</v>
      </c>
      <c r="L1457" t="str">
        <f>IFERROR(INDEX(SalesTJ[Revenue],MATCH(A1457,SalesTJ[ProductID],0)),"Not found")</f>
        <v>Not found</v>
      </c>
    </row>
    <row r="1458" spans="1:12">
      <c r="A1458" s="10">
        <v>1457</v>
      </c>
      <c r="C1458" t="str">
        <f>IFERROR(INDEX(ProductTJ[Product Name],MATCH(A1458,ProductTJ[ProductID],0)),"Not found")</f>
        <v>Quibus RP-49</v>
      </c>
      <c r="D1458" t="str">
        <f>IFERROR(INDEX(ProductTJ[Category],MATCH(A1458,ProductTJ[ProductID],0)),"Not found")</f>
        <v>Rural</v>
      </c>
      <c r="E1458">
        <f>IFERROR(INDEX(ProductTJ[ManufacturerID],MATCH(A1458,ProductTJ[ProductID],0)),"Not found")</f>
        <v>12</v>
      </c>
      <c r="F1458" t="str">
        <f>IFERROR(INDEX(ProductTJ[Segment],MATCH(A1458,ProductTJ[ProductID],0)),"Not found")</f>
        <v>Productivity</v>
      </c>
      <c r="G1458" t="str">
        <f>IFERROR(INDEX(SalesTJ[Country],MATCH(A1458,SalesTJ[ProductID],0)),"Not found")</f>
        <v>Not found</v>
      </c>
      <c r="H1458" t="str">
        <f>IFERROR(INDEX(Location[State],MATCH(I1458,Location[Zip],0)),"Not found")</f>
        <v>Not found</v>
      </c>
      <c r="I1458" t="str">
        <f>IFERROR(INDEX(SalesTJ[Zip],MATCH(A1458,SalesTJ[ProductID],0)),"Not found")</f>
        <v>Not found</v>
      </c>
      <c r="J1458" t="str">
        <f>IFERROR(INDEX(Manufacturer[Manufacturer Name],MATCH(E1458,Manufacturer[ManufacturerID],0)),"Not found")</f>
        <v>Quibus</v>
      </c>
      <c r="K1458" t="str">
        <f>IFERROR(INDEX(SalesTJ[Units],MATCH(A1458,SalesTJ[ProductID],0)),"Not found")</f>
        <v>Not found</v>
      </c>
      <c r="L1458" t="str">
        <f>IFERROR(INDEX(SalesTJ[Revenue],MATCH(A1458,SalesTJ[ProductID],0)),"Not found")</f>
        <v>Not found</v>
      </c>
    </row>
    <row r="1459" spans="1:12">
      <c r="A1459" s="10">
        <v>1458</v>
      </c>
      <c r="C1459" t="str">
        <f>IFERROR(INDEX(ProductTJ[Product Name],MATCH(A1459,ProductTJ[ProductID],0)),"Not found")</f>
        <v>Quibus RP-50</v>
      </c>
      <c r="D1459" t="str">
        <f>IFERROR(INDEX(ProductTJ[Category],MATCH(A1459,ProductTJ[ProductID],0)),"Not found")</f>
        <v>Rural</v>
      </c>
      <c r="E1459">
        <f>IFERROR(INDEX(ProductTJ[ManufacturerID],MATCH(A1459,ProductTJ[ProductID],0)),"Not found")</f>
        <v>12</v>
      </c>
      <c r="F1459" t="str">
        <f>IFERROR(INDEX(ProductTJ[Segment],MATCH(A1459,ProductTJ[ProductID],0)),"Not found")</f>
        <v>Productivity</v>
      </c>
      <c r="G1459" t="str">
        <f>IFERROR(INDEX(SalesTJ[Country],MATCH(A1459,SalesTJ[ProductID],0)),"Not found")</f>
        <v>Not found</v>
      </c>
      <c r="H1459" t="str">
        <f>IFERROR(INDEX(Location[State],MATCH(I1459,Location[Zip],0)),"Not found")</f>
        <v>Not found</v>
      </c>
      <c r="I1459" t="str">
        <f>IFERROR(INDEX(SalesTJ[Zip],MATCH(A1459,SalesTJ[ProductID],0)),"Not found")</f>
        <v>Not found</v>
      </c>
      <c r="J1459" t="str">
        <f>IFERROR(INDEX(Manufacturer[Manufacturer Name],MATCH(E1459,Manufacturer[ManufacturerID],0)),"Not found")</f>
        <v>Quibus</v>
      </c>
      <c r="K1459" t="str">
        <f>IFERROR(INDEX(SalesTJ[Units],MATCH(A1459,SalesTJ[ProductID],0)),"Not found")</f>
        <v>Not found</v>
      </c>
      <c r="L1459" t="str">
        <f>IFERROR(INDEX(SalesTJ[Revenue],MATCH(A1459,SalesTJ[ProductID],0)),"Not found")</f>
        <v>Not found</v>
      </c>
    </row>
    <row r="1460" spans="1:12">
      <c r="A1460" s="10">
        <v>1459</v>
      </c>
      <c r="C1460" t="str">
        <f>IFERROR(INDEX(ProductTJ[Product Name],MATCH(A1460,ProductTJ[ProductID],0)),"Not found")</f>
        <v>Quibus RP-51</v>
      </c>
      <c r="D1460" t="str">
        <f>IFERROR(INDEX(ProductTJ[Category],MATCH(A1460,ProductTJ[ProductID],0)),"Not found")</f>
        <v>Rural</v>
      </c>
      <c r="E1460">
        <f>IFERROR(INDEX(ProductTJ[ManufacturerID],MATCH(A1460,ProductTJ[ProductID],0)),"Not found")</f>
        <v>12</v>
      </c>
      <c r="F1460" t="str">
        <f>IFERROR(INDEX(ProductTJ[Segment],MATCH(A1460,ProductTJ[ProductID],0)),"Not found")</f>
        <v>Productivity</v>
      </c>
      <c r="G1460" t="str">
        <f>IFERROR(INDEX(SalesTJ[Country],MATCH(A1460,SalesTJ[ProductID],0)),"Not found")</f>
        <v>Not found</v>
      </c>
      <c r="H1460" t="str">
        <f>IFERROR(INDEX(Location[State],MATCH(I1460,Location[Zip],0)),"Not found")</f>
        <v>Not found</v>
      </c>
      <c r="I1460" t="str">
        <f>IFERROR(INDEX(SalesTJ[Zip],MATCH(A1460,SalesTJ[ProductID],0)),"Not found")</f>
        <v>Not found</v>
      </c>
      <c r="J1460" t="str">
        <f>IFERROR(INDEX(Manufacturer[Manufacturer Name],MATCH(E1460,Manufacturer[ManufacturerID],0)),"Not found")</f>
        <v>Quibus</v>
      </c>
      <c r="K1460" t="str">
        <f>IFERROR(INDEX(SalesTJ[Units],MATCH(A1460,SalesTJ[ProductID],0)),"Not found")</f>
        <v>Not found</v>
      </c>
      <c r="L1460" t="str">
        <f>IFERROR(INDEX(SalesTJ[Revenue],MATCH(A1460,SalesTJ[ProductID],0)),"Not found")</f>
        <v>Not found</v>
      </c>
    </row>
    <row r="1461" spans="1:12">
      <c r="A1461" s="10">
        <v>1460</v>
      </c>
      <c r="C1461" t="str">
        <f>IFERROR(INDEX(ProductTJ[Product Name],MATCH(A1461,ProductTJ[ProductID],0)),"Not found")</f>
        <v>Quibus RP-52</v>
      </c>
      <c r="D1461" t="str">
        <f>IFERROR(INDEX(ProductTJ[Category],MATCH(A1461,ProductTJ[ProductID],0)),"Not found")</f>
        <v>Rural</v>
      </c>
      <c r="E1461">
        <f>IFERROR(INDEX(ProductTJ[ManufacturerID],MATCH(A1461,ProductTJ[ProductID],0)),"Not found")</f>
        <v>12</v>
      </c>
      <c r="F1461" t="str">
        <f>IFERROR(INDEX(ProductTJ[Segment],MATCH(A1461,ProductTJ[ProductID],0)),"Not found")</f>
        <v>Productivity</v>
      </c>
      <c r="G1461" t="str">
        <f>IFERROR(INDEX(SalesTJ[Country],MATCH(A1461,SalesTJ[ProductID],0)),"Not found")</f>
        <v>Not found</v>
      </c>
      <c r="H1461" t="str">
        <f>IFERROR(INDEX(Location[State],MATCH(I1461,Location[Zip],0)),"Not found")</f>
        <v>Not found</v>
      </c>
      <c r="I1461" t="str">
        <f>IFERROR(INDEX(SalesTJ[Zip],MATCH(A1461,SalesTJ[ProductID],0)),"Not found")</f>
        <v>Not found</v>
      </c>
      <c r="J1461" t="str">
        <f>IFERROR(INDEX(Manufacturer[Manufacturer Name],MATCH(E1461,Manufacturer[ManufacturerID],0)),"Not found")</f>
        <v>Quibus</v>
      </c>
      <c r="K1461" t="str">
        <f>IFERROR(INDEX(SalesTJ[Units],MATCH(A1461,SalesTJ[ProductID],0)),"Not found")</f>
        <v>Not found</v>
      </c>
      <c r="L1461" t="str">
        <f>IFERROR(INDEX(SalesTJ[Revenue],MATCH(A1461,SalesTJ[ProductID],0)),"Not found")</f>
        <v>Not found</v>
      </c>
    </row>
    <row r="1462" spans="1:12">
      <c r="A1462" s="10">
        <v>1461</v>
      </c>
      <c r="C1462" t="str">
        <f>IFERROR(INDEX(ProductTJ[Product Name],MATCH(A1462,ProductTJ[ProductID],0)),"Not found")</f>
        <v>Quibus RP-53</v>
      </c>
      <c r="D1462" t="str">
        <f>IFERROR(INDEX(ProductTJ[Category],MATCH(A1462,ProductTJ[ProductID],0)),"Not found")</f>
        <v>Rural</v>
      </c>
      <c r="E1462">
        <f>IFERROR(INDEX(ProductTJ[ManufacturerID],MATCH(A1462,ProductTJ[ProductID],0)),"Not found")</f>
        <v>12</v>
      </c>
      <c r="F1462" t="str">
        <f>IFERROR(INDEX(ProductTJ[Segment],MATCH(A1462,ProductTJ[ProductID],0)),"Not found")</f>
        <v>Productivity</v>
      </c>
      <c r="G1462" t="str">
        <f>IFERROR(INDEX(SalesTJ[Country],MATCH(A1462,SalesTJ[ProductID],0)),"Not found")</f>
        <v>Not found</v>
      </c>
      <c r="H1462" t="str">
        <f>IFERROR(INDEX(Location[State],MATCH(I1462,Location[Zip],0)),"Not found")</f>
        <v>Not found</v>
      </c>
      <c r="I1462" t="str">
        <f>IFERROR(INDEX(SalesTJ[Zip],MATCH(A1462,SalesTJ[ProductID],0)),"Not found")</f>
        <v>Not found</v>
      </c>
      <c r="J1462" t="str">
        <f>IFERROR(INDEX(Manufacturer[Manufacturer Name],MATCH(E1462,Manufacturer[ManufacturerID],0)),"Not found")</f>
        <v>Quibus</v>
      </c>
      <c r="K1462" t="str">
        <f>IFERROR(INDEX(SalesTJ[Units],MATCH(A1462,SalesTJ[ProductID],0)),"Not found")</f>
        <v>Not found</v>
      </c>
      <c r="L1462" t="str">
        <f>IFERROR(INDEX(SalesTJ[Revenue],MATCH(A1462,SalesTJ[ProductID],0)),"Not found")</f>
        <v>Not found</v>
      </c>
    </row>
    <row r="1463" spans="1:12">
      <c r="A1463" s="10">
        <v>1462</v>
      </c>
      <c r="C1463" t="str">
        <f>IFERROR(INDEX(ProductTJ[Product Name],MATCH(A1463,ProductTJ[ProductID],0)),"Not found")</f>
        <v>Quibus RP-54</v>
      </c>
      <c r="D1463" t="str">
        <f>IFERROR(INDEX(ProductTJ[Category],MATCH(A1463,ProductTJ[ProductID],0)),"Not found")</f>
        <v>Rural</v>
      </c>
      <c r="E1463">
        <f>IFERROR(INDEX(ProductTJ[ManufacturerID],MATCH(A1463,ProductTJ[ProductID],0)),"Not found")</f>
        <v>12</v>
      </c>
      <c r="F1463" t="str">
        <f>IFERROR(INDEX(ProductTJ[Segment],MATCH(A1463,ProductTJ[ProductID],0)),"Not found")</f>
        <v>Productivity</v>
      </c>
      <c r="G1463" t="str">
        <f>IFERROR(INDEX(SalesTJ[Country],MATCH(A1463,SalesTJ[ProductID],0)),"Not found")</f>
        <v>Not found</v>
      </c>
      <c r="H1463" t="str">
        <f>IFERROR(INDEX(Location[State],MATCH(I1463,Location[Zip],0)),"Not found")</f>
        <v>Not found</v>
      </c>
      <c r="I1463" t="str">
        <f>IFERROR(INDEX(SalesTJ[Zip],MATCH(A1463,SalesTJ[ProductID],0)),"Not found")</f>
        <v>Not found</v>
      </c>
      <c r="J1463" t="str">
        <f>IFERROR(INDEX(Manufacturer[Manufacturer Name],MATCH(E1463,Manufacturer[ManufacturerID],0)),"Not found")</f>
        <v>Quibus</v>
      </c>
      <c r="K1463" t="str">
        <f>IFERROR(INDEX(SalesTJ[Units],MATCH(A1463,SalesTJ[ProductID],0)),"Not found")</f>
        <v>Not found</v>
      </c>
      <c r="L1463" t="str">
        <f>IFERROR(INDEX(SalesTJ[Revenue],MATCH(A1463,SalesTJ[ProductID],0)),"Not found")</f>
        <v>Not found</v>
      </c>
    </row>
    <row r="1464" spans="1:12">
      <c r="A1464" s="10">
        <v>1463</v>
      </c>
      <c r="C1464" t="str">
        <f>IFERROR(INDEX(ProductTJ[Product Name],MATCH(A1464,ProductTJ[ProductID],0)),"Not found")</f>
        <v>Quibus RP-55</v>
      </c>
      <c r="D1464" t="str">
        <f>IFERROR(INDEX(ProductTJ[Category],MATCH(A1464,ProductTJ[ProductID],0)),"Not found")</f>
        <v>Rural</v>
      </c>
      <c r="E1464">
        <f>IFERROR(INDEX(ProductTJ[ManufacturerID],MATCH(A1464,ProductTJ[ProductID],0)),"Not found")</f>
        <v>12</v>
      </c>
      <c r="F1464" t="str">
        <f>IFERROR(INDEX(ProductTJ[Segment],MATCH(A1464,ProductTJ[ProductID],0)),"Not found")</f>
        <v>Productivity</v>
      </c>
      <c r="G1464" t="str">
        <f>IFERROR(INDEX(SalesTJ[Country],MATCH(A1464,SalesTJ[ProductID],0)),"Not found")</f>
        <v>Not found</v>
      </c>
      <c r="H1464" t="str">
        <f>IFERROR(INDEX(Location[State],MATCH(I1464,Location[Zip],0)),"Not found")</f>
        <v>Not found</v>
      </c>
      <c r="I1464" t="str">
        <f>IFERROR(INDEX(SalesTJ[Zip],MATCH(A1464,SalesTJ[ProductID],0)),"Not found")</f>
        <v>Not found</v>
      </c>
      <c r="J1464" t="str">
        <f>IFERROR(INDEX(Manufacturer[Manufacturer Name],MATCH(E1464,Manufacturer[ManufacturerID],0)),"Not found")</f>
        <v>Quibus</v>
      </c>
      <c r="K1464" t="str">
        <f>IFERROR(INDEX(SalesTJ[Units],MATCH(A1464,SalesTJ[ProductID],0)),"Not found")</f>
        <v>Not found</v>
      </c>
      <c r="L1464" t="str">
        <f>IFERROR(INDEX(SalesTJ[Revenue],MATCH(A1464,SalesTJ[ProductID],0)),"Not found")</f>
        <v>Not found</v>
      </c>
    </row>
    <row r="1465" spans="1:12">
      <c r="A1465" s="10">
        <v>1464</v>
      </c>
      <c r="C1465" t="str">
        <f>IFERROR(INDEX(ProductTJ[Product Name],MATCH(A1465,ProductTJ[ProductID],0)),"Not found")</f>
        <v>Quibus RP-56</v>
      </c>
      <c r="D1465" t="str">
        <f>IFERROR(INDEX(ProductTJ[Category],MATCH(A1465,ProductTJ[ProductID],0)),"Not found")</f>
        <v>Rural</v>
      </c>
      <c r="E1465">
        <f>IFERROR(INDEX(ProductTJ[ManufacturerID],MATCH(A1465,ProductTJ[ProductID],0)),"Not found")</f>
        <v>12</v>
      </c>
      <c r="F1465" t="str">
        <f>IFERROR(INDEX(ProductTJ[Segment],MATCH(A1465,ProductTJ[ProductID],0)),"Not found")</f>
        <v>Productivity</v>
      </c>
      <c r="G1465" t="str">
        <f>IFERROR(INDEX(SalesTJ[Country],MATCH(A1465,SalesTJ[ProductID],0)),"Not found")</f>
        <v>Not found</v>
      </c>
      <c r="H1465" t="str">
        <f>IFERROR(INDEX(Location[State],MATCH(I1465,Location[Zip],0)),"Not found")</f>
        <v>Not found</v>
      </c>
      <c r="I1465" t="str">
        <f>IFERROR(INDEX(SalesTJ[Zip],MATCH(A1465,SalesTJ[ProductID],0)),"Not found")</f>
        <v>Not found</v>
      </c>
      <c r="J1465" t="str">
        <f>IFERROR(INDEX(Manufacturer[Manufacturer Name],MATCH(E1465,Manufacturer[ManufacturerID],0)),"Not found")</f>
        <v>Quibus</v>
      </c>
      <c r="K1465" t="str">
        <f>IFERROR(INDEX(SalesTJ[Units],MATCH(A1465,SalesTJ[ProductID],0)),"Not found")</f>
        <v>Not found</v>
      </c>
      <c r="L1465" t="str">
        <f>IFERROR(INDEX(SalesTJ[Revenue],MATCH(A1465,SalesTJ[ProductID],0)),"Not found")</f>
        <v>Not found</v>
      </c>
    </row>
    <row r="1466" spans="1:12">
      <c r="A1466" s="10">
        <v>1465</v>
      </c>
      <c r="C1466" t="str">
        <f>IFERROR(INDEX(ProductTJ[Product Name],MATCH(A1466,ProductTJ[ProductID],0)),"Not found")</f>
        <v>Quibus RP-57</v>
      </c>
      <c r="D1466" t="str">
        <f>IFERROR(INDEX(ProductTJ[Category],MATCH(A1466,ProductTJ[ProductID],0)),"Not found")</f>
        <v>Rural</v>
      </c>
      <c r="E1466">
        <f>IFERROR(INDEX(ProductTJ[ManufacturerID],MATCH(A1466,ProductTJ[ProductID],0)),"Not found")</f>
        <v>12</v>
      </c>
      <c r="F1466" t="str">
        <f>IFERROR(INDEX(ProductTJ[Segment],MATCH(A1466,ProductTJ[ProductID],0)),"Not found")</f>
        <v>Productivity</v>
      </c>
      <c r="G1466" t="str">
        <f>IFERROR(INDEX(SalesTJ[Country],MATCH(A1466,SalesTJ[ProductID],0)),"Not found")</f>
        <v>Canada</v>
      </c>
      <c r="H1466" t="str">
        <f>IFERROR(INDEX(Location[State],MATCH(I1466,Location[Zip],0)),"Not found")</f>
        <v>Ontario</v>
      </c>
      <c r="I1466" t="str">
        <f>IFERROR(INDEX(SalesTJ[Zip],MATCH(A1466,SalesTJ[ProductID],0)),"Not found")</f>
        <v>M4R</v>
      </c>
      <c r="J1466" t="str">
        <f>IFERROR(INDEX(Manufacturer[Manufacturer Name],MATCH(E1466,Manufacturer[ManufacturerID],0)),"Not found")</f>
        <v>Quibus</v>
      </c>
      <c r="K1466">
        <f>IFERROR(INDEX(SalesTJ[Units],MATCH(A1466,SalesTJ[ProductID],0)),"Not found")</f>
        <v>1</v>
      </c>
      <c r="L1466">
        <f>IFERROR(INDEX(SalesTJ[Revenue],MATCH(A1466,SalesTJ[ProductID],0)),"Not found")</f>
        <v>2802.24</v>
      </c>
    </row>
    <row r="1467" spans="1:12">
      <c r="A1467" s="10">
        <v>1466</v>
      </c>
      <c r="C1467" t="str">
        <f>IFERROR(INDEX(ProductTJ[Product Name],MATCH(A1467,ProductTJ[ProductID],0)),"Not found")</f>
        <v>Quibus RP-58</v>
      </c>
      <c r="D1467" t="str">
        <f>IFERROR(INDEX(ProductTJ[Category],MATCH(A1467,ProductTJ[ProductID],0)),"Not found")</f>
        <v>Rural</v>
      </c>
      <c r="E1467">
        <f>IFERROR(INDEX(ProductTJ[ManufacturerID],MATCH(A1467,ProductTJ[ProductID],0)),"Not found")</f>
        <v>12</v>
      </c>
      <c r="F1467" t="str">
        <f>IFERROR(INDEX(ProductTJ[Segment],MATCH(A1467,ProductTJ[ProductID],0)),"Not found")</f>
        <v>Productivity</v>
      </c>
      <c r="G1467" t="str">
        <f>IFERROR(INDEX(SalesTJ[Country],MATCH(A1467,SalesTJ[ProductID],0)),"Not found")</f>
        <v>Canada</v>
      </c>
      <c r="H1467" t="str">
        <f>IFERROR(INDEX(Location[State],MATCH(I1467,Location[Zip],0)),"Not found")</f>
        <v>Ontario</v>
      </c>
      <c r="I1467" t="str">
        <f>IFERROR(INDEX(SalesTJ[Zip],MATCH(A1467,SalesTJ[ProductID],0)),"Not found")</f>
        <v>M4R</v>
      </c>
      <c r="J1467" t="str">
        <f>IFERROR(INDEX(Manufacturer[Manufacturer Name],MATCH(E1467,Manufacturer[ManufacturerID],0)),"Not found")</f>
        <v>Quibus</v>
      </c>
      <c r="K1467">
        <f>IFERROR(INDEX(SalesTJ[Units],MATCH(A1467,SalesTJ[ProductID],0)),"Not found")</f>
        <v>1</v>
      </c>
      <c r="L1467">
        <f>IFERROR(INDEX(SalesTJ[Revenue],MATCH(A1467,SalesTJ[ProductID],0)),"Not found")</f>
        <v>2802.24</v>
      </c>
    </row>
    <row r="1468" spans="1:12">
      <c r="A1468" s="10">
        <v>1467</v>
      </c>
      <c r="C1468" t="str">
        <f>IFERROR(INDEX(ProductTJ[Product Name],MATCH(A1468,ProductTJ[ProductID],0)),"Not found")</f>
        <v>Quibus RP-59</v>
      </c>
      <c r="D1468" t="str">
        <f>IFERROR(INDEX(ProductTJ[Category],MATCH(A1468,ProductTJ[ProductID],0)),"Not found")</f>
        <v>Rural</v>
      </c>
      <c r="E1468">
        <f>IFERROR(INDEX(ProductTJ[ManufacturerID],MATCH(A1468,ProductTJ[ProductID],0)),"Not found")</f>
        <v>12</v>
      </c>
      <c r="F1468" t="str">
        <f>IFERROR(INDEX(ProductTJ[Segment],MATCH(A1468,ProductTJ[ProductID],0)),"Not found")</f>
        <v>Productivity</v>
      </c>
      <c r="G1468" t="str">
        <f>IFERROR(INDEX(SalesTJ[Country],MATCH(A1468,SalesTJ[ProductID],0)),"Not found")</f>
        <v>Not found</v>
      </c>
      <c r="H1468" t="str">
        <f>IFERROR(INDEX(Location[State],MATCH(I1468,Location[Zip],0)),"Not found")</f>
        <v>Not found</v>
      </c>
      <c r="I1468" t="str">
        <f>IFERROR(INDEX(SalesTJ[Zip],MATCH(A1468,SalesTJ[ProductID],0)),"Not found")</f>
        <v>Not found</v>
      </c>
      <c r="J1468" t="str">
        <f>IFERROR(INDEX(Manufacturer[Manufacturer Name],MATCH(E1468,Manufacturer[ManufacturerID],0)),"Not found")</f>
        <v>Quibus</v>
      </c>
      <c r="K1468" t="str">
        <f>IFERROR(INDEX(SalesTJ[Units],MATCH(A1468,SalesTJ[ProductID],0)),"Not found")</f>
        <v>Not found</v>
      </c>
      <c r="L1468" t="str">
        <f>IFERROR(INDEX(SalesTJ[Revenue],MATCH(A1468,SalesTJ[ProductID],0)),"Not found")</f>
        <v>Not found</v>
      </c>
    </row>
    <row r="1469" spans="1:12">
      <c r="A1469" s="10">
        <v>1468</v>
      </c>
      <c r="C1469" t="str">
        <f>IFERROR(INDEX(ProductTJ[Product Name],MATCH(A1469,ProductTJ[ProductID],0)),"Not found")</f>
        <v>Quibus RP-60</v>
      </c>
      <c r="D1469" t="str">
        <f>IFERROR(INDEX(ProductTJ[Category],MATCH(A1469,ProductTJ[ProductID],0)),"Not found")</f>
        <v>Rural</v>
      </c>
      <c r="E1469">
        <f>IFERROR(INDEX(ProductTJ[ManufacturerID],MATCH(A1469,ProductTJ[ProductID],0)),"Not found")</f>
        <v>12</v>
      </c>
      <c r="F1469" t="str">
        <f>IFERROR(INDEX(ProductTJ[Segment],MATCH(A1469,ProductTJ[ProductID],0)),"Not found")</f>
        <v>Productivity</v>
      </c>
      <c r="G1469" t="str">
        <f>IFERROR(INDEX(SalesTJ[Country],MATCH(A1469,SalesTJ[ProductID],0)),"Not found")</f>
        <v>Not found</v>
      </c>
      <c r="H1469" t="str">
        <f>IFERROR(INDEX(Location[State],MATCH(I1469,Location[Zip],0)),"Not found")</f>
        <v>Not found</v>
      </c>
      <c r="I1469" t="str">
        <f>IFERROR(INDEX(SalesTJ[Zip],MATCH(A1469,SalesTJ[ProductID],0)),"Not found")</f>
        <v>Not found</v>
      </c>
      <c r="J1469" t="str">
        <f>IFERROR(INDEX(Manufacturer[Manufacturer Name],MATCH(E1469,Manufacturer[ManufacturerID],0)),"Not found")</f>
        <v>Quibus</v>
      </c>
      <c r="K1469" t="str">
        <f>IFERROR(INDEX(SalesTJ[Units],MATCH(A1469,SalesTJ[ProductID],0)),"Not found")</f>
        <v>Not found</v>
      </c>
      <c r="L1469" t="str">
        <f>IFERROR(INDEX(SalesTJ[Revenue],MATCH(A1469,SalesTJ[ProductID],0)),"Not found")</f>
        <v>Not found</v>
      </c>
    </row>
    <row r="1470" spans="1:12">
      <c r="A1470" s="10">
        <v>1469</v>
      </c>
      <c r="C1470" t="str">
        <f>IFERROR(INDEX(ProductTJ[Product Name],MATCH(A1470,ProductTJ[ProductID],0)),"Not found")</f>
        <v>Quibus RP-61</v>
      </c>
      <c r="D1470" t="str">
        <f>IFERROR(INDEX(ProductTJ[Category],MATCH(A1470,ProductTJ[ProductID],0)),"Not found")</f>
        <v>Rural</v>
      </c>
      <c r="E1470">
        <f>IFERROR(INDEX(ProductTJ[ManufacturerID],MATCH(A1470,ProductTJ[ProductID],0)),"Not found")</f>
        <v>12</v>
      </c>
      <c r="F1470" t="str">
        <f>IFERROR(INDEX(ProductTJ[Segment],MATCH(A1470,ProductTJ[ProductID],0)),"Not found")</f>
        <v>Productivity</v>
      </c>
      <c r="G1470" t="str">
        <f>IFERROR(INDEX(SalesTJ[Country],MATCH(A1470,SalesTJ[ProductID],0)),"Not found")</f>
        <v>Not found</v>
      </c>
      <c r="H1470" t="str">
        <f>IFERROR(INDEX(Location[State],MATCH(I1470,Location[Zip],0)),"Not found")</f>
        <v>Not found</v>
      </c>
      <c r="I1470" t="str">
        <f>IFERROR(INDEX(SalesTJ[Zip],MATCH(A1470,SalesTJ[ProductID],0)),"Not found")</f>
        <v>Not found</v>
      </c>
      <c r="J1470" t="str">
        <f>IFERROR(INDEX(Manufacturer[Manufacturer Name],MATCH(E1470,Manufacturer[ManufacturerID],0)),"Not found")</f>
        <v>Quibus</v>
      </c>
      <c r="K1470" t="str">
        <f>IFERROR(INDEX(SalesTJ[Units],MATCH(A1470,SalesTJ[ProductID],0)),"Not found")</f>
        <v>Not found</v>
      </c>
      <c r="L1470" t="str">
        <f>IFERROR(INDEX(SalesTJ[Revenue],MATCH(A1470,SalesTJ[ProductID],0)),"Not found")</f>
        <v>Not found</v>
      </c>
    </row>
    <row r="1471" spans="1:12">
      <c r="A1471" s="10">
        <v>1470</v>
      </c>
      <c r="C1471" t="str">
        <f>IFERROR(INDEX(ProductTJ[Product Name],MATCH(A1471,ProductTJ[ProductID],0)),"Not found")</f>
        <v>Quibus RP-62</v>
      </c>
      <c r="D1471" t="str">
        <f>IFERROR(INDEX(ProductTJ[Category],MATCH(A1471,ProductTJ[ProductID],0)),"Not found")</f>
        <v>Rural</v>
      </c>
      <c r="E1471">
        <f>IFERROR(INDEX(ProductTJ[ManufacturerID],MATCH(A1471,ProductTJ[ProductID],0)),"Not found")</f>
        <v>12</v>
      </c>
      <c r="F1471" t="str">
        <f>IFERROR(INDEX(ProductTJ[Segment],MATCH(A1471,ProductTJ[ProductID],0)),"Not found")</f>
        <v>Productivity</v>
      </c>
      <c r="G1471" t="str">
        <f>IFERROR(INDEX(SalesTJ[Country],MATCH(A1471,SalesTJ[ProductID],0)),"Not found")</f>
        <v>Not found</v>
      </c>
      <c r="H1471" t="str">
        <f>IFERROR(INDEX(Location[State],MATCH(I1471,Location[Zip],0)),"Not found")</f>
        <v>Not found</v>
      </c>
      <c r="I1471" t="str">
        <f>IFERROR(INDEX(SalesTJ[Zip],MATCH(A1471,SalesTJ[ProductID],0)),"Not found")</f>
        <v>Not found</v>
      </c>
      <c r="J1471" t="str">
        <f>IFERROR(INDEX(Manufacturer[Manufacturer Name],MATCH(E1471,Manufacturer[ManufacturerID],0)),"Not found")</f>
        <v>Quibus</v>
      </c>
      <c r="K1471" t="str">
        <f>IFERROR(INDEX(SalesTJ[Units],MATCH(A1471,SalesTJ[ProductID],0)),"Not found")</f>
        <v>Not found</v>
      </c>
      <c r="L1471" t="str">
        <f>IFERROR(INDEX(SalesTJ[Revenue],MATCH(A1471,SalesTJ[ProductID],0)),"Not found")</f>
        <v>Not found</v>
      </c>
    </row>
    <row r="1472" spans="1:12">
      <c r="A1472" s="10">
        <v>1471</v>
      </c>
      <c r="C1472" t="str">
        <f>IFERROR(INDEX(ProductTJ[Product Name],MATCH(A1472,ProductTJ[ProductID],0)),"Not found")</f>
        <v>Quibus RP-63</v>
      </c>
      <c r="D1472" t="str">
        <f>IFERROR(INDEX(ProductTJ[Category],MATCH(A1472,ProductTJ[ProductID],0)),"Not found")</f>
        <v>Rural</v>
      </c>
      <c r="E1472">
        <f>IFERROR(INDEX(ProductTJ[ManufacturerID],MATCH(A1472,ProductTJ[ProductID],0)),"Not found")</f>
        <v>12</v>
      </c>
      <c r="F1472" t="str">
        <f>IFERROR(INDEX(ProductTJ[Segment],MATCH(A1472,ProductTJ[ProductID],0)),"Not found")</f>
        <v>Productivity</v>
      </c>
      <c r="G1472" t="str">
        <f>IFERROR(INDEX(SalesTJ[Country],MATCH(A1472,SalesTJ[ProductID],0)),"Not found")</f>
        <v>Canada</v>
      </c>
      <c r="H1472" t="str">
        <f>IFERROR(INDEX(Location[State],MATCH(I1472,Location[Zip],0)),"Not found")</f>
        <v>Manitoba</v>
      </c>
      <c r="I1472" t="str">
        <f>IFERROR(INDEX(SalesTJ[Zip],MATCH(A1472,SalesTJ[ProductID],0)),"Not found")</f>
        <v>R3T</v>
      </c>
      <c r="J1472" t="str">
        <f>IFERROR(INDEX(Manufacturer[Manufacturer Name],MATCH(E1472,Manufacturer[ManufacturerID],0)),"Not found")</f>
        <v>Quibus</v>
      </c>
      <c r="K1472">
        <f>IFERROR(INDEX(SalesTJ[Units],MATCH(A1472,SalesTJ[ProductID],0)),"Not found")</f>
        <v>1</v>
      </c>
      <c r="L1472">
        <f>IFERROR(INDEX(SalesTJ[Revenue],MATCH(A1472,SalesTJ[ProductID],0)),"Not found")</f>
        <v>3526.74</v>
      </c>
    </row>
    <row r="1473" spans="1:12">
      <c r="A1473" s="10">
        <v>1472</v>
      </c>
      <c r="C1473" t="str">
        <f>IFERROR(INDEX(ProductTJ[Product Name],MATCH(A1473,ProductTJ[ProductID],0)),"Not found")</f>
        <v>Quibus RP-64</v>
      </c>
      <c r="D1473" t="str">
        <f>IFERROR(INDEX(ProductTJ[Category],MATCH(A1473,ProductTJ[ProductID],0)),"Not found")</f>
        <v>Rural</v>
      </c>
      <c r="E1473">
        <f>IFERROR(INDEX(ProductTJ[ManufacturerID],MATCH(A1473,ProductTJ[ProductID],0)),"Not found")</f>
        <v>12</v>
      </c>
      <c r="F1473" t="str">
        <f>IFERROR(INDEX(ProductTJ[Segment],MATCH(A1473,ProductTJ[ProductID],0)),"Not found")</f>
        <v>Productivity</v>
      </c>
      <c r="G1473" t="str">
        <f>IFERROR(INDEX(SalesTJ[Country],MATCH(A1473,SalesTJ[ProductID],0)),"Not found")</f>
        <v>Canada</v>
      </c>
      <c r="H1473" t="str">
        <f>IFERROR(INDEX(Location[State],MATCH(I1473,Location[Zip],0)),"Not found")</f>
        <v>Manitoba</v>
      </c>
      <c r="I1473" t="str">
        <f>IFERROR(INDEX(SalesTJ[Zip],MATCH(A1473,SalesTJ[ProductID],0)),"Not found")</f>
        <v>R3T</v>
      </c>
      <c r="J1473" t="str">
        <f>IFERROR(INDEX(Manufacturer[Manufacturer Name],MATCH(E1473,Manufacturer[ManufacturerID],0)),"Not found")</f>
        <v>Quibus</v>
      </c>
      <c r="K1473">
        <f>IFERROR(INDEX(SalesTJ[Units],MATCH(A1473,SalesTJ[ProductID],0)),"Not found")</f>
        <v>1</v>
      </c>
      <c r="L1473">
        <f>IFERROR(INDEX(SalesTJ[Revenue],MATCH(A1473,SalesTJ[ProductID],0)),"Not found")</f>
        <v>3526.74</v>
      </c>
    </row>
    <row r="1474" spans="1:12">
      <c r="A1474" s="10">
        <v>1473</v>
      </c>
      <c r="C1474" t="str">
        <f>IFERROR(INDEX(ProductTJ[Product Name],MATCH(A1474,ProductTJ[ProductID],0)),"Not found")</f>
        <v>Quibus RP-65</v>
      </c>
      <c r="D1474" t="str">
        <f>IFERROR(INDEX(ProductTJ[Category],MATCH(A1474,ProductTJ[ProductID],0)),"Not found")</f>
        <v>Rural</v>
      </c>
      <c r="E1474">
        <f>IFERROR(INDEX(ProductTJ[ManufacturerID],MATCH(A1474,ProductTJ[ProductID],0)),"Not found")</f>
        <v>12</v>
      </c>
      <c r="F1474" t="str">
        <f>IFERROR(INDEX(ProductTJ[Segment],MATCH(A1474,ProductTJ[ProductID],0)),"Not found")</f>
        <v>Productivity</v>
      </c>
      <c r="G1474" t="str">
        <f>IFERROR(INDEX(SalesTJ[Country],MATCH(A1474,SalesTJ[ProductID],0)),"Not found")</f>
        <v>Not found</v>
      </c>
      <c r="H1474" t="str">
        <f>IFERROR(INDEX(Location[State],MATCH(I1474,Location[Zip],0)),"Not found")</f>
        <v>Not found</v>
      </c>
      <c r="I1474" t="str">
        <f>IFERROR(INDEX(SalesTJ[Zip],MATCH(A1474,SalesTJ[ProductID],0)),"Not found")</f>
        <v>Not found</v>
      </c>
      <c r="J1474" t="str">
        <f>IFERROR(INDEX(Manufacturer[Manufacturer Name],MATCH(E1474,Manufacturer[ManufacturerID],0)),"Not found")</f>
        <v>Quibus</v>
      </c>
      <c r="K1474" t="str">
        <f>IFERROR(INDEX(SalesTJ[Units],MATCH(A1474,SalesTJ[ProductID],0)),"Not found")</f>
        <v>Not found</v>
      </c>
      <c r="L1474" t="str">
        <f>IFERROR(INDEX(SalesTJ[Revenue],MATCH(A1474,SalesTJ[ProductID],0)),"Not found")</f>
        <v>Not found</v>
      </c>
    </row>
    <row r="1475" spans="1:12">
      <c r="A1475" s="10">
        <v>1474</v>
      </c>
      <c r="C1475" t="str">
        <f>IFERROR(INDEX(ProductTJ[Product Name],MATCH(A1475,ProductTJ[ProductID],0)),"Not found")</f>
        <v>Quibus RP-66</v>
      </c>
      <c r="D1475" t="str">
        <f>IFERROR(INDEX(ProductTJ[Category],MATCH(A1475,ProductTJ[ProductID],0)),"Not found")</f>
        <v>Rural</v>
      </c>
      <c r="E1475">
        <f>IFERROR(INDEX(ProductTJ[ManufacturerID],MATCH(A1475,ProductTJ[ProductID],0)),"Not found")</f>
        <v>12</v>
      </c>
      <c r="F1475" t="str">
        <f>IFERROR(INDEX(ProductTJ[Segment],MATCH(A1475,ProductTJ[ProductID],0)),"Not found")</f>
        <v>Productivity</v>
      </c>
      <c r="G1475" t="str">
        <f>IFERROR(INDEX(SalesTJ[Country],MATCH(A1475,SalesTJ[ProductID],0)),"Not found")</f>
        <v>Not found</v>
      </c>
      <c r="H1475" t="str">
        <f>IFERROR(INDEX(Location[State],MATCH(I1475,Location[Zip],0)),"Not found")</f>
        <v>Not found</v>
      </c>
      <c r="I1475" t="str">
        <f>IFERROR(INDEX(SalesTJ[Zip],MATCH(A1475,SalesTJ[ProductID],0)),"Not found")</f>
        <v>Not found</v>
      </c>
      <c r="J1475" t="str">
        <f>IFERROR(INDEX(Manufacturer[Manufacturer Name],MATCH(E1475,Manufacturer[ManufacturerID],0)),"Not found")</f>
        <v>Quibus</v>
      </c>
      <c r="K1475" t="str">
        <f>IFERROR(INDEX(SalesTJ[Units],MATCH(A1475,SalesTJ[ProductID],0)),"Not found")</f>
        <v>Not found</v>
      </c>
      <c r="L1475" t="str">
        <f>IFERROR(INDEX(SalesTJ[Revenue],MATCH(A1475,SalesTJ[ProductID],0)),"Not found")</f>
        <v>Not found</v>
      </c>
    </row>
    <row r="1476" spans="1:12">
      <c r="A1476" s="10">
        <v>1475</v>
      </c>
      <c r="C1476" t="str">
        <f>IFERROR(INDEX(ProductTJ[Product Name],MATCH(A1476,ProductTJ[ProductID],0)),"Not found")</f>
        <v>Quibus RP-67</v>
      </c>
      <c r="D1476" t="str">
        <f>IFERROR(INDEX(ProductTJ[Category],MATCH(A1476,ProductTJ[ProductID],0)),"Not found")</f>
        <v>Rural</v>
      </c>
      <c r="E1476">
        <f>IFERROR(INDEX(ProductTJ[ManufacturerID],MATCH(A1476,ProductTJ[ProductID],0)),"Not found")</f>
        <v>12</v>
      </c>
      <c r="F1476" t="str">
        <f>IFERROR(INDEX(ProductTJ[Segment],MATCH(A1476,ProductTJ[ProductID],0)),"Not found")</f>
        <v>Productivity</v>
      </c>
      <c r="G1476" t="str">
        <f>IFERROR(INDEX(SalesTJ[Country],MATCH(A1476,SalesTJ[ProductID],0)),"Not found")</f>
        <v>Not found</v>
      </c>
      <c r="H1476" t="str">
        <f>IFERROR(INDEX(Location[State],MATCH(I1476,Location[Zip],0)),"Not found")</f>
        <v>Not found</v>
      </c>
      <c r="I1476" t="str">
        <f>IFERROR(INDEX(SalesTJ[Zip],MATCH(A1476,SalesTJ[ProductID],0)),"Not found")</f>
        <v>Not found</v>
      </c>
      <c r="J1476" t="str">
        <f>IFERROR(INDEX(Manufacturer[Manufacturer Name],MATCH(E1476,Manufacturer[ManufacturerID],0)),"Not found")</f>
        <v>Quibus</v>
      </c>
      <c r="K1476" t="str">
        <f>IFERROR(INDEX(SalesTJ[Units],MATCH(A1476,SalesTJ[ProductID],0)),"Not found")</f>
        <v>Not found</v>
      </c>
      <c r="L1476" t="str">
        <f>IFERROR(INDEX(SalesTJ[Revenue],MATCH(A1476,SalesTJ[ProductID],0)),"Not found")</f>
        <v>Not found</v>
      </c>
    </row>
    <row r="1477" spans="1:12">
      <c r="A1477" s="10">
        <v>1476</v>
      </c>
      <c r="C1477" t="str">
        <f>IFERROR(INDEX(ProductTJ[Product Name],MATCH(A1477,ProductTJ[ProductID],0)),"Not found")</f>
        <v>Quibus RP-68</v>
      </c>
      <c r="D1477" t="str">
        <f>IFERROR(INDEX(ProductTJ[Category],MATCH(A1477,ProductTJ[ProductID],0)),"Not found")</f>
        <v>Rural</v>
      </c>
      <c r="E1477">
        <f>IFERROR(INDEX(ProductTJ[ManufacturerID],MATCH(A1477,ProductTJ[ProductID],0)),"Not found")</f>
        <v>12</v>
      </c>
      <c r="F1477" t="str">
        <f>IFERROR(INDEX(ProductTJ[Segment],MATCH(A1477,ProductTJ[ProductID],0)),"Not found")</f>
        <v>Productivity</v>
      </c>
      <c r="G1477" t="str">
        <f>IFERROR(INDEX(SalesTJ[Country],MATCH(A1477,SalesTJ[ProductID],0)),"Not found")</f>
        <v>Not found</v>
      </c>
      <c r="H1477" t="str">
        <f>IFERROR(INDEX(Location[State],MATCH(I1477,Location[Zip],0)),"Not found")</f>
        <v>Not found</v>
      </c>
      <c r="I1477" t="str">
        <f>IFERROR(INDEX(SalesTJ[Zip],MATCH(A1477,SalesTJ[ProductID],0)),"Not found")</f>
        <v>Not found</v>
      </c>
      <c r="J1477" t="str">
        <f>IFERROR(INDEX(Manufacturer[Manufacturer Name],MATCH(E1477,Manufacturer[ManufacturerID],0)),"Not found")</f>
        <v>Quibus</v>
      </c>
      <c r="K1477" t="str">
        <f>IFERROR(INDEX(SalesTJ[Units],MATCH(A1477,SalesTJ[ProductID],0)),"Not found")</f>
        <v>Not found</v>
      </c>
      <c r="L1477" t="str">
        <f>IFERROR(INDEX(SalesTJ[Revenue],MATCH(A1477,SalesTJ[ProductID],0)),"Not found")</f>
        <v>Not found</v>
      </c>
    </row>
    <row r="1478" spans="1:12">
      <c r="A1478" s="10">
        <v>1477</v>
      </c>
      <c r="C1478" t="str">
        <f>IFERROR(INDEX(ProductTJ[Product Name],MATCH(A1478,ProductTJ[ProductID],0)),"Not found")</f>
        <v>Quibus RP-69</v>
      </c>
      <c r="D1478" t="str">
        <f>IFERROR(INDEX(ProductTJ[Category],MATCH(A1478,ProductTJ[ProductID],0)),"Not found")</f>
        <v>Rural</v>
      </c>
      <c r="E1478">
        <f>IFERROR(INDEX(ProductTJ[ManufacturerID],MATCH(A1478,ProductTJ[ProductID],0)),"Not found")</f>
        <v>12</v>
      </c>
      <c r="F1478" t="str">
        <f>IFERROR(INDEX(ProductTJ[Segment],MATCH(A1478,ProductTJ[ProductID],0)),"Not found")</f>
        <v>Productivity</v>
      </c>
      <c r="G1478" t="str">
        <f>IFERROR(INDEX(SalesTJ[Country],MATCH(A1478,SalesTJ[ProductID],0)),"Not found")</f>
        <v>Not found</v>
      </c>
      <c r="H1478" t="str">
        <f>IFERROR(INDEX(Location[State],MATCH(I1478,Location[Zip],0)),"Not found")</f>
        <v>Not found</v>
      </c>
      <c r="I1478" t="str">
        <f>IFERROR(INDEX(SalesTJ[Zip],MATCH(A1478,SalesTJ[ProductID],0)),"Not found")</f>
        <v>Not found</v>
      </c>
      <c r="J1478" t="str">
        <f>IFERROR(INDEX(Manufacturer[Manufacturer Name],MATCH(E1478,Manufacturer[ManufacturerID],0)),"Not found")</f>
        <v>Quibus</v>
      </c>
      <c r="K1478" t="str">
        <f>IFERROR(INDEX(SalesTJ[Units],MATCH(A1478,SalesTJ[ProductID],0)),"Not found")</f>
        <v>Not found</v>
      </c>
      <c r="L1478" t="str">
        <f>IFERROR(INDEX(SalesTJ[Revenue],MATCH(A1478,SalesTJ[ProductID],0)),"Not found")</f>
        <v>Not found</v>
      </c>
    </row>
    <row r="1479" spans="1:12">
      <c r="A1479" s="10">
        <v>1478</v>
      </c>
      <c r="C1479" t="str">
        <f>IFERROR(INDEX(ProductTJ[Product Name],MATCH(A1479,ProductTJ[ProductID],0)),"Not found")</f>
        <v>Quibus RP-70</v>
      </c>
      <c r="D1479" t="str">
        <f>IFERROR(INDEX(ProductTJ[Category],MATCH(A1479,ProductTJ[ProductID],0)),"Not found")</f>
        <v>Rural</v>
      </c>
      <c r="E1479">
        <f>IFERROR(INDEX(ProductTJ[ManufacturerID],MATCH(A1479,ProductTJ[ProductID],0)),"Not found")</f>
        <v>12</v>
      </c>
      <c r="F1479" t="str">
        <f>IFERROR(INDEX(ProductTJ[Segment],MATCH(A1479,ProductTJ[ProductID],0)),"Not found")</f>
        <v>Productivity</v>
      </c>
      <c r="G1479" t="str">
        <f>IFERROR(INDEX(SalesTJ[Country],MATCH(A1479,SalesTJ[ProductID],0)),"Not found")</f>
        <v>Not found</v>
      </c>
      <c r="H1479" t="str">
        <f>IFERROR(INDEX(Location[State],MATCH(I1479,Location[Zip],0)),"Not found")</f>
        <v>Not found</v>
      </c>
      <c r="I1479" t="str">
        <f>IFERROR(INDEX(SalesTJ[Zip],MATCH(A1479,SalesTJ[ProductID],0)),"Not found")</f>
        <v>Not found</v>
      </c>
      <c r="J1479" t="str">
        <f>IFERROR(INDEX(Manufacturer[Manufacturer Name],MATCH(E1479,Manufacturer[ManufacturerID],0)),"Not found")</f>
        <v>Quibus</v>
      </c>
      <c r="K1479" t="str">
        <f>IFERROR(INDEX(SalesTJ[Units],MATCH(A1479,SalesTJ[ProductID],0)),"Not found")</f>
        <v>Not found</v>
      </c>
      <c r="L1479" t="str">
        <f>IFERROR(INDEX(SalesTJ[Revenue],MATCH(A1479,SalesTJ[ProductID],0)),"Not found")</f>
        <v>Not found</v>
      </c>
    </row>
    <row r="1480" spans="1:12">
      <c r="A1480" s="10">
        <v>1479</v>
      </c>
      <c r="C1480" t="str">
        <f>IFERROR(INDEX(ProductTJ[Product Name],MATCH(A1480,ProductTJ[ProductID],0)),"Not found")</f>
        <v>Quibus RP-71</v>
      </c>
      <c r="D1480" t="str">
        <f>IFERROR(INDEX(ProductTJ[Category],MATCH(A1480,ProductTJ[ProductID],0)),"Not found")</f>
        <v>Rural</v>
      </c>
      <c r="E1480">
        <f>IFERROR(INDEX(ProductTJ[ManufacturerID],MATCH(A1480,ProductTJ[ProductID],0)),"Not found")</f>
        <v>12</v>
      </c>
      <c r="F1480" t="str">
        <f>IFERROR(INDEX(ProductTJ[Segment],MATCH(A1480,ProductTJ[ProductID],0)),"Not found")</f>
        <v>Productivity</v>
      </c>
      <c r="G1480" t="str">
        <f>IFERROR(INDEX(SalesTJ[Country],MATCH(A1480,SalesTJ[ProductID],0)),"Not found")</f>
        <v>Not found</v>
      </c>
      <c r="H1480" t="str">
        <f>IFERROR(INDEX(Location[State],MATCH(I1480,Location[Zip],0)),"Not found")</f>
        <v>Not found</v>
      </c>
      <c r="I1480" t="str">
        <f>IFERROR(INDEX(SalesTJ[Zip],MATCH(A1480,SalesTJ[ProductID],0)),"Not found")</f>
        <v>Not found</v>
      </c>
      <c r="J1480" t="str">
        <f>IFERROR(INDEX(Manufacturer[Manufacturer Name],MATCH(E1480,Manufacturer[ManufacturerID],0)),"Not found")</f>
        <v>Quibus</v>
      </c>
      <c r="K1480" t="str">
        <f>IFERROR(INDEX(SalesTJ[Units],MATCH(A1480,SalesTJ[ProductID],0)),"Not found")</f>
        <v>Not found</v>
      </c>
      <c r="L1480" t="str">
        <f>IFERROR(INDEX(SalesTJ[Revenue],MATCH(A1480,SalesTJ[ProductID],0)),"Not found")</f>
        <v>Not found</v>
      </c>
    </row>
    <row r="1481" spans="1:12">
      <c r="A1481" s="10">
        <v>1480</v>
      </c>
      <c r="C1481" t="str">
        <f>IFERROR(INDEX(ProductTJ[Product Name],MATCH(A1481,ProductTJ[ProductID],0)),"Not found")</f>
        <v>Quibus RP-72</v>
      </c>
      <c r="D1481" t="str">
        <f>IFERROR(INDEX(ProductTJ[Category],MATCH(A1481,ProductTJ[ProductID],0)),"Not found")</f>
        <v>Rural</v>
      </c>
      <c r="E1481">
        <f>IFERROR(INDEX(ProductTJ[ManufacturerID],MATCH(A1481,ProductTJ[ProductID],0)),"Not found")</f>
        <v>12</v>
      </c>
      <c r="F1481" t="str">
        <f>IFERROR(INDEX(ProductTJ[Segment],MATCH(A1481,ProductTJ[ProductID],0)),"Not found")</f>
        <v>Productivity</v>
      </c>
      <c r="G1481" t="str">
        <f>IFERROR(INDEX(SalesTJ[Country],MATCH(A1481,SalesTJ[ProductID],0)),"Not found")</f>
        <v>Not found</v>
      </c>
      <c r="H1481" t="str">
        <f>IFERROR(INDEX(Location[State],MATCH(I1481,Location[Zip],0)),"Not found")</f>
        <v>Not found</v>
      </c>
      <c r="I1481" t="str">
        <f>IFERROR(INDEX(SalesTJ[Zip],MATCH(A1481,SalesTJ[ProductID],0)),"Not found")</f>
        <v>Not found</v>
      </c>
      <c r="J1481" t="str">
        <f>IFERROR(INDEX(Manufacturer[Manufacturer Name],MATCH(E1481,Manufacturer[ManufacturerID],0)),"Not found")</f>
        <v>Quibus</v>
      </c>
      <c r="K1481" t="str">
        <f>IFERROR(INDEX(SalesTJ[Units],MATCH(A1481,SalesTJ[ProductID],0)),"Not found")</f>
        <v>Not found</v>
      </c>
      <c r="L1481" t="str">
        <f>IFERROR(INDEX(SalesTJ[Revenue],MATCH(A1481,SalesTJ[ProductID],0)),"Not found")</f>
        <v>Not found</v>
      </c>
    </row>
    <row r="1482" spans="1:12">
      <c r="A1482" s="10">
        <v>1481</v>
      </c>
      <c r="C1482" t="str">
        <f>IFERROR(INDEX(ProductTJ[Product Name],MATCH(A1482,ProductTJ[ProductID],0)),"Not found")</f>
        <v>Quibus RP-73</v>
      </c>
      <c r="D1482" t="str">
        <f>IFERROR(INDEX(ProductTJ[Category],MATCH(A1482,ProductTJ[ProductID],0)),"Not found")</f>
        <v>Rural</v>
      </c>
      <c r="E1482">
        <f>IFERROR(INDEX(ProductTJ[ManufacturerID],MATCH(A1482,ProductTJ[ProductID],0)),"Not found")</f>
        <v>12</v>
      </c>
      <c r="F1482" t="str">
        <f>IFERROR(INDEX(ProductTJ[Segment],MATCH(A1482,ProductTJ[ProductID],0)),"Not found")</f>
        <v>Productivity</v>
      </c>
      <c r="G1482" t="str">
        <f>IFERROR(INDEX(SalesTJ[Country],MATCH(A1482,SalesTJ[ProductID],0)),"Not found")</f>
        <v>Not found</v>
      </c>
      <c r="H1482" t="str">
        <f>IFERROR(INDEX(Location[State],MATCH(I1482,Location[Zip],0)),"Not found")</f>
        <v>Not found</v>
      </c>
      <c r="I1482" t="str">
        <f>IFERROR(INDEX(SalesTJ[Zip],MATCH(A1482,SalesTJ[ProductID],0)),"Not found")</f>
        <v>Not found</v>
      </c>
      <c r="J1482" t="str">
        <f>IFERROR(INDEX(Manufacturer[Manufacturer Name],MATCH(E1482,Manufacturer[ManufacturerID],0)),"Not found")</f>
        <v>Quibus</v>
      </c>
      <c r="K1482" t="str">
        <f>IFERROR(INDEX(SalesTJ[Units],MATCH(A1482,SalesTJ[ProductID],0)),"Not found")</f>
        <v>Not found</v>
      </c>
      <c r="L1482" t="str">
        <f>IFERROR(INDEX(SalesTJ[Revenue],MATCH(A1482,SalesTJ[ProductID],0)),"Not found")</f>
        <v>Not found</v>
      </c>
    </row>
    <row r="1483" spans="1:12">
      <c r="A1483" s="10">
        <v>1482</v>
      </c>
      <c r="C1483" t="str">
        <f>IFERROR(INDEX(ProductTJ[Product Name],MATCH(A1483,ProductTJ[ProductID],0)),"Not found")</f>
        <v>Quibus RP-74</v>
      </c>
      <c r="D1483" t="str">
        <f>IFERROR(INDEX(ProductTJ[Category],MATCH(A1483,ProductTJ[ProductID],0)),"Not found")</f>
        <v>Rural</v>
      </c>
      <c r="E1483">
        <f>IFERROR(INDEX(ProductTJ[ManufacturerID],MATCH(A1483,ProductTJ[ProductID],0)),"Not found")</f>
        <v>12</v>
      </c>
      <c r="F1483" t="str">
        <f>IFERROR(INDEX(ProductTJ[Segment],MATCH(A1483,ProductTJ[ProductID],0)),"Not found")</f>
        <v>Productivity</v>
      </c>
      <c r="G1483" t="str">
        <f>IFERROR(INDEX(SalesTJ[Country],MATCH(A1483,SalesTJ[ProductID],0)),"Not found")</f>
        <v>Not found</v>
      </c>
      <c r="H1483" t="str">
        <f>IFERROR(INDEX(Location[State],MATCH(I1483,Location[Zip],0)),"Not found")</f>
        <v>Not found</v>
      </c>
      <c r="I1483" t="str">
        <f>IFERROR(INDEX(SalesTJ[Zip],MATCH(A1483,SalesTJ[ProductID],0)),"Not found")</f>
        <v>Not found</v>
      </c>
      <c r="J1483" t="str">
        <f>IFERROR(INDEX(Manufacturer[Manufacturer Name],MATCH(E1483,Manufacturer[ManufacturerID],0)),"Not found")</f>
        <v>Quibus</v>
      </c>
      <c r="K1483" t="str">
        <f>IFERROR(INDEX(SalesTJ[Units],MATCH(A1483,SalesTJ[ProductID],0)),"Not found")</f>
        <v>Not found</v>
      </c>
      <c r="L1483" t="str">
        <f>IFERROR(INDEX(SalesTJ[Revenue],MATCH(A1483,SalesTJ[ProductID],0)),"Not found")</f>
        <v>Not found</v>
      </c>
    </row>
    <row r="1484" spans="1:12">
      <c r="A1484" s="10">
        <v>1483</v>
      </c>
      <c r="C1484" t="str">
        <f>IFERROR(INDEX(ProductTJ[Product Name],MATCH(A1484,ProductTJ[ProductID],0)),"Not found")</f>
        <v>Quibus RP-75</v>
      </c>
      <c r="D1484" t="str">
        <f>IFERROR(INDEX(ProductTJ[Category],MATCH(A1484,ProductTJ[ProductID],0)),"Not found")</f>
        <v>Rural</v>
      </c>
      <c r="E1484">
        <f>IFERROR(INDEX(ProductTJ[ManufacturerID],MATCH(A1484,ProductTJ[ProductID],0)),"Not found")</f>
        <v>12</v>
      </c>
      <c r="F1484" t="str">
        <f>IFERROR(INDEX(ProductTJ[Segment],MATCH(A1484,ProductTJ[ProductID],0)),"Not found")</f>
        <v>Productivity</v>
      </c>
      <c r="G1484" t="str">
        <f>IFERROR(INDEX(SalesTJ[Country],MATCH(A1484,SalesTJ[ProductID],0)),"Not found")</f>
        <v>Not found</v>
      </c>
      <c r="H1484" t="str">
        <f>IFERROR(INDEX(Location[State],MATCH(I1484,Location[Zip],0)),"Not found")</f>
        <v>Not found</v>
      </c>
      <c r="I1484" t="str">
        <f>IFERROR(INDEX(SalesTJ[Zip],MATCH(A1484,SalesTJ[ProductID],0)),"Not found")</f>
        <v>Not found</v>
      </c>
      <c r="J1484" t="str">
        <f>IFERROR(INDEX(Manufacturer[Manufacturer Name],MATCH(E1484,Manufacturer[ManufacturerID],0)),"Not found")</f>
        <v>Quibus</v>
      </c>
      <c r="K1484" t="str">
        <f>IFERROR(INDEX(SalesTJ[Units],MATCH(A1484,SalesTJ[ProductID],0)),"Not found")</f>
        <v>Not found</v>
      </c>
      <c r="L1484" t="str">
        <f>IFERROR(INDEX(SalesTJ[Revenue],MATCH(A1484,SalesTJ[ProductID],0)),"Not found")</f>
        <v>Not found</v>
      </c>
    </row>
    <row r="1485" spans="1:12">
      <c r="A1485" s="10">
        <v>1484</v>
      </c>
      <c r="C1485" t="str">
        <f>IFERROR(INDEX(ProductTJ[Product Name],MATCH(A1485,ProductTJ[ProductID],0)),"Not found")</f>
        <v>Quibus RP-76</v>
      </c>
      <c r="D1485" t="str">
        <f>IFERROR(INDEX(ProductTJ[Category],MATCH(A1485,ProductTJ[ProductID],0)),"Not found")</f>
        <v>Rural</v>
      </c>
      <c r="E1485">
        <f>IFERROR(INDEX(ProductTJ[ManufacturerID],MATCH(A1485,ProductTJ[ProductID],0)),"Not found")</f>
        <v>12</v>
      </c>
      <c r="F1485" t="str">
        <f>IFERROR(INDEX(ProductTJ[Segment],MATCH(A1485,ProductTJ[ProductID],0)),"Not found")</f>
        <v>Productivity</v>
      </c>
      <c r="G1485" t="str">
        <f>IFERROR(INDEX(SalesTJ[Country],MATCH(A1485,SalesTJ[ProductID],0)),"Not found")</f>
        <v>Not found</v>
      </c>
      <c r="H1485" t="str">
        <f>IFERROR(INDEX(Location[State],MATCH(I1485,Location[Zip],0)),"Not found")</f>
        <v>Not found</v>
      </c>
      <c r="I1485" t="str">
        <f>IFERROR(INDEX(SalesTJ[Zip],MATCH(A1485,SalesTJ[ProductID],0)),"Not found")</f>
        <v>Not found</v>
      </c>
      <c r="J1485" t="str">
        <f>IFERROR(INDEX(Manufacturer[Manufacturer Name],MATCH(E1485,Manufacturer[ManufacturerID],0)),"Not found")</f>
        <v>Quibus</v>
      </c>
      <c r="K1485" t="str">
        <f>IFERROR(INDEX(SalesTJ[Units],MATCH(A1485,SalesTJ[ProductID],0)),"Not found")</f>
        <v>Not found</v>
      </c>
      <c r="L1485" t="str">
        <f>IFERROR(INDEX(SalesTJ[Revenue],MATCH(A1485,SalesTJ[ProductID],0)),"Not found")</f>
        <v>Not found</v>
      </c>
    </row>
    <row r="1486" spans="1:12">
      <c r="A1486" s="10">
        <v>1485</v>
      </c>
      <c r="C1486" t="str">
        <f>IFERROR(INDEX(ProductTJ[Product Name],MATCH(A1486,ProductTJ[ProductID],0)),"Not found")</f>
        <v>Quibus RP-77</v>
      </c>
      <c r="D1486" t="str">
        <f>IFERROR(INDEX(ProductTJ[Category],MATCH(A1486,ProductTJ[ProductID],0)),"Not found")</f>
        <v>Rural</v>
      </c>
      <c r="E1486">
        <f>IFERROR(INDEX(ProductTJ[ManufacturerID],MATCH(A1486,ProductTJ[ProductID],0)),"Not found")</f>
        <v>12</v>
      </c>
      <c r="F1486" t="str">
        <f>IFERROR(INDEX(ProductTJ[Segment],MATCH(A1486,ProductTJ[ProductID],0)),"Not found")</f>
        <v>Productivity</v>
      </c>
      <c r="G1486" t="str">
        <f>IFERROR(INDEX(SalesTJ[Country],MATCH(A1486,SalesTJ[ProductID],0)),"Not found")</f>
        <v>Not found</v>
      </c>
      <c r="H1486" t="str">
        <f>IFERROR(INDEX(Location[State],MATCH(I1486,Location[Zip],0)),"Not found")</f>
        <v>Not found</v>
      </c>
      <c r="I1486" t="str">
        <f>IFERROR(INDEX(SalesTJ[Zip],MATCH(A1486,SalesTJ[ProductID],0)),"Not found")</f>
        <v>Not found</v>
      </c>
      <c r="J1486" t="str">
        <f>IFERROR(INDEX(Manufacturer[Manufacturer Name],MATCH(E1486,Manufacturer[ManufacturerID],0)),"Not found")</f>
        <v>Quibus</v>
      </c>
      <c r="K1486" t="str">
        <f>IFERROR(INDEX(SalesTJ[Units],MATCH(A1486,SalesTJ[ProductID],0)),"Not found")</f>
        <v>Not found</v>
      </c>
      <c r="L1486" t="str">
        <f>IFERROR(INDEX(SalesTJ[Revenue],MATCH(A1486,SalesTJ[ProductID],0)),"Not found")</f>
        <v>Not found</v>
      </c>
    </row>
    <row r="1487" spans="1:12">
      <c r="A1487" s="10">
        <v>1486</v>
      </c>
      <c r="C1487" t="str">
        <f>IFERROR(INDEX(ProductTJ[Product Name],MATCH(A1487,ProductTJ[ProductID],0)),"Not found")</f>
        <v>Quibus RP-78</v>
      </c>
      <c r="D1487" t="str">
        <f>IFERROR(INDEX(ProductTJ[Category],MATCH(A1487,ProductTJ[ProductID],0)),"Not found")</f>
        <v>Rural</v>
      </c>
      <c r="E1487">
        <f>IFERROR(INDEX(ProductTJ[ManufacturerID],MATCH(A1487,ProductTJ[ProductID],0)),"Not found")</f>
        <v>12</v>
      </c>
      <c r="F1487" t="str">
        <f>IFERROR(INDEX(ProductTJ[Segment],MATCH(A1487,ProductTJ[ProductID],0)),"Not found")</f>
        <v>Productivity</v>
      </c>
      <c r="G1487" t="str">
        <f>IFERROR(INDEX(SalesTJ[Country],MATCH(A1487,SalesTJ[ProductID],0)),"Not found")</f>
        <v>Not found</v>
      </c>
      <c r="H1487" t="str">
        <f>IFERROR(INDEX(Location[State],MATCH(I1487,Location[Zip],0)),"Not found")</f>
        <v>Not found</v>
      </c>
      <c r="I1487" t="str">
        <f>IFERROR(INDEX(SalesTJ[Zip],MATCH(A1487,SalesTJ[ProductID],0)),"Not found")</f>
        <v>Not found</v>
      </c>
      <c r="J1487" t="str">
        <f>IFERROR(INDEX(Manufacturer[Manufacturer Name],MATCH(E1487,Manufacturer[ManufacturerID],0)),"Not found")</f>
        <v>Quibus</v>
      </c>
      <c r="K1487" t="str">
        <f>IFERROR(INDEX(SalesTJ[Units],MATCH(A1487,SalesTJ[ProductID],0)),"Not found")</f>
        <v>Not found</v>
      </c>
      <c r="L1487" t="str">
        <f>IFERROR(INDEX(SalesTJ[Revenue],MATCH(A1487,SalesTJ[ProductID],0)),"Not found")</f>
        <v>Not found</v>
      </c>
    </row>
    <row r="1488" spans="1:12">
      <c r="A1488" s="10">
        <v>1487</v>
      </c>
      <c r="C1488" t="str">
        <f>IFERROR(INDEX(ProductTJ[Product Name],MATCH(A1488,ProductTJ[ProductID],0)),"Not found")</f>
        <v>Quibus RP-79</v>
      </c>
      <c r="D1488" t="str">
        <f>IFERROR(INDEX(ProductTJ[Category],MATCH(A1488,ProductTJ[ProductID],0)),"Not found")</f>
        <v>Rural</v>
      </c>
      <c r="E1488">
        <f>IFERROR(INDEX(ProductTJ[ManufacturerID],MATCH(A1488,ProductTJ[ProductID],0)),"Not found")</f>
        <v>12</v>
      </c>
      <c r="F1488" t="str">
        <f>IFERROR(INDEX(ProductTJ[Segment],MATCH(A1488,ProductTJ[ProductID],0)),"Not found")</f>
        <v>Productivity</v>
      </c>
      <c r="G1488" t="str">
        <f>IFERROR(INDEX(SalesTJ[Country],MATCH(A1488,SalesTJ[ProductID],0)),"Not found")</f>
        <v>Not found</v>
      </c>
      <c r="H1488" t="str">
        <f>IFERROR(INDEX(Location[State],MATCH(I1488,Location[Zip],0)),"Not found")</f>
        <v>Not found</v>
      </c>
      <c r="I1488" t="str">
        <f>IFERROR(INDEX(SalesTJ[Zip],MATCH(A1488,SalesTJ[ProductID],0)),"Not found")</f>
        <v>Not found</v>
      </c>
      <c r="J1488" t="str">
        <f>IFERROR(INDEX(Manufacturer[Manufacturer Name],MATCH(E1488,Manufacturer[ManufacturerID],0)),"Not found")</f>
        <v>Quibus</v>
      </c>
      <c r="K1488" t="str">
        <f>IFERROR(INDEX(SalesTJ[Units],MATCH(A1488,SalesTJ[ProductID],0)),"Not found")</f>
        <v>Not found</v>
      </c>
      <c r="L1488" t="str">
        <f>IFERROR(INDEX(SalesTJ[Revenue],MATCH(A1488,SalesTJ[ProductID],0)),"Not found")</f>
        <v>Not found</v>
      </c>
    </row>
    <row r="1489" spans="1:12">
      <c r="A1489" s="10">
        <v>1488</v>
      </c>
      <c r="C1489" t="str">
        <f>IFERROR(INDEX(ProductTJ[Product Name],MATCH(A1489,ProductTJ[ProductID],0)),"Not found")</f>
        <v>Quibus RP-80</v>
      </c>
      <c r="D1489" t="str">
        <f>IFERROR(INDEX(ProductTJ[Category],MATCH(A1489,ProductTJ[ProductID],0)),"Not found")</f>
        <v>Rural</v>
      </c>
      <c r="E1489">
        <f>IFERROR(INDEX(ProductTJ[ManufacturerID],MATCH(A1489,ProductTJ[ProductID],0)),"Not found")</f>
        <v>12</v>
      </c>
      <c r="F1489" t="str">
        <f>IFERROR(INDEX(ProductTJ[Segment],MATCH(A1489,ProductTJ[ProductID],0)),"Not found")</f>
        <v>Productivity</v>
      </c>
      <c r="G1489" t="str">
        <f>IFERROR(INDEX(SalesTJ[Country],MATCH(A1489,SalesTJ[ProductID],0)),"Not found")</f>
        <v>Not found</v>
      </c>
      <c r="H1489" t="str">
        <f>IFERROR(INDEX(Location[State],MATCH(I1489,Location[Zip],0)),"Not found")</f>
        <v>Not found</v>
      </c>
      <c r="I1489" t="str">
        <f>IFERROR(INDEX(SalesTJ[Zip],MATCH(A1489,SalesTJ[ProductID],0)),"Not found")</f>
        <v>Not found</v>
      </c>
      <c r="J1489" t="str">
        <f>IFERROR(INDEX(Manufacturer[Manufacturer Name],MATCH(E1489,Manufacturer[ManufacturerID],0)),"Not found")</f>
        <v>Quibus</v>
      </c>
      <c r="K1489" t="str">
        <f>IFERROR(INDEX(SalesTJ[Units],MATCH(A1489,SalesTJ[ProductID],0)),"Not found")</f>
        <v>Not found</v>
      </c>
      <c r="L1489" t="str">
        <f>IFERROR(INDEX(SalesTJ[Revenue],MATCH(A1489,SalesTJ[ProductID],0)),"Not found")</f>
        <v>Not found</v>
      </c>
    </row>
    <row r="1490" spans="1:12">
      <c r="A1490" s="10">
        <v>1489</v>
      </c>
      <c r="C1490" t="str">
        <f>IFERROR(INDEX(ProductTJ[Product Name],MATCH(A1490,ProductTJ[ProductID],0)),"Not found")</f>
        <v>Quibus RP-81</v>
      </c>
      <c r="D1490" t="str">
        <f>IFERROR(INDEX(ProductTJ[Category],MATCH(A1490,ProductTJ[ProductID],0)),"Not found")</f>
        <v>Rural</v>
      </c>
      <c r="E1490">
        <f>IFERROR(INDEX(ProductTJ[ManufacturerID],MATCH(A1490,ProductTJ[ProductID],0)),"Not found")</f>
        <v>12</v>
      </c>
      <c r="F1490" t="str">
        <f>IFERROR(INDEX(ProductTJ[Segment],MATCH(A1490,ProductTJ[ProductID],0)),"Not found")</f>
        <v>Productivity</v>
      </c>
      <c r="G1490" t="str">
        <f>IFERROR(INDEX(SalesTJ[Country],MATCH(A1490,SalesTJ[ProductID],0)),"Not found")</f>
        <v>Canada</v>
      </c>
      <c r="H1490" t="str">
        <f>IFERROR(INDEX(Location[State],MATCH(I1490,Location[Zip],0)),"Not found")</f>
        <v>Manitoba</v>
      </c>
      <c r="I1490" t="str">
        <f>IFERROR(INDEX(SalesTJ[Zip],MATCH(A1490,SalesTJ[ProductID],0)),"Not found")</f>
        <v>R3G</v>
      </c>
      <c r="J1490" t="str">
        <f>IFERROR(INDEX(Manufacturer[Manufacturer Name],MATCH(E1490,Manufacturer[ManufacturerID],0)),"Not found")</f>
        <v>Quibus</v>
      </c>
      <c r="K1490">
        <f>IFERROR(INDEX(SalesTJ[Units],MATCH(A1490,SalesTJ[ProductID],0)),"Not found")</f>
        <v>1</v>
      </c>
      <c r="L1490">
        <f>IFERROR(INDEX(SalesTJ[Revenue],MATCH(A1490,SalesTJ[ProductID],0)),"Not found")</f>
        <v>3778.74</v>
      </c>
    </row>
    <row r="1491" spans="1:12">
      <c r="A1491" s="10">
        <v>1490</v>
      </c>
      <c r="C1491" t="str">
        <f>IFERROR(INDEX(ProductTJ[Product Name],MATCH(A1491,ProductTJ[ProductID],0)),"Not found")</f>
        <v>Quibus RP-82</v>
      </c>
      <c r="D1491" t="str">
        <f>IFERROR(INDEX(ProductTJ[Category],MATCH(A1491,ProductTJ[ProductID],0)),"Not found")</f>
        <v>Rural</v>
      </c>
      <c r="E1491">
        <f>IFERROR(INDEX(ProductTJ[ManufacturerID],MATCH(A1491,ProductTJ[ProductID],0)),"Not found")</f>
        <v>12</v>
      </c>
      <c r="F1491" t="str">
        <f>IFERROR(INDEX(ProductTJ[Segment],MATCH(A1491,ProductTJ[ProductID],0)),"Not found")</f>
        <v>Productivity</v>
      </c>
      <c r="G1491" t="str">
        <f>IFERROR(INDEX(SalesTJ[Country],MATCH(A1491,SalesTJ[ProductID],0)),"Not found")</f>
        <v>Canada</v>
      </c>
      <c r="H1491" t="str">
        <f>IFERROR(INDEX(Location[State],MATCH(I1491,Location[Zip],0)),"Not found")</f>
        <v>Manitoba</v>
      </c>
      <c r="I1491" t="str">
        <f>IFERROR(INDEX(SalesTJ[Zip],MATCH(A1491,SalesTJ[ProductID],0)),"Not found")</f>
        <v>R3G</v>
      </c>
      <c r="J1491" t="str">
        <f>IFERROR(INDEX(Manufacturer[Manufacturer Name],MATCH(E1491,Manufacturer[ManufacturerID],0)),"Not found")</f>
        <v>Quibus</v>
      </c>
      <c r="K1491">
        <f>IFERROR(INDEX(SalesTJ[Units],MATCH(A1491,SalesTJ[ProductID],0)),"Not found")</f>
        <v>1</v>
      </c>
      <c r="L1491">
        <f>IFERROR(INDEX(SalesTJ[Revenue],MATCH(A1491,SalesTJ[ProductID],0)),"Not found")</f>
        <v>3778.74</v>
      </c>
    </row>
    <row r="1492" spans="1:12">
      <c r="A1492" s="10">
        <v>1491</v>
      </c>
      <c r="C1492" t="str">
        <f>IFERROR(INDEX(ProductTJ[Product Name],MATCH(A1492,ProductTJ[ProductID],0)),"Not found")</f>
        <v>Quibus RP-83</v>
      </c>
      <c r="D1492" t="str">
        <f>IFERROR(INDEX(ProductTJ[Category],MATCH(A1492,ProductTJ[ProductID],0)),"Not found")</f>
        <v>Rural</v>
      </c>
      <c r="E1492">
        <f>IFERROR(INDEX(ProductTJ[ManufacturerID],MATCH(A1492,ProductTJ[ProductID],0)),"Not found")</f>
        <v>12</v>
      </c>
      <c r="F1492" t="str">
        <f>IFERROR(INDEX(ProductTJ[Segment],MATCH(A1492,ProductTJ[ProductID],0)),"Not found")</f>
        <v>Productivity</v>
      </c>
      <c r="G1492" t="str">
        <f>IFERROR(INDEX(SalesTJ[Country],MATCH(A1492,SalesTJ[ProductID],0)),"Not found")</f>
        <v>Not found</v>
      </c>
      <c r="H1492" t="str">
        <f>IFERROR(INDEX(Location[State],MATCH(I1492,Location[Zip],0)),"Not found")</f>
        <v>Not found</v>
      </c>
      <c r="I1492" t="str">
        <f>IFERROR(INDEX(SalesTJ[Zip],MATCH(A1492,SalesTJ[ProductID],0)),"Not found")</f>
        <v>Not found</v>
      </c>
      <c r="J1492" t="str">
        <f>IFERROR(INDEX(Manufacturer[Manufacturer Name],MATCH(E1492,Manufacturer[ManufacturerID],0)),"Not found")</f>
        <v>Quibus</v>
      </c>
      <c r="K1492" t="str">
        <f>IFERROR(INDEX(SalesTJ[Units],MATCH(A1492,SalesTJ[ProductID],0)),"Not found")</f>
        <v>Not found</v>
      </c>
      <c r="L1492" t="str">
        <f>IFERROR(INDEX(SalesTJ[Revenue],MATCH(A1492,SalesTJ[ProductID],0)),"Not found")</f>
        <v>Not found</v>
      </c>
    </row>
    <row r="1493" spans="1:12">
      <c r="A1493" s="10">
        <v>1492</v>
      </c>
      <c r="C1493" t="str">
        <f>IFERROR(INDEX(ProductTJ[Product Name],MATCH(A1493,ProductTJ[ProductID],0)),"Not found")</f>
        <v>Quibus RP-84</v>
      </c>
      <c r="D1493" t="str">
        <f>IFERROR(INDEX(ProductTJ[Category],MATCH(A1493,ProductTJ[ProductID],0)),"Not found")</f>
        <v>Rural</v>
      </c>
      <c r="E1493">
        <f>IFERROR(INDEX(ProductTJ[ManufacturerID],MATCH(A1493,ProductTJ[ProductID],0)),"Not found")</f>
        <v>12</v>
      </c>
      <c r="F1493" t="str">
        <f>IFERROR(INDEX(ProductTJ[Segment],MATCH(A1493,ProductTJ[ProductID],0)),"Not found")</f>
        <v>Productivity</v>
      </c>
      <c r="G1493" t="str">
        <f>IFERROR(INDEX(SalesTJ[Country],MATCH(A1493,SalesTJ[ProductID],0)),"Not found")</f>
        <v>Not found</v>
      </c>
      <c r="H1493" t="str">
        <f>IFERROR(INDEX(Location[State],MATCH(I1493,Location[Zip],0)),"Not found")</f>
        <v>Not found</v>
      </c>
      <c r="I1493" t="str">
        <f>IFERROR(INDEX(SalesTJ[Zip],MATCH(A1493,SalesTJ[ProductID],0)),"Not found")</f>
        <v>Not found</v>
      </c>
      <c r="J1493" t="str">
        <f>IFERROR(INDEX(Manufacturer[Manufacturer Name],MATCH(E1493,Manufacturer[ManufacturerID],0)),"Not found")</f>
        <v>Quibus</v>
      </c>
      <c r="K1493" t="str">
        <f>IFERROR(INDEX(SalesTJ[Units],MATCH(A1493,SalesTJ[ProductID],0)),"Not found")</f>
        <v>Not found</v>
      </c>
      <c r="L1493" t="str">
        <f>IFERROR(INDEX(SalesTJ[Revenue],MATCH(A1493,SalesTJ[ProductID],0)),"Not found")</f>
        <v>Not found</v>
      </c>
    </row>
    <row r="1494" spans="1:12">
      <c r="A1494" s="10">
        <v>1493</v>
      </c>
      <c r="C1494" t="str">
        <f>IFERROR(INDEX(ProductTJ[Product Name],MATCH(A1494,ProductTJ[ProductID],0)),"Not found")</f>
        <v>Quibus RP-85</v>
      </c>
      <c r="D1494" t="str">
        <f>IFERROR(INDEX(ProductTJ[Category],MATCH(A1494,ProductTJ[ProductID],0)),"Not found")</f>
        <v>Rural</v>
      </c>
      <c r="E1494">
        <f>IFERROR(INDEX(ProductTJ[ManufacturerID],MATCH(A1494,ProductTJ[ProductID],0)),"Not found")</f>
        <v>12</v>
      </c>
      <c r="F1494" t="str">
        <f>IFERROR(INDEX(ProductTJ[Segment],MATCH(A1494,ProductTJ[ProductID],0)),"Not found")</f>
        <v>Productivity</v>
      </c>
      <c r="G1494" t="str">
        <f>IFERROR(INDEX(SalesTJ[Country],MATCH(A1494,SalesTJ[ProductID],0)),"Not found")</f>
        <v>Not found</v>
      </c>
      <c r="H1494" t="str">
        <f>IFERROR(INDEX(Location[State],MATCH(I1494,Location[Zip],0)),"Not found")</f>
        <v>Not found</v>
      </c>
      <c r="I1494" t="str">
        <f>IFERROR(INDEX(SalesTJ[Zip],MATCH(A1494,SalesTJ[ProductID],0)),"Not found")</f>
        <v>Not found</v>
      </c>
      <c r="J1494" t="str">
        <f>IFERROR(INDEX(Manufacturer[Manufacturer Name],MATCH(E1494,Manufacturer[ManufacturerID],0)),"Not found")</f>
        <v>Quibus</v>
      </c>
      <c r="K1494" t="str">
        <f>IFERROR(INDEX(SalesTJ[Units],MATCH(A1494,SalesTJ[ProductID],0)),"Not found")</f>
        <v>Not found</v>
      </c>
      <c r="L1494" t="str">
        <f>IFERROR(INDEX(SalesTJ[Revenue],MATCH(A1494,SalesTJ[ProductID],0)),"Not found")</f>
        <v>Not found</v>
      </c>
    </row>
    <row r="1495" spans="1:12">
      <c r="A1495" s="10">
        <v>1494</v>
      </c>
      <c r="C1495" t="str">
        <f>IFERROR(INDEX(ProductTJ[Product Name],MATCH(A1495,ProductTJ[ProductID],0)),"Not found")</f>
        <v>Quibus RP-86</v>
      </c>
      <c r="D1495" t="str">
        <f>IFERROR(INDEX(ProductTJ[Category],MATCH(A1495,ProductTJ[ProductID],0)),"Not found")</f>
        <v>Rural</v>
      </c>
      <c r="E1495">
        <f>IFERROR(INDEX(ProductTJ[ManufacturerID],MATCH(A1495,ProductTJ[ProductID],0)),"Not found")</f>
        <v>12</v>
      </c>
      <c r="F1495" t="str">
        <f>IFERROR(INDEX(ProductTJ[Segment],MATCH(A1495,ProductTJ[ProductID],0)),"Not found")</f>
        <v>Productivity</v>
      </c>
      <c r="G1495" t="str">
        <f>IFERROR(INDEX(SalesTJ[Country],MATCH(A1495,SalesTJ[ProductID],0)),"Not found")</f>
        <v>Not found</v>
      </c>
      <c r="H1495" t="str">
        <f>IFERROR(INDEX(Location[State],MATCH(I1495,Location[Zip],0)),"Not found")</f>
        <v>Not found</v>
      </c>
      <c r="I1495" t="str">
        <f>IFERROR(INDEX(SalesTJ[Zip],MATCH(A1495,SalesTJ[ProductID],0)),"Not found")</f>
        <v>Not found</v>
      </c>
      <c r="J1495" t="str">
        <f>IFERROR(INDEX(Manufacturer[Manufacturer Name],MATCH(E1495,Manufacturer[ManufacturerID],0)),"Not found")</f>
        <v>Quibus</v>
      </c>
      <c r="K1495" t="str">
        <f>IFERROR(INDEX(SalesTJ[Units],MATCH(A1495,SalesTJ[ProductID],0)),"Not found")</f>
        <v>Not found</v>
      </c>
      <c r="L1495" t="str">
        <f>IFERROR(INDEX(SalesTJ[Revenue],MATCH(A1495,SalesTJ[ProductID],0)),"Not found")</f>
        <v>Not found</v>
      </c>
    </row>
    <row r="1496" spans="1:12">
      <c r="A1496" s="10">
        <v>1495</v>
      </c>
      <c r="C1496" t="str">
        <f>IFERROR(INDEX(ProductTJ[Product Name],MATCH(A1496,ProductTJ[ProductID],0)),"Not found")</f>
        <v>Quibus RP-87</v>
      </c>
      <c r="D1496" t="str">
        <f>IFERROR(INDEX(ProductTJ[Category],MATCH(A1496,ProductTJ[ProductID],0)),"Not found")</f>
        <v>Rural</v>
      </c>
      <c r="E1496">
        <f>IFERROR(INDEX(ProductTJ[ManufacturerID],MATCH(A1496,ProductTJ[ProductID],0)),"Not found")</f>
        <v>12</v>
      </c>
      <c r="F1496" t="str">
        <f>IFERROR(INDEX(ProductTJ[Segment],MATCH(A1496,ProductTJ[ProductID],0)),"Not found")</f>
        <v>Productivity</v>
      </c>
      <c r="G1496" t="str">
        <f>IFERROR(INDEX(SalesTJ[Country],MATCH(A1496,SalesTJ[ProductID],0)),"Not found")</f>
        <v>Canada</v>
      </c>
      <c r="H1496" t="str">
        <f>IFERROR(INDEX(Location[State],MATCH(I1496,Location[Zip],0)),"Not found")</f>
        <v>Ontario</v>
      </c>
      <c r="I1496" t="str">
        <f>IFERROR(INDEX(SalesTJ[Zip],MATCH(A1496,SalesTJ[ProductID],0)),"Not found")</f>
        <v>M4V</v>
      </c>
      <c r="J1496" t="str">
        <f>IFERROR(INDEX(Manufacturer[Manufacturer Name],MATCH(E1496,Manufacturer[ManufacturerID],0)),"Not found")</f>
        <v>Quibus</v>
      </c>
      <c r="K1496">
        <f>IFERROR(INDEX(SalesTJ[Units],MATCH(A1496,SalesTJ[ProductID],0)),"Not found")</f>
        <v>1</v>
      </c>
      <c r="L1496">
        <f>IFERROR(INDEX(SalesTJ[Revenue],MATCH(A1496,SalesTJ[ProductID],0)),"Not found")</f>
        <v>4408.74</v>
      </c>
    </row>
    <row r="1497" spans="1:12">
      <c r="A1497" s="10">
        <v>1496</v>
      </c>
      <c r="C1497" t="str">
        <f>IFERROR(INDEX(ProductTJ[Product Name],MATCH(A1497,ProductTJ[ProductID],0)),"Not found")</f>
        <v>Quibus RP-88</v>
      </c>
      <c r="D1497" t="str">
        <f>IFERROR(INDEX(ProductTJ[Category],MATCH(A1497,ProductTJ[ProductID],0)),"Not found")</f>
        <v>Rural</v>
      </c>
      <c r="E1497">
        <f>IFERROR(INDEX(ProductTJ[ManufacturerID],MATCH(A1497,ProductTJ[ProductID],0)),"Not found")</f>
        <v>12</v>
      </c>
      <c r="F1497" t="str">
        <f>IFERROR(INDEX(ProductTJ[Segment],MATCH(A1497,ProductTJ[ProductID],0)),"Not found")</f>
        <v>Productivity</v>
      </c>
      <c r="G1497" t="str">
        <f>IFERROR(INDEX(SalesTJ[Country],MATCH(A1497,SalesTJ[ProductID],0)),"Not found")</f>
        <v>Canada</v>
      </c>
      <c r="H1497" t="str">
        <f>IFERROR(INDEX(Location[State],MATCH(I1497,Location[Zip],0)),"Not found")</f>
        <v>Ontario</v>
      </c>
      <c r="I1497" t="str">
        <f>IFERROR(INDEX(SalesTJ[Zip],MATCH(A1497,SalesTJ[ProductID],0)),"Not found")</f>
        <v>M4V</v>
      </c>
      <c r="J1497" t="str">
        <f>IFERROR(INDEX(Manufacturer[Manufacturer Name],MATCH(E1497,Manufacturer[ManufacturerID],0)),"Not found")</f>
        <v>Quibus</v>
      </c>
      <c r="K1497">
        <f>IFERROR(INDEX(SalesTJ[Units],MATCH(A1497,SalesTJ[ProductID],0)),"Not found")</f>
        <v>1</v>
      </c>
      <c r="L1497">
        <f>IFERROR(INDEX(SalesTJ[Revenue],MATCH(A1497,SalesTJ[ProductID],0)),"Not found")</f>
        <v>4408.74</v>
      </c>
    </row>
    <row r="1498" spans="1:12">
      <c r="A1498" s="10">
        <v>1497</v>
      </c>
      <c r="C1498" t="str">
        <f>IFERROR(INDEX(ProductTJ[Product Name],MATCH(A1498,ProductTJ[ProductID],0)),"Not found")</f>
        <v>Quibus RP-89</v>
      </c>
      <c r="D1498" t="str">
        <f>IFERROR(INDEX(ProductTJ[Category],MATCH(A1498,ProductTJ[ProductID],0)),"Not found")</f>
        <v>Rural</v>
      </c>
      <c r="E1498">
        <f>IFERROR(INDEX(ProductTJ[ManufacturerID],MATCH(A1498,ProductTJ[ProductID],0)),"Not found")</f>
        <v>12</v>
      </c>
      <c r="F1498" t="str">
        <f>IFERROR(INDEX(ProductTJ[Segment],MATCH(A1498,ProductTJ[ProductID],0)),"Not found")</f>
        <v>Productivity</v>
      </c>
      <c r="G1498" t="str">
        <f>IFERROR(INDEX(SalesTJ[Country],MATCH(A1498,SalesTJ[ProductID],0)),"Not found")</f>
        <v>Not found</v>
      </c>
      <c r="H1498" t="str">
        <f>IFERROR(INDEX(Location[State],MATCH(I1498,Location[Zip],0)),"Not found")</f>
        <v>Not found</v>
      </c>
      <c r="I1498" t="str">
        <f>IFERROR(INDEX(SalesTJ[Zip],MATCH(A1498,SalesTJ[ProductID],0)),"Not found")</f>
        <v>Not found</v>
      </c>
      <c r="J1498" t="str">
        <f>IFERROR(INDEX(Manufacturer[Manufacturer Name],MATCH(E1498,Manufacturer[ManufacturerID],0)),"Not found")</f>
        <v>Quibus</v>
      </c>
      <c r="K1498" t="str">
        <f>IFERROR(INDEX(SalesTJ[Units],MATCH(A1498,SalesTJ[ProductID],0)),"Not found")</f>
        <v>Not found</v>
      </c>
      <c r="L1498" t="str">
        <f>IFERROR(INDEX(SalesTJ[Revenue],MATCH(A1498,SalesTJ[ProductID],0)),"Not found")</f>
        <v>Not found</v>
      </c>
    </row>
    <row r="1499" spans="1:12">
      <c r="A1499" s="10">
        <v>1498</v>
      </c>
      <c r="C1499" t="str">
        <f>IFERROR(INDEX(ProductTJ[Product Name],MATCH(A1499,ProductTJ[ProductID],0)),"Not found")</f>
        <v>Quibus RP-90</v>
      </c>
      <c r="D1499" t="str">
        <f>IFERROR(INDEX(ProductTJ[Category],MATCH(A1499,ProductTJ[ProductID],0)),"Not found")</f>
        <v>Rural</v>
      </c>
      <c r="E1499">
        <f>IFERROR(INDEX(ProductTJ[ManufacturerID],MATCH(A1499,ProductTJ[ProductID],0)),"Not found")</f>
        <v>12</v>
      </c>
      <c r="F1499" t="str">
        <f>IFERROR(INDEX(ProductTJ[Segment],MATCH(A1499,ProductTJ[ProductID],0)),"Not found")</f>
        <v>Productivity</v>
      </c>
      <c r="G1499" t="str">
        <f>IFERROR(INDEX(SalesTJ[Country],MATCH(A1499,SalesTJ[ProductID],0)),"Not found")</f>
        <v>Not found</v>
      </c>
      <c r="H1499" t="str">
        <f>IFERROR(INDEX(Location[State],MATCH(I1499,Location[Zip],0)),"Not found")</f>
        <v>Not found</v>
      </c>
      <c r="I1499" t="str">
        <f>IFERROR(INDEX(SalesTJ[Zip],MATCH(A1499,SalesTJ[ProductID],0)),"Not found")</f>
        <v>Not found</v>
      </c>
      <c r="J1499" t="str">
        <f>IFERROR(INDEX(Manufacturer[Manufacturer Name],MATCH(E1499,Manufacturer[ManufacturerID],0)),"Not found")</f>
        <v>Quibus</v>
      </c>
      <c r="K1499" t="str">
        <f>IFERROR(INDEX(SalesTJ[Units],MATCH(A1499,SalesTJ[ProductID],0)),"Not found")</f>
        <v>Not found</v>
      </c>
      <c r="L1499" t="str">
        <f>IFERROR(INDEX(SalesTJ[Revenue],MATCH(A1499,SalesTJ[ProductID],0)),"Not found")</f>
        <v>Not found</v>
      </c>
    </row>
    <row r="1500" spans="1:12">
      <c r="A1500" s="10">
        <v>1499</v>
      </c>
      <c r="C1500" t="str">
        <f>IFERROR(INDEX(ProductTJ[Product Name],MATCH(A1500,ProductTJ[ProductID],0)),"Not found")</f>
        <v>Quibus RP-91</v>
      </c>
      <c r="D1500" t="str">
        <f>IFERROR(INDEX(ProductTJ[Category],MATCH(A1500,ProductTJ[ProductID],0)),"Not found")</f>
        <v>Rural</v>
      </c>
      <c r="E1500">
        <f>IFERROR(INDEX(ProductTJ[ManufacturerID],MATCH(A1500,ProductTJ[ProductID],0)),"Not found")</f>
        <v>12</v>
      </c>
      <c r="F1500" t="str">
        <f>IFERROR(INDEX(ProductTJ[Segment],MATCH(A1500,ProductTJ[ProductID],0)),"Not found")</f>
        <v>Productivity</v>
      </c>
      <c r="G1500" t="str">
        <f>IFERROR(INDEX(SalesTJ[Country],MATCH(A1500,SalesTJ[ProductID],0)),"Not found")</f>
        <v>Not found</v>
      </c>
      <c r="H1500" t="str">
        <f>IFERROR(INDEX(Location[State],MATCH(I1500,Location[Zip],0)),"Not found")</f>
        <v>Not found</v>
      </c>
      <c r="I1500" t="str">
        <f>IFERROR(INDEX(SalesTJ[Zip],MATCH(A1500,SalesTJ[ProductID],0)),"Not found")</f>
        <v>Not found</v>
      </c>
      <c r="J1500" t="str">
        <f>IFERROR(INDEX(Manufacturer[Manufacturer Name],MATCH(E1500,Manufacturer[ManufacturerID],0)),"Not found")</f>
        <v>Quibus</v>
      </c>
      <c r="K1500" t="str">
        <f>IFERROR(INDEX(SalesTJ[Units],MATCH(A1500,SalesTJ[ProductID],0)),"Not found")</f>
        <v>Not found</v>
      </c>
      <c r="L1500" t="str">
        <f>IFERROR(INDEX(SalesTJ[Revenue],MATCH(A1500,SalesTJ[ProductID],0)),"Not found")</f>
        <v>Not found</v>
      </c>
    </row>
    <row r="1501" spans="1:12">
      <c r="A1501" s="10">
        <v>1500</v>
      </c>
      <c r="C1501" t="str">
        <f>IFERROR(INDEX(ProductTJ[Product Name],MATCH(A1501,ProductTJ[ProductID],0)),"Not found")</f>
        <v>Quibus RP-92</v>
      </c>
      <c r="D1501" t="str">
        <f>IFERROR(INDEX(ProductTJ[Category],MATCH(A1501,ProductTJ[ProductID],0)),"Not found")</f>
        <v>Rural</v>
      </c>
      <c r="E1501">
        <f>IFERROR(INDEX(ProductTJ[ManufacturerID],MATCH(A1501,ProductTJ[ProductID],0)),"Not found")</f>
        <v>12</v>
      </c>
      <c r="F1501" t="str">
        <f>IFERROR(INDEX(ProductTJ[Segment],MATCH(A1501,ProductTJ[ProductID],0)),"Not found")</f>
        <v>Productivity</v>
      </c>
      <c r="G1501" t="str">
        <f>IFERROR(INDEX(SalesTJ[Country],MATCH(A1501,SalesTJ[ProductID],0)),"Not found")</f>
        <v>Not found</v>
      </c>
      <c r="H1501" t="str">
        <f>IFERROR(INDEX(Location[State],MATCH(I1501,Location[Zip],0)),"Not found")</f>
        <v>Not found</v>
      </c>
      <c r="I1501" t="str">
        <f>IFERROR(INDEX(SalesTJ[Zip],MATCH(A1501,SalesTJ[ProductID],0)),"Not found")</f>
        <v>Not found</v>
      </c>
      <c r="J1501" t="str">
        <f>IFERROR(INDEX(Manufacturer[Manufacturer Name],MATCH(E1501,Manufacturer[ManufacturerID],0)),"Not found")</f>
        <v>Quibus</v>
      </c>
      <c r="K1501" t="str">
        <f>IFERROR(INDEX(SalesTJ[Units],MATCH(A1501,SalesTJ[ProductID],0)),"Not found")</f>
        <v>Not found</v>
      </c>
      <c r="L1501" t="str">
        <f>IFERROR(INDEX(SalesTJ[Revenue],MATCH(A1501,SalesTJ[ProductID],0)),"Not found")</f>
        <v>Not found</v>
      </c>
    </row>
    <row r="1502" spans="1:12">
      <c r="A1502" s="10">
        <v>1501</v>
      </c>
      <c r="C1502" t="str">
        <f>IFERROR(INDEX(ProductTJ[Product Name],MATCH(A1502,ProductTJ[ProductID],0)),"Not found")</f>
        <v>Quibus RP-93</v>
      </c>
      <c r="D1502" t="str">
        <f>IFERROR(INDEX(ProductTJ[Category],MATCH(A1502,ProductTJ[ProductID],0)),"Not found")</f>
        <v>Rural</v>
      </c>
      <c r="E1502">
        <f>IFERROR(INDEX(ProductTJ[ManufacturerID],MATCH(A1502,ProductTJ[ProductID],0)),"Not found")</f>
        <v>12</v>
      </c>
      <c r="F1502" t="str">
        <f>IFERROR(INDEX(ProductTJ[Segment],MATCH(A1502,ProductTJ[ProductID],0)),"Not found")</f>
        <v>Productivity</v>
      </c>
      <c r="G1502" t="str">
        <f>IFERROR(INDEX(SalesTJ[Country],MATCH(A1502,SalesTJ[ProductID],0)),"Not found")</f>
        <v>Not found</v>
      </c>
      <c r="H1502" t="str">
        <f>IFERROR(INDEX(Location[State],MATCH(I1502,Location[Zip],0)),"Not found")</f>
        <v>Not found</v>
      </c>
      <c r="I1502" t="str">
        <f>IFERROR(INDEX(SalesTJ[Zip],MATCH(A1502,SalesTJ[ProductID],0)),"Not found")</f>
        <v>Not found</v>
      </c>
      <c r="J1502" t="str">
        <f>IFERROR(INDEX(Manufacturer[Manufacturer Name],MATCH(E1502,Manufacturer[ManufacturerID],0)),"Not found")</f>
        <v>Quibus</v>
      </c>
      <c r="K1502" t="str">
        <f>IFERROR(INDEX(SalesTJ[Units],MATCH(A1502,SalesTJ[ProductID],0)),"Not found")</f>
        <v>Not found</v>
      </c>
      <c r="L1502" t="str">
        <f>IFERROR(INDEX(SalesTJ[Revenue],MATCH(A1502,SalesTJ[ProductID],0)),"Not found")</f>
        <v>Not found</v>
      </c>
    </row>
    <row r="1503" spans="1:12">
      <c r="A1503" s="10">
        <v>1502</v>
      </c>
      <c r="C1503" t="str">
        <f>IFERROR(INDEX(ProductTJ[Product Name],MATCH(A1503,ProductTJ[ProductID],0)),"Not found")</f>
        <v>Quibus RP-94</v>
      </c>
      <c r="D1503" t="str">
        <f>IFERROR(INDEX(ProductTJ[Category],MATCH(A1503,ProductTJ[ProductID],0)),"Not found")</f>
        <v>Rural</v>
      </c>
      <c r="E1503">
        <f>IFERROR(INDEX(ProductTJ[ManufacturerID],MATCH(A1503,ProductTJ[ProductID],0)),"Not found")</f>
        <v>12</v>
      </c>
      <c r="F1503" t="str">
        <f>IFERROR(INDEX(ProductTJ[Segment],MATCH(A1503,ProductTJ[ProductID],0)),"Not found")</f>
        <v>Productivity</v>
      </c>
      <c r="G1503" t="str">
        <f>IFERROR(INDEX(SalesTJ[Country],MATCH(A1503,SalesTJ[ProductID],0)),"Not found")</f>
        <v>Not found</v>
      </c>
      <c r="H1503" t="str">
        <f>IFERROR(INDEX(Location[State],MATCH(I1503,Location[Zip],0)),"Not found")</f>
        <v>Not found</v>
      </c>
      <c r="I1503" t="str">
        <f>IFERROR(INDEX(SalesTJ[Zip],MATCH(A1503,SalesTJ[ProductID],0)),"Not found")</f>
        <v>Not found</v>
      </c>
      <c r="J1503" t="str">
        <f>IFERROR(INDEX(Manufacturer[Manufacturer Name],MATCH(E1503,Manufacturer[ManufacturerID],0)),"Not found")</f>
        <v>Quibus</v>
      </c>
      <c r="K1503" t="str">
        <f>IFERROR(INDEX(SalesTJ[Units],MATCH(A1503,SalesTJ[ProductID],0)),"Not found")</f>
        <v>Not found</v>
      </c>
      <c r="L1503" t="str">
        <f>IFERROR(INDEX(SalesTJ[Revenue],MATCH(A1503,SalesTJ[ProductID],0)),"Not found")</f>
        <v>Not found</v>
      </c>
    </row>
    <row r="1504" spans="1:12">
      <c r="A1504" s="10">
        <v>1503</v>
      </c>
      <c r="C1504" t="str">
        <f>IFERROR(INDEX(ProductTJ[Product Name],MATCH(A1504,ProductTJ[ProductID],0)),"Not found")</f>
        <v>Quibus RP-95</v>
      </c>
      <c r="D1504" t="str">
        <f>IFERROR(INDEX(ProductTJ[Category],MATCH(A1504,ProductTJ[ProductID],0)),"Not found")</f>
        <v>Rural</v>
      </c>
      <c r="E1504">
        <f>IFERROR(INDEX(ProductTJ[ManufacturerID],MATCH(A1504,ProductTJ[ProductID],0)),"Not found")</f>
        <v>12</v>
      </c>
      <c r="F1504" t="str">
        <f>IFERROR(INDEX(ProductTJ[Segment],MATCH(A1504,ProductTJ[ProductID],0)),"Not found")</f>
        <v>Productivity</v>
      </c>
      <c r="G1504" t="str">
        <f>IFERROR(INDEX(SalesTJ[Country],MATCH(A1504,SalesTJ[ProductID],0)),"Not found")</f>
        <v>Not found</v>
      </c>
      <c r="H1504" t="str">
        <f>IFERROR(INDEX(Location[State],MATCH(I1504,Location[Zip],0)),"Not found")</f>
        <v>Not found</v>
      </c>
      <c r="I1504" t="str">
        <f>IFERROR(INDEX(SalesTJ[Zip],MATCH(A1504,SalesTJ[ProductID],0)),"Not found")</f>
        <v>Not found</v>
      </c>
      <c r="J1504" t="str">
        <f>IFERROR(INDEX(Manufacturer[Manufacturer Name],MATCH(E1504,Manufacturer[ManufacturerID],0)),"Not found")</f>
        <v>Quibus</v>
      </c>
      <c r="K1504" t="str">
        <f>IFERROR(INDEX(SalesTJ[Units],MATCH(A1504,SalesTJ[ProductID],0)),"Not found")</f>
        <v>Not found</v>
      </c>
      <c r="L1504" t="str">
        <f>IFERROR(INDEX(SalesTJ[Revenue],MATCH(A1504,SalesTJ[ProductID],0)),"Not found")</f>
        <v>Not found</v>
      </c>
    </row>
    <row r="1505" spans="1:12">
      <c r="A1505" s="10">
        <v>1504</v>
      </c>
      <c r="C1505" t="str">
        <f>IFERROR(INDEX(ProductTJ[Product Name],MATCH(A1505,ProductTJ[ProductID],0)),"Not found")</f>
        <v>Quibus RP-96</v>
      </c>
      <c r="D1505" t="str">
        <f>IFERROR(INDEX(ProductTJ[Category],MATCH(A1505,ProductTJ[ProductID],0)),"Not found")</f>
        <v>Rural</v>
      </c>
      <c r="E1505">
        <f>IFERROR(INDEX(ProductTJ[ManufacturerID],MATCH(A1505,ProductTJ[ProductID],0)),"Not found")</f>
        <v>12</v>
      </c>
      <c r="F1505" t="str">
        <f>IFERROR(INDEX(ProductTJ[Segment],MATCH(A1505,ProductTJ[ProductID],0)),"Not found")</f>
        <v>Productivity</v>
      </c>
      <c r="G1505" t="str">
        <f>IFERROR(INDEX(SalesTJ[Country],MATCH(A1505,SalesTJ[ProductID],0)),"Not found")</f>
        <v>Not found</v>
      </c>
      <c r="H1505" t="str">
        <f>IFERROR(INDEX(Location[State],MATCH(I1505,Location[Zip],0)),"Not found")</f>
        <v>Not found</v>
      </c>
      <c r="I1505" t="str">
        <f>IFERROR(INDEX(SalesTJ[Zip],MATCH(A1505,SalesTJ[ProductID],0)),"Not found")</f>
        <v>Not found</v>
      </c>
      <c r="J1505" t="str">
        <f>IFERROR(INDEX(Manufacturer[Manufacturer Name],MATCH(E1505,Manufacturer[ManufacturerID],0)),"Not found")</f>
        <v>Quibus</v>
      </c>
      <c r="K1505" t="str">
        <f>IFERROR(INDEX(SalesTJ[Units],MATCH(A1505,SalesTJ[ProductID],0)),"Not found")</f>
        <v>Not found</v>
      </c>
      <c r="L1505" t="str">
        <f>IFERROR(INDEX(SalesTJ[Revenue],MATCH(A1505,SalesTJ[ProductID],0)),"Not found")</f>
        <v>Not found</v>
      </c>
    </row>
    <row r="1506" spans="1:12">
      <c r="A1506" s="10">
        <v>1505</v>
      </c>
      <c r="C1506" t="str">
        <f>IFERROR(INDEX(ProductTJ[Product Name],MATCH(A1506,ProductTJ[ProductID],0)),"Not found")</f>
        <v>Quibus RP-97</v>
      </c>
      <c r="D1506" t="str">
        <f>IFERROR(INDEX(ProductTJ[Category],MATCH(A1506,ProductTJ[ProductID],0)),"Not found")</f>
        <v>Rural</v>
      </c>
      <c r="E1506">
        <f>IFERROR(INDEX(ProductTJ[ManufacturerID],MATCH(A1506,ProductTJ[ProductID],0)),"Not found")</f>
        <v>12</v>
      </c>
      <c r="F1506" t="str">
        <f>IFERROR(INDEX(ProductTJ[Segment],MATCH(A1506,ProductTJ[ProductID],0)),"Not found")</f>
        <v>Productivity</v>
      </c>
      <c r="G1506" t="str">
        <f>IFERROR(INDEX(SalesTJ[Country],MATCH(A1506,SalesTJ[ProductID],0)),"Not found")</f>
        <v>Not found</v>
      </c>
      <c r="H1506" t="str">
        <f>IFERROR(INDEX(Location[State],MATCH(I1506,Location[Zip],0)),"Not found")</f>
        <v>Not found</v>
      </c>
      <c r="I1506" t="str">
        <f>IFERROR(INDEX(SalesTJ[Zip],MATCH(A1506,SalesTJ[ProductID],0)),"Not found")</f>
        <v>Not found</v>
      </c>
      <c r="J1506" t="str">
        <f>IFERROR(INDEX(Manufacturer[Manufacturer Name],MATCH(E1506,Manufacturer[ManufacturerID],0)),"Not found")</f>
        <v>Quibus</v>
      </c>
      <c r="K1506" t="str">
        <f>IFERROR(INDEX(SalesTJ[Units],MATCH(A1506,SalesTJ[ProductID],0)),"Not found")</f>
        <v>Not found</v>
      </c>
      <c r="L1506" t="str">
        <f>IFERROR(INDEX(SalesTJ[Revenue],MATCH(A1506,SalesTJ[ProductID],0)),"Not found")</f>
        <v>Not found</v>
      </c>
    </row>
    <row r="1507" spans="1:12">
      <c r="A1507" s="10">
        <v>1506</v>
      </c>
      <c r="C1507" t="str">
        <f>IFERROR(INDEX(ProductTJ[Product Name],MATCH(A1507,ProductTJ[ProductID],0)),"Not found")</f>
        <v>Quibus RP-98</v>
      </c>
      <c r="D1507" t="str">
        <f>IFERROR(INDEX(ProductTJ[Category],MATCH(A1507,ProductTJ[ProductID],0)),"Not found")</f>
        <v>Rural</v>
      </c>
      <c r="E1507">
        <f>IFERROR(INDEX(ProductTJ[ManufacturerID],MATCH(A1507,ProductTJ[ProductID],0)),"Not found")</f>
        <v>12</v>
      </c>
      <c r="F1507" t="str">
        <f>IFERROR(INDEX(ProductTJ[Segment],MATCH(A1507,ProductTJ[ProductID],0)),"Not found")</f>
        <v>Productivity</v>
      </c>
      <c r="G1507" t="str">
        <f>IFERROR(INDEX(SalesTJ[Country],MATCH(A1507,SalesTJ[ProductID],0)),"Not found")</f>
        <v>Not found</v>
      </c>
      <c r="H1507" t="str">
        <f>IFERROR(INDEX(Location[State],MATCH(I1507,Location[Zip],0)),"Not found")</f>
        <v>Not found</v>
      </c>
      <c r="I1507" t="str">
        <f>IFERROR(INDEX(SalesTJ[Zip],MATCH(A1507,SalesTJ[ProductID],0)),"Not found")</f>
        <v>Not found</v>
      </c>
      <c r="J1507" t="str">
        <f>IFERROR(INDEX(Manufacturer[Manufacturer Name],MATCH(E1507,Manufacturer[ManufacturerID],0)),"Not found")</f>
        <v>Quibus</v>
      </c>
      <c r="K1507" t="str">
        <f>IFERROR(INDEX(SalesTJ[Units],MATCH(A1507,SalesTJ[ProductID],0)),"Not found")</f>
        <v>Not found</v>
      </c>
      <c r="L1507" t="str">
        <f>IFERROR(INDEX(SalesTJ[Revenue],MATCH(A1507,SalesTJ[ProductID],0)),"Not found")</f>
        <v>Not found</v>
      </c>
    </row>
    <row r="1508" spans="1:12">
      <c r="A1508" s="10">
        <v>1507</v>
      </c>
      <c r="C1508" t="str">
        <f>IFERROR(INDEX(ProductTJ[Product Name],MATCH(A1508,ProductTJ[ProductID],0)),"Not found")</f>
        <v>Quibus RP-99</v>
      </c>
      <c r="D1508" t="str">
        <f>IFERROR(INDEX(ProductTJ[Category],MATCH(A1508,ProductTJ[ProductID],0)),"Not found")</f>
        <v>Rural</v>
      </c>
      <c r="E1508">
        <f>IFERROR(INDEX(ProductTJ[ManufacturerID],MATCH(A1508,ProductTJ[ProductID],0)),"Not found")</f>
        <v>12</v>
      </c>
      <c r="F1508" t="str">
        <f>IFERROR(INDEX(ProductTJ[Segment],MATCH(A1508,ProductTJ[ProductID],0)),"Not found")</f>
        <v>Productivity</v>
      </c>
      <c r="G1508" t="str">
        <f>IFERROR(INDEX(SalesTJ[Country],MATCH(A1508,SalesTJ[ProductID],0)),"Not found")</f>
        <v>Canada</v>
      </c>
      <c r="H1508" t="str">
        <f>IFERROR(INDEX(Location[State],MATCH(I1508,Location[Zip],0)),"Not found")</f>
        <v>Alberta</v>
      </c>
      <c r="I1508" t="str">
        <f>IFERROR(INDEX(SalesTJ[Zip],MATCH(A1508,SalesTJ[ProductID],0)),"Not found")</f>
        <v>T2Y</v>
      </c>
      <c r="J1508" t="str">
        <f>IFERROR(INDEX(Manufacturer[Manufacturer Name],MATCH(E1508,Manufacturer[ManufacturerID],0)),"Not found")</f>
        <v>Quibus</v>
      </c>
      <c r="K1508">
        <f>IFERROR(INDEX(SalesTJ[Units],MATCH(A1508,SalesTJ[ProductID],0)),"Not found")</f>
        <v>1</v>
      </c>
      <c r="L1508">
        <f>IFERROR(INDEX(SalesTJ[Revenue],MATCH(A1508,SalesTJ[ProductID],0)),"Not found")</f>
        <v>1069.74</v>
      </c>
    </row>
    <row r="1509" spans="1:12">
      <c r="A1509" s="10">
        <v>1508</v>
      </c>
      <c r="C1509" t="str">
        <f>IFERROR(INDEX(ProductTJ[Product Name],MATCH(A1509,ProductTJ[ProductID],0)),"Not found")</f>
        <v>Quibus RP-00</v>
      </c>
      <c r="D1509" t="str">
        <f>IFERROR(INDEX(ProductTJ[Category],MATCH(A1509,ProductTJ[ProductID],0)),"Not found")</f>
        <v>Rural</v>
      </c>
      <c r="E1509">
        <f>IFERROR(INDEX(ProductTJ[ManufacturerID],MATCH(A1509,ProductTJ[ProductID],0)),"Not found")</f>
        <v>12</v>
      </c>
      <c r="F1509" t="str">
        <f>IFERROR(INDEX(ProductTJ[Segment],MATCH(A1509,ProductTJ[ProductID],0)),"Not found")</f>
        <v>Productivity</v>
      </c>
      <c r="G1509" t="str">
        <f>IFERROR(INDEX(SalesTJ[Country],MATCH(A1509,SalesTJ[ProductID],0)),"Not found")</f>
        <v>Canada</v>
      </c>
      <c r="H1509" t="str">
        <f>IFERROR(INDEX(Location[State],MATCH(I1509,Location[Zip],0)),"Not found")</f>
        <v>Alberta</v>
      </c>
      <c r="I1509" t="str">
        <f>IFERROR(INDEX(SalesTJ[Zip],MATCH(A1509,SalesTJ[ProductID],0)),"Not found")</f>
        <v>T2Y</v>
      </c>
      <c r="J1509" t="str">
        <f>IFERROR(INDEX(Manufacturer[Manufacturer Name],MATCH(E1509,Manufacturer[ManufacturerID],0)),"Not found")</f>
        <v>Quibus</v>
      </c>
      <c r="K1509">
        <f>IFERROR(INDEX(SalesTJ[Units],MATCH(A1509,SalesTJ[ProductID],0)),"Not found")</f>
        <v>1</v>
      </c>
      <c r="L1509">
        <f>IFERROR(INDEX(SalesTJ[Revenue],MATCH(A1509,SalesTJ[ProductID],0)),"Not found")</f>
        <v>1069.74</v>
      </c>
    </row>
    <row r="1510" spans="1:12">
      <c r="A1510" s="10">
        <v>1509</v>
      </c>
      <c r="C1510" t="str">
        <f>IFERROR(INDEX(ProductTJ[Product Name],MATCH(A1510,ProductTJ[ProductID],0)),"Not found")</f>
        <v>Quibus RP-01</v>
      </c>
      <c r="D1510" t="str">
        <f>IFERROR(INDEX(ProductTJ[Category],MATCH(A1510,ProductTJ[ProductID],0)),"Not found")</f>
        <v>Rural</v>
      </c>
      <c r="E1510">
        <f>IFERROR(INDEX(ProductTJ[ManufacturerID],MATCH(A1510,ProductTJ[ProductID],0)),"Not found")</f>
        <v>12</v>
      </c>
      <c r="F1510" t="str">
        <f>IFERROR(INDEX(ProductTJ[Segment],MATCH(A1510,ProductTJ[ProductID],0)),"Not found")</f>
        <v>Productivity</v>
      </c>
      <c r="G1510" t="str">
        <f>IFERROR(INDEX(SalesTJ[Country],MATCH(A1510,SalesTJ[ProductID],0)),"Not found")</f>
        <v>Not found</v>
      </c>
      <c r="H1510" t="str">
        <f>IFERROR(INDEX(Location[State],MATCH(I1510,Location[Zip],0)),"Not found")</f>
        <v>Not found</v>
      </c>
      <c r="I1510" t="str">
        <f>IFERROR(INDEX(SalesTJ[Zip],MATCH(A1510,SalesTJ[ProductID],0)),"Not found")</f>
        <v>Not found</v>
      </c>
      <c r="J1510" t="str">
        <f>IFERROR(INDEX(Manufacturer[Manufacturer Name],MATCH(E1510,Manufacturer[ManufacturerID],0)),"Not found")</f>
        <v>Quibus</v>
      </c>
      <c r="K1510" t="str">
        <f>IFERROR(INDEX(SalesTJ[Units],MATCH(A1510,SalesTJ[ProductID],0)),"Not found")</f>
        <v>Not found</v>
      </c>
      <c r="L1510" t="str">
        <f>IFERROR(INDEX(SalesTJ[Revenue],MATCH(A1510,SalesTJ[ProductID],0)),"Not found")</f>
        <v>Not found</v>
      </c>
    </row>
    <row r="1511" spans="1:12">
      <c r="A1511" s="10">
        <v>1510</v>
      </c>
      <c r="C1511" t="str">
        <f>IFERROR(INDEX(ProductTJ[Product Name],MATCH(A1511,ProductTJ[ProductID],0)),"Not found")</f>
        <v>Quibus RP-02</v>
      </c>
      <c r="D1511" t="str">
        <f>IFERROR(INDEX(ProductTJ[Category],MATCH(A1511,ProductTJ[ProductID],0)),"Not found")</f>
        <v>Rural</v>
      </c>
      <c r="E1511">
        <f>IFERROR(INDEX(ProductTJ[ManufacturerID],MATCH(A1511,ProductTJ[ProductID],0)),"Not found")</f>
        <v>12</v>
      </c>
      <c r="F1511" t="str">
        <f>IFERROR(INDEX(ProductTJ[Segment],MATCH(A1511,ProductTJ[ProductID],0)),"Not found")</f>
        <v>Productivity</v>
      </c>
      <c r="G1511" t="str">
        <f>IFERROR(INDEX(SalesTJ[Country],MATCH(A1511,SalesTJ[ProductID],0)),"Not found")</f>
        <v>Not found</v>
      </c>
      <c r="H1511" t="str">
        <f>IFERROR(INDEX(Location[State],MATCH(I1511,Location[Zip],0)),"Not found")</f>
        <v>Not found</v>
      </c>
      <c r="I1511" t="str">
        <f>IFERROR(INDEX(SalesTJ[Zip],MATCH(A1511,SalesTJ[ProductID],0)),"Not found")</f>
        <v>Not found</v>
      </c>
      <c r="J1511" t="str">
        <f>IFERROR(INDEX(Manufacturer[Manufacturer Name],MATCH(E1511,Manufacturer[ManufacturerID],0)),"Not found")</f>
        <v>Quibus</v>
      </c>
      <c r="K1511" t="str">
        <f>IFERROR(INDEX(SalesTJ[Units],MATCH(A1511,SalesTJ[ProductID],0)),"Not found")</f>
        <v>Not found</v>
      </c>
      <c r="L1511" t="str">
        <f>IFERROR(INDEX(SalesTJ[Revenue],MATCH(A1511,SalesTJ[ProductID],0)),"Not found")</f>
        <v>Not found</v>
      </c>
    </row>
    <row r="1512" spans="1:12">
      <c r="A1512" s="10">
        <v>1511</v>
      </c>
      <c r="C1512" t="str">
        <f>IFERROR(INDEX(ProductTJ[Product Name],MATCH(A1512,ProductTJ[ProductID],0)),"Not found")</f>
        <v>Quibus RP-03</v>
      </c>
      <c r="D1512" t="str">
        <f>IFERROR(INDEX(ProductTJ[Category],MATCH(A1512,ProductTJ[ProductID],0)),"Not found")</f>
        <v>Rural</v>
      </c>
      <c r="E1512">
        <f>IFERROR(INDEX(ProductTJ[ManufacturerID],MATCH(A1512,ProductTJ[ProductID],0)),"Not found")</f>
        <v>12</v>
      </c>
      <c r="F1512" t="str">
        <f>IFERROR(INDEX(ProductTJ[Segment],MATCH(A1512,ProductTJ[ProductID],0)),"Not found")</f>
        <v>Productivity</v>
      </c>
      <c r="G1512" t="str">
        <f>IFERROR(INDEX(SalesTJ[Country],MATCH(A1512,SalesTJ[ProductID],0)),"Not found")</f>
        <v>Not found</v>
      </c>
      <c r="H1512" t="str">
        <f>IFERROR(INDEX(Location[State],MATCH(I1512,Location[Zip],0)),"Not found")</f>
        <v>Not found</v>
      </c>
      <c r="I1512" t="str">
        <f>IFERROR(INDEX(SalesTJ[Zip],MATCH(A1512,SalesTJ[ProductID],0)),"Not found")</f>
        <v>Not found</v>
      </c>
      <c r="J1512" t="str">
        <f>IFERROR(INDEX(Manufacturer[Manufacturer Name],MATCH(E1512,Manufacturer[ManufacturerID],0)),"Not found")</f>
        <v>Quibus</v>
      </c>
      <c r="K1512" t="str">
        <f>IFERROR(INDEX(SalesTJ[Units],MATCH(A1512,SalesTJ[ProductID],0)),"Not found")</f>
        <v>Not found</v>
      </c>
      <c r="L1512" t="str">
        <f>IFERROR(INDEX(SalesTJ[Revenue],MATCH(A1512,SalesTJ[ProductID],0)),"Not found")</f>
        <v>Not found</v>
      </c>
    </row>
    <row r="1513" spans="1:12">
      <c r="A1513" s="10">
        <v>1512</v>
      </c>
      <c r="C1513" t="str">
        <f>IFERROR(INDEX(ProductTJ[Product Name],MATCH(A1513,ProductTJ[ProductID],0)),"Not found")</f>
        <v>Quibus RP-04</v>
      </c>
      <c r="D1513" t="str">
        <f>IFERROR(INDEX(ProductTJ[Category],MATCH(A1513,ProductTJ[ProductID],0)),"Not found")</f>
        <v>Rural</v>
      </c>
      <c r="E1513">
        <f>IFERROR(INDEX(ProductTJ[ManufacturerID],MATCH(A1513,ProductTJ[ProductID],0)),"Not found")</f>
        <v>12</v>
      </c>
      <c r="F1513" t="str">
        <f>IFERROR(INDEX(ProductTJ[Segment],MATCH(A1513,ProductTJ[ProductID],0)),"Not found")</f>
        <v>Productivity</v>
      </c>
      <c r="G1513" t="str">
        <f>IFERROR(INDEX(SalesTJ[Country],MATCH(A1513,SalesTJ[ProductID],0)),"Not found")</f>
        <v>Not found</v>
      </c>
      <c r="H1513" t="str">
        <f>IFERROR(INDEX(Location[State],MATCH(I1513,Location[Zip],0)),"Not found")</f>
        <v>Not found</v>
      </c>
      <c r="I1513" t="str">
        <f>IFERROR(INDEX(SalesTJ[Zip],MATCH(A1513,SalesTJ[ProductID],0)),"Not found")</f>
        <v>Not found</v>
      </c>
      <c r="J1513" t="str">
        <f>IFERROR(INDEX(Manufacturer[Manufacturer Name],MATCH(E1513,Manufacturer[ManufacturerID],0)),"Not found")</f>
        <v>Quibus</v>
      </c>
      <c r="K1513" t="str">
        <f>IFERROR(INDEX(SalesTJ[Units],MATCH(A1513,SalesTJ[ProductID],0)),"Not found")</f>
        <v>Not found</v>
      </c>
      <c r="L1513" t="str">
        <f>IFERROR(INDEX(SalesTJ[Revenue],MATCH(A1513,SalesTJ[ProductID],0)),"Not found")</f>
        <v>Not found</v>
      </c>
    </row>
    <row r="1514" spans="1:12">
      <c r="A1514" s="10">
        <v>1513</v>
      </c>
      <c r="C1514" t="str">
        <f>IFERROR(INDEX(ProductTJ[Product Name],MATCH(A1514,ProductTJ[ProductID],0)),"Not found")</f>
        <v>Quibus RP-05</v>
      </c>
      <c r="D1514" t="str">
        <f>IFERROR(INDEX(ProductTJ[Category],MATCH(A1514,ProductTJ[ProductID],0)),"Not found")</f>
        <v>Rural</v>
      </c>
      <c r="E1514">
        <f>IFERROR(INDEX(ProductTJ[ManufacturerID],MATCH(A1514,ProductTJ[ProductID],0)),"Not found")</f>
        <v>12</v>
      </c>
      <c r="F1514" t="str">
        <f>IFERROR(INDEX(ProductTJ[Segment],MATCH(A1514,ProductTJ[ProductID],0)),"Not found")</f>
        <v>Productivity</v>
      </c>
      <c r="G1514" t="str">
        <f>IFERROR(INDEX(SalesTJ[Country],MATCH(A1514,SalesTJ[ProductID],0)),"Not found")</f>
        <v>Not found</v>
      </c>
      <c r="H1514" t="str">
        <f>IFERROR(INDEX(Location[State],MATCH(I1514,Location[Zip],0)),"Not found")</f>
        <v>Not found</v>
      </c>
      <c r="I1514" t="str">
        <f>IFERROR(INDEX(SalesTJ[Zip],MATCH(A1514,SalesTJ[ProductID],0)),"Not found")</f>
        <v>Not found</v>
      </c>
      <c r="J1514" t="str">
        <f>IFERROR(INDEX(Manufacturer[Manufacturer Name],MATCH(E1514,Manufacturer[ManufacturerID],0)),"Not found")</f>
        <v>Quibus</v>
      </c>
      <c r="K1514" t="str">
        <f>IFERROR(INDEX(SalesTJ[Units],MATCH(A1514,SalesTJ[ProductID],0)),"Not found")</f>
        <v>Not found</v>
      </c>
      <c r="L1514" t="str">
        <f>IFERROR(INDEX(SalesTJ[Revenue],MATCH(A1514,SalesTJ[ProductID],0)),"Not found")</f>
        <v>Not found</v>
      </c>
    </row>
    <row r="1515" spans="1:12">
      <c r="A1515" s="10">
        <v>1514</v>
      </c>
      <c r="C1515" t="str">
        <f>IFERROR(INDEX(ProductTJ[Product Name],MATCH(A1515,ProductTJ[ProductID],0)),"Not found")</f>
        <v>Quibus RP-06</v>
      </c>
      <c r="D1515" t="str">
        <f>IFERROR(INDEX(ProductTJ[Category],MATCH(A1515,ProductTJ[ProductID],0)),"Not found")</f>
        <v>Rural</v>
      </c>
      <c r="E1515">
        <f>IFERROR(INDEX(ProductTJ[ManufacturerID],MATCH(A1515,ProductTJ[ProductID],0)),"Not found")</f>
        <v>12</v>
      </c>
      <c r="F1515" t="str">
        <f>IFERROR(INDEX(ProductTJ[Segment],MATCH(A1515,ProductTJ[ProductID],0)),"Not found")</f>
        <v>Productivity</v>
      </c>
      <c r="G1515" t="str">
        <f>IFERROR(INDEX(SalesTJ[Country],MATCH(A1515,SalesTJ[ProductID],0)),"Not found")</f>
        <v>Not found</v>
      </c>
      <c r="H1515" t="str">
        <f>IFERROR(INDEX(Location[State],MATCH(I1515,Location[Zip],0)),"Not found")</f>
        <v>Not found</v>
      </c>
      <c r="I1515" t="str">
        <f>IFERROR(INDEX(SalesTJ[Zip],MATCH(A1515,SalesTJ[ProductID],0)),"Not found")</f>
        <v>Not found</v>
      </c>
      <c r="J1515" t="str">
        <f>IFERROR(INDEX(Manufacturer[Manufacturer Name],MATCH(E1515,Manufacturer[ManufacturerID],0)),"Not found")</f>
        <v>Quibus</v>
      </c>
      <c r="K1515" t="str">
        <f>IFERROR(INDEX(SalesTJ[Units],MATCH(A1515,SalesTJ[ProductID],0)),"Not found")</f>
        <v>Not found</v>
      </c>
      <c r="L1515" t="str">
        <f>IFERROR(INDEX(SalesTJ[Revenue],MATCH(A1515,SalesTJ[ProductID],0)),"Not found")</f>
        <v>Not found</v>
      </c>
    </row>
    <row r="1516" spans="1:12">
      <c r="A1516" s="10">
        <v>1515</v>
      </c>
      <c r="C1516" t="str">
        <f>IFERROR(INDEX(ProductTJ[Product Name],MATCH(A1516,ProductTJ[ProductID],0)),"Not found")</f>
        <v>Quibus RP-07</v>
      </c>
      <c r="D1516" t="str">
        <f>IFERROR(INDEX(ProductTJ[Category],MATCH(A1516,ProductTJ[ProductID],0)),"Not found")</f>
        <v>Rural</v>
      </c>
      <c r="E1516">
        <f>IFERROR(INDEX(ProductTJ[ManufacturerID],MATCH(A1516,ProductTJ[ProductID],0)),"Not found")</f>
        <v>12</v>
      </c>
      <c r="F1516" t="str">
        <f>IFERROR(INDEX(ProductTJ[Segment],MATCH(A1516,ProductTJ[ProductID],0)),"Not found")</f>
        <v>Productivity</v>
      </c>
      <c r="G1516" t="str">
        <f>IFERROR(INDEX(SalesTJ[Country],MATCH(A1516,SalesTJ[ProductID],0)),"Not found")</f>
        <v>Not found</v>
      </c>
      <c r="H1516" t="str">
        <f>IFERROR(INDEX(Location[State],MATCH(I1516,Location[Zip],0)),"Not found")</f>
        <v>Not found</v>
      </c>
      <c r="I1516" t="str">
        <f>IFERROR(INDEX(SalesTJ[Zip],MATCH(A1516,SalesTJ[ProductID],0)),"Not found")</f>
        <v>Not found</v>
      </c>
      <c r="J1516" t="str">
        <f>IFERROR(INDEX(Manufacturer[Manufacturer Name],MATCH(E1516,Manufacturer[ManufacturerID],0)),"Not found")</f>
        <v>Quibus</v>
      </c>
      <c r="K1516" t="str">
        <f>IFERROR(INDEX(SalesTJ[Units],MATCH(A1516,SalesTJ[ProductID],0)),"Not found")</f>
        <v>Not found</v>
      </c>
      <c r="L1516" t="str">
        <f>IFERROR(INDEX(SalesTJ[Revenue],MATCH(A1516,SalesTJ[ProductID],0)),"Not found")</f>
        <v>Not found</v>
      </c>
    </row>
    <row r="1517" spans="1:12">
      <c r="A1517" s="10">
        <v>1516</v>
      </c>
      <c r="C1517" t="str">
        <f>IFERROR(INDEX(ProductTJ[Product Name],MATCH(A1517,ProductTJ[ProductID],0)),"Not found")</f>
        <v>Quibus RP-08</v>
      </c>
      <c r="D1517" t="str">
        <f>IFERROR(INDEX(ProductTJ[Category],MATCH(A1517,ProductTJ[ProductID],0)),"Not found")</f>
        <v>Rural</v>
      </c>
      <c r="E1517">
        <f>IFERROR(INDEX(ProductTJ[ManufacturerID],MATCH(A1517,ProductTJ[ProductID],0)),"Not found")</f>
        <v>12</v>
      </c>
      <c r="F1517" t="str">
        <f>IFERROR(INDEX(ProductTJ[Segment],MATCH(A1517,ProductTJ[ProductID],0)),"Not found")</f>
        <v>Productivity</v>
      </c>
      <c r="G1517" t="str">
        <f>IFERROR(INDEX(SalesTJ[Country],MATCH(A1517,SalesTJ[ProductID],0)),"Not found")</f>
        <v>Not found</v>
      </c>
      <c r="H1517" t="str">
        <f>IFERROR(INDEX(Location[State],MATCH(I1517,Location[Zip],0)),"Not found")</f>
        <v>Not found</v>
      </c>
      <c r="I1517" t="str">
        <f>IFERROR(INDEX(SalesTJ[Zip],MATCH(A1517,SalesTJ[ProductID],0)),"Not found")</f>
        <v>Not found</v>
      </c>
      <c r="J1517" t="str">
        <f>IFERROR(INDEX(Manufacturer[Manufacturer Name],MATCH(E1517,Manufacturer[ManufacturerID],0)),"Not found")</f>
        <v>Quibus</v>
      </c>
      <c r="K1517" t="str">
        <f>IFERROR(INDEX(SalesTJ[Units],MATCH(A1517,SalesTJ[ProductID],0)),"Not found")</f>
        <v>Not found</v>
      </c>
      <c r="L1517" t="str">
        <f>IFERROR(INDEX(SalesTJ[Revenue],MATCH(A1517,SalesTJ[ProductID],0)),"Not found")</f>
        <v>Not found</v>
      </c>
    </row>
    <row r="1518" spans="1:12">
      <c r="A1518" s="10">
        <v>1517</v>
      </c>
      <c r="C1518" t="str">
        <f>IFERROR(INDEX(ProductTJ[Product Name],MATCH(A1518,ProductTJ[ProductID],0)),"Not found")</f>
        <v>Quibus RP-09</v>
      </c>
      <c r="D1518" t="str">
        <f>IFERROR(INDEX(ProductTJ[Category],MATCH(A1518,ProductTJ[ProductID],0)),"Not found")</f>
        <v>Rural</v>
      </c>
      <c r="E1518">
        <f>IFERROR(INDEX(ProductTJ[ManufacturerID],MATCH(A1518,ProductTJ[ProductID],0)),"Not found")</f>
        <v>12</v>
      </c>
      <c r="F1518" t="str">
        <f>IFERROR(INDEX(ProductTJ[Segment],MATCH(A1518,ProductTJ[ProductID],0)),"Not found")</f>
        <v>Productivity</v>
      </c>
      <c r="G1518" t="str">
        <f>IFERROR(INDEX(SalesTJ[Country],MATCH(A1518,SalesTJ[ProductID],0)),"Not found")</f>
        <v>Canada</v>
      </c>
      <c r="H1518" t="str">
        <f>IFERROR(INDEX(Location[State],MATCH(I1518,Location[Zip],0)),"Not found")</f>
        <v>Manitoba</v>
      </c>
      <c r="I1518" t="str">
        <f>IFERROR(INDEX(SalesTJ[Zip],MATCH(A1518,SalesTJ[ProductID],0)),"Not found")</f>
        <v>R3G</v>
      </c>
      <c r="J1518" t="str">
        <f>IFERROR(INDEX(Manufacturer[Manufacturer Name],MATCH(E1518,Manufacturer[ManufacturerID],0)),"Not found")</f>
        <v>Quibus</v>
      </c>
      <c r="K1518">
        <f>IFERROR(INDEX(SalesTJ[Units],MATCH(A1518,SalesTJ[ProductID],0)),"Not found")</f>
        <v>1</v>
      </c>
      <c r="L1518">
        <f>IFERROR(INDEX(SalesTJ[Revenue],MATCH(A1518,SalesTJ[ProductID],0)),"Not found")</f>
        <v>2361.24</v>
      </c>
    </row>
    <row r="1519" spans="1:12">
      <c r="A1519" s="10">
        <v>1518</v>
      </c>
      <c r="C1519" t="str">
        <f>IFERROR(INDEX(ProductTJ[Product Name],MATCH(A1519,ProductTJ[ProductID],0)),"Not found")</f>
        <v>Quibus RP-10</v>
      </c>
      <c r="D1519" t="str">
        <f>IFERROR(INDEX(ProductTJ[Category],MATCH(A1519,ProductTJ[ProductID],0)),"Not found")</f>
        <v>Rural</v>
      </c>
      <c r="E1519">
        <f>IFERROR(INDEX(ProductTJ[ManufacturerID],MATCH(A1519,ProductTJ[ProductID],0)),"Not found")</f>
        <v>12</v>
      </c>
      <c r="F1519" t="str">
        <f>IFERROR(INDEX(ProductTJ[Segment],MATCH(A1519,ProductTJ[ProductID],0)),"Not found")</f>
        <v>Productivity</v>
      </c>
      <c r="G1519" t="str">
        <f>IFERROR(INDEX(SalesTJ[Country],MATCH(A1519,SalesTJ[ProductID],0)),"Not found")</f>
        <v>Canada</v>
      </c>
      <c r="H1519" t="str">
        <f>IFERROR(INDEX(Location[State],MATCH(I1519,Location[Zip],0)),"Not found")</f>
        <v>Ontario</v>
      </c>
      <c r="I1519" t="str">
        <f>IFERROR(INDEX(SalesTJ[Zip],MATCH(A1519,SalesTJ[ProductID],0)),"Not found")</f>
        <v>K1Z</v>
      </c>
      <c r="J1519" t="str">
        <f>IFERROR(INDEX(Manufacturer[Manufacturer Name],MATCH(E1519,Manufacturer[ManufacturerID],0)),"Not found")</f>
        <v>Quibus</v>
      </c>
      <c r="K1519">
        <f>IFERROR(INDEX(SalesTJ[Units],MATCH(A1519,SalesTJ[ProductID],0)),"Not found")</f>
        <v>1</v>
      </c>
      <c r="L1519">
        <f>IFERROR(INDEX(SalesTJ[Revenue],MATCH(A1519,SalesTJ[ProductID],0)),"Not found")</f>
        <v>2770.74</v>
      </c>
    </row>
    <row r="1520" spans="1:12">
      <c r="A1520" s="10">
        <v>1519</v>
      </c>
      <c r="C1520" t="str">
        <f>IFERROR(INDEX(ProductTJ[Product Name],MATCH(A1520,ProductTJ[ProductID],0)),"Not found")</f>
        <v>Quibus RP-11</v>
      </c>
      <c r="D1520" t="str">
        <f>IFERROR(INDEX(ProductTJ[Category],MATCH(A1520,ProductTJ[ProductID],0)),"Not found")</f>
        <v>Rural</v>
      </c>
      <c r="E1520">
        <f>IFERROR(INDEX(ProductTJ[ManufacturerID],MATCH(A1520,ProductTJ[ProductID],0)),"Not found")</f>
        <v>12</v>
      </c>
      <c r="F1520" t="str">
        <f>IFERROR(INDEX(ProductTJ[Segment],MATCH(A1520,ProductTJ[ProductID],0)),"Not found")</f>
        <v>Productivity</v>
      </c>
      <c r="G1520" t="str">
        <f>IFERROR(INDEX(SalesTJ[Country],MATCH(A1520,SalesTJ[ProductID],0)),"Not found")</f>
        <v>Canada</v>
      </c>
      <c r="H1520" t="str">
        <f>IFERROR(INDEX(Location[State],MATCH(I1520,Location[Zip],0)),"Not found")</f>
        <v>Alberta</v>
      </c>
      <c r="I1520" t="str">
        <f>IFERROR(INDEX(SalesTJ[Zip],MATCH(A1520,SalesTJ[ProductID],0)),"Not found")</f>
        <v>T5Y</v>
      </c>
      <c r="J1520" t="str">
        <f>IFERROR(INDEX(Manufacturer[Manufacturer Name],MATCH(E1520,Manufacturer[ManufacturerID],0)),"Not found")</f>
        <v>Quibus</v>
      </c>
      <c r="K1520">
        <f>IFERROR(INDEX(SalesTJ[Units],MATCH(A1520,SalesTJ[ProductID],0)),"Not found")</f>
        <v>1</v>
      </c>
      <c r="L1520">
        <f>IFERROR(INDEX(SalesTJ[Revenue],MATCH(A1520,SalesTJ[ProductID],0)),"Not found")</f>
        <v>2707.74</v>
      </c>
    </row>
    <row r="1521" spans="1:12">
      <c r="A1521" s="10">
        <v>1520</v>
      </c>
      <c r="C1521" t="str">
        <f>IFERROR(INDEX(ProductTJ[Product Name],MATCH(A1521,ProductTJ[ProductID],0)),"Not found")</f>
        <v>Quibus RP-12</v>
      </c>
      <c r="D1521" t="str">
        <f>IFERROR(INDEX(ProductTJ[Category],MATCH(A1521,ProductTJ[ProductID],0)),"Not found")</f>
        <v>Rural</v>
      </c>
      <c r="E1521">
        <f>IFERROR(INDEX(ProductTJ[ManufacturerID],MATCH(A1521,ProductTJ[ProductID],0)),"Not found")</f>
        <v>12</v>
      </c>
      <c r="F1521" t="str">
        <f>IFERROR(INDEX(ProductTJ[Segment],MATCH(A1521,ProductTJ[ProductID],0)),"Not found")</f>
        <v>Productivity</v>
      </c>
      <c r="G1521" t="str">
        <f>IFERROR(INDEX(SalesTJ[Country],MATCH(A1521,SalesTJ[ProductID],0)),"Not found")</f>
        <v>Canada</v>
      </c>
      <c r="H1521" t="str">
        <f>IFERROR(INDEX(Location[State],MATCH(I1521,Location[Zip],0)),"Not found")</f>
        <v>Alberta</v>
      </c>
      <c r="I1521" t="str">
        <f>IFERROR(INDEX(SalesTJ[Zip],MATCH(A1521,SalesTJ[ProductID],0)),"Not found")</f>
        <v>T5Y</v>
      </c>
      <c r="J1521" t="str">
        <f>IFERROR(INDEX(Manufacturer[Manufacturer Name],MATCH(E1521,Manufacturer[ManufacturerID],0)),"Not found")</f>
        <v>Quibus</v>
      </c>
      <c r="K1521">
        <f>IFERROR(INDEX(SalesTJ[Units],MATCH(A1521,SalesTJ[ProductID],0)),"Not found")</f>
        <v>1</v>
      </c>
      <c r="L1521">
        <f>IFERROR(INDEX(SalesTJ[Revenue],MATCH(A1521,SalesTJ[ProductID],0)),"Not found")</f>
        <v>2707.74</v>
      </c>
    </row>
    <row r="1522" spans="1:12">
      <c r="A1522" s="10">
        <v>1521</v>
      </c>
      <c r="C1522" t="str">
        <f>IFERROR(INDEX(ProductTJ[Product Name],MATCH(A1522,ProductTJ[ProductID],0)),"Not found")</f>
        <v>Quibus RP-13</v>
      </c>
      <c r="D1522" t="str">
        <f>IFERROR(INDEX(ProductTJ[Category],MATCH(A1522,ProductTJ[ProductID],0)),"Not found")</f>
        <v>Rural</v>
      </c>
      <c r="E1522">
        <f>IFERROR(INDEX(ProductTJ[ManufacturerID],MATCH(A1522,ProductTJ[ProductID],0)),"Not found")</f>
        <v>12</v>
      </c>
      <c r="F1522" t="str">
        <f>IFERROR(INDEX(ProductTJ[Segment],MATCH(A1522,ProductTJ[ProductID],0)),"Not found")</f>
        <v>Productivity</v>
      </c>
      <c r="G1522" t="str">
        <f>IFERROR(INDEX(SalesTJ[Country],MATCH(A1522,SalesTJ[ProductID],0)),"Not found")</f>
        <v>Canada</v>
      </c>
      <c r="H1522" t="str">
        <f>IFERROR(INDEX(Location[State],MATCH(I1522,Location[Zip],0)),"Not found")</f>
        <v>Ontario</v>
      </c>
      <c r="I1522" t="str">
        <f>IFERROR(INDEX(SalesTJ[Zip],MATCH(A1522,SalesTJ[ProductID],0)),"Not found")</f>
        <v>L5R</v>
      </c>
      <c r="J1522" t="str">
        <f>IFERROR(INDEX(Manufacturer[Manufacturer Name],MATCH(E1522,Manufacturer[ManufacturerID],0)),"Not found")</f>
        <v>Quibus</v>
      </c>
      <c r="K1522">
        <f>IFERROR(INDEX(SalesTJ[Units],MATCH(A1522,SalesTJ[ProductID],0)),"Not found")</f>
        <v>2</v>
      </c>
      <c r="L1522">
        <f>IFERROR(INDEX(SalesTJ[Revenue],MATCH(A1522,SalesTJ[ProductID],0)),"Not found")</f>
        <v>12597.48</v>
      </c>
    </row>
    <row r="1523" spans="1:12">
      <c r="A1523" s="10">
        <v>1522</v>
      </c>
      <c r="C1523" t="str">
        <f>IFERROR(INDEX(ProductTJ[Product Name],MATCH(A1523,ProductTJ[ProductID],0)),"Not found")</f>
        <v>Quibus RP-14</v>
      </c>
      <c r="D1523" t="str">
        <f>IFERROR(INDEX(ProductTJ[Category],MATCH(A1523,ProductTJ[ProductID],0)),"Not found")</f>
        <v>Rural</v>
      </c>
      <c r="E1523">
        <f>IFERROR(INDEX(ProductTJ[ManufacturerID],MATCH(A1523,ProductTJ[ProductID],0)),"Not found")</f>
        <v>12</v>
      </c>
      <c r="F1523" t="str">
        <f>IFERROR(INDEX(ProductTJ[Segment],MATCH(A1523,ProductTJ[ProductID],0)),"Not found")</f>
        <v>Productivity</v>
      </c>
      <c r="G1523" t="str">
        <f>IFERROR(INDEX(SalesTJ[Country],MATCH(A1523,SalesTJ[ProductID],0)),"Not found")</f>
        <v>Canada</v>
      </c>
      <c r="H1523" t="str">
        <f>IFERROR(INDEX(Location[State],MATCH(I1523,Location[Zip],0)),"Not found")</f>
        <v>Ontario</v>
      </c>
      <c r="I1523" t="str">
        <f>IFERROR(INDEX(SalesTJ[Zip],MATCH(A1523,SalesTJ[ProductID],0)),"Not found")</f>
        <v>L5R</v>
      </c>
      <c r="J1523" t="str">
        <f>IFERROR(INDEX(Manufacturer[Manufacturer Name],MATCH(E1523,Manufacturer[ManufacturerID],0)),"Not found")</f>
        <v>Quibus</v>
      </c>
      <c r="K1523">
        <f>IFERROR(INDEX(SalesTJ[Units],MATCH(A1523,SalesTJ[ProductID],0)),"Not found")</f>
        <v>2</v>
      </c>
      <c r="L1523">
        <f>IFERROR(INDEX(SalesTJ[Revenue],MATCH(A1523,SalesTJ[ProductID],0)),"Not found")</f>
        <v>12597.48</v>
      </c>
    </row>
    <row r="1524" spans="1:12">
      <c r="A1524" s="10">
        <v>1523</v>
      </c>
      <c r="C1524" t="str">
        <f>IFERROR(INDEX(ProductTJ[Product Name],MATCH(A1524,ProductTJ[ProductID],0)),"Not found")</f>
        <v>Quibus RP-15</v>
      </c>
      <c r="D1524" t="str">
        <f>IFERROR(INDEX(ProductTJ[Category],MATCH(A1524,ProductTJ[ProductID],0)),"Not found")</f>
        <v>Rural</v>
      </c>
      <c r="E1524">
        <f>IFERROR(INDEX(ProductTJ[ManufacturerID],MATCH(A1524,ProductTJ[ProductID],0)),"Not found")</f>
        <v>12</v>
      </c>
      <c r="F1524" t="str">
        <f>IFERROR(INDEX(ProductTJ[Segment],MATCH(A1524,ProductTJ[ProductID],0)),"Not found")</f>
        <v>Productivity</v>
      </c>
      <c r="G1524" t="str">
        <f>IFERROR(INDEX(SalesTJ[Country],MATCH(A1524,SalesTJ[ProductID],0)),"Not found")</f>
        <v>Canada</v>
      </c>
      <c r="H1524" t="str">
        <f>IFERROR(INDEX(Location[State],MATCH(I1524,Location[Zip],0)),"Not found")</f>
        <v>British Columbia</v>
      </c>
      <c r="I1524" t="str">
        <f>IFERROR(INDEX(SalesTJ[Zip],MATCH(A1524,SalesTJ[ProductID],0)),"Not found")</f>
        <v>V6S</v>
      </c>
      <c r="J1524" t="str">
        <f>IFERROR(INDEX(Manufacturer[Manufacturer Name],MATCH(E1524,Manufacturer[ManufacturerID],0)),"Not found")</f>
        <v>Quibus</v>
      </c>
      <c r="K1524">
        <f>IFERROR(INDEX(SalesTJ[Units],MATCH(A1524,SalesTJ[ProductID],0)),"Not found")</f>
        <v>1</v>
      </c>
      <c r="L1524">
        <f>IFERROR(INDEX(SalesTJ[Revenue],MATCH(A1524,SalesTJ[ProductID],0)),"Not found")</f>
        <v>4408.74</v>
      </c>
    </row>
    <row r="1525" spans="1:12">
      <c r="A1525" s="10">
        <v>1524</v>
      </c>
      <c r="C1525" t="str">
        <f>IFERROR(INDEX(ProductTJ[Product Name],MATCH(A1525,ProductTJ[ProductID],0)),"Not found")</f>
        <v>Quibus RP-16</v>
      </c>
      <c r="D1525" t="str">
        <f>IFERROR(INDEX(ProductTJ[Category],MATCH(A1525,ProductTJ[ProductID],0)),"Not found")</f>
        <v>Rural</v>
      </c>
      <c r="E1525">
        <f>IFERROR(INDEX(ProductTJ[ManufacturerID],MATCH(A1525,ProductTJ[ProductID],0)),"Not found")</f>
        <v>12</v>
      </c>
      <c r="F1525" t="str">
        <f>IFERROR(INDEX(ProductTJ[Segment],MATCH(A1525,ProductTJ[ProductID],0)),"Not found")</f>
        <v>Productivity</v>
      </c>
      <c r="G1525" t="str">
        <f>IFERROR(INDEX(SalesTJ[Country],MATCH(A1525,SalesTJ[ProductID],0)),"Not found")</f>
        <v>Canada</v>
      </c>
      <c r="H1525" t="str">
        <f>IFERROR(INDEX(Location[State],MATCH(I1525,Location[Zip],0)),"Not found")</f>
        <v>British Columbia</v>
      </c>
      <c r="I1525" t="str">
        <f>IFERROR(INDEX(SalesTJ[Zip],MATCH(A1525,SalesTJ[ProductID],0)),"Not found")</f>
        <v>V6S</v>
      </c>
      <c r="J1525" t="str">
        <f>IFERROR(INDEX(Manufacturer[Manufacturer Name],MATCH(E1525,Manufacturer[ManufacturerID],0)),"Not found")</f>
        <v>Quibus</v>
      </c>
      <c r="K1525">
        <f>IFERROR(INDEX(SalesTJ[Units],MATCH(A1525,SalesTJ[ProductID],0)),"Not found")</f>
        <v>1</v>
      </c>
      <c r="L1525">
        <f>IFERROR(INDEX(SalesTJ[Revenue],MATCH(A1525,SalesTJ[ProductID],0)),"Not found")</f>
        <v>4408.74</v>
      </c>
    </row>
    <row r="1526" spans="1:12">
      <c r="A1526" s="10">
        <v>1525</v>
      </c>
      <c r="C1526" t="str">
        <f>IFERROR(INDEX(ProductTJ[Product Name],MATCH(A1526,ProductTJ[ProductID],0)),"Not found")</f>
        <v>Quibus RP-17</v>
      </c>
      <c r="D1526" t="str">
        <f>IFERROR(INDEX(ProductTJ[Category],MATCH(A1526,ProductTJ[ProductID],0)),"Not found")</f>
        <v>Rural</v>
      </c>
      <c r="E1526">
        <f>IFERROR(INDEX(ProductTJ[ManufacturerID],MATCH(A1526,ProductTJ[ProductID],0)),"Not found")</f>
        <v>12</v>
      </c>
      <c r="F1526" t="str">
        <f>IFERROR(INDEX(ProductTJ[Segment],MATCH(A1526,ProductTJ[ProductID],0)),"Not found")</f>
        <v>Productivity</v>
      </c>
      <c r="G1526" t="str">
        <f>IFERROR(INDEX(SalesTJ[Country],MATCH(A1526,SalesTJ[ProductID],0)),"Not found")</f>
        <v>Not found</v>
      </c>
      <c r="H1526" t="str">
        <f>IFERROR(INDEX(Location[State],MATCH(I1526,Location[Zip],0)),"Not found")</f>
        <v>Not found</v>
      </c>
      <c r="I1526" t="str">
        <f>IFERROR(INDEX(SalesTJ[Zip],MATCH(A1526,SalesTJ[ProductID],0)),"Not found")</f>
        <v>Not found</v>
      </c>
      <c r="J1526" t="str">
        <f>IFERROR(INDEX(Manufacturer[Manufacturer Name],MATCH(E1526,Manufacturer[ManufacturerID],0)),"Not found")</f>
        <v>Quibus</v>
      </c>
      <c r="K1526" t="str">
        <f>IFERROR(INDEX(SalesTJ[Units],MATCH(A1526,SalesTJ[ProductID],0)),"Not found")</f>
        <v>Not found</v>
      </c>
      <c r="L1526" t="str">
        <f>IFERROR(INDEX(SalesTJ[Revenue],MATCH(A1526,SalesTJ[ProductID],0)),"Not found")</f>
        <v>Not found</v>
      </c>
    </row>
    <row r="1527" spans="1:12">
      <c r="A1527" s="10">
        <v>1526</v>
      </c>
      <c r="C1527" t="str">
        <f>IFERROR(INDEX(ProductTJ[Product Name],MATCH(A1527,ProductTJ[ProductID],0)),"Not found")</f>
        <v>Quibus RP-18</v>
      </c>
      <c r="D1527" t="str">
        <f>IFERROR(INDEX(ProductTJ[Category],MATCH(A1527,ProductTJ[ProductID],0)),"Not found")</f>
        <v>Rural</v>
      </c>
      <c r="E1527">
        <f>IFERROR(INDEX(ProductTJ[ManufacturerID],MATCH(A1527,ProductTJ[ProductID],0)),"Not found")</f>
        <v>12</v>
      </c>
      <c r="F1527" t="str">
        <f>IFERROR(INDEX(ProductTJ[Segment],MATCH(A1527,ProductTJ[ProductID],0)),"Not found")</f>
        <v>Productivity</v>
      </c>
      <c r="G1527" t="str">
        <f>IFERROR(INDEX(SalesTJ[Country],MATCH(A1527,SalesTJ[ProductID],0)),"Not found")</f>
        <v>Not found</v>
      </c>
      <c r="H1527" t="str">
        <f>IFERROR(INDEX(Location[State],MATCH(I1527,Location[Zip],0)),"Not found")</f>
        <v>Not found</v>
      </c>
      <c r="I1527" t="str">
        <f>IFERROR(INDEX(SalesTJ[Zip],MATCH(A1527,SalesTJ[ProductID],0)),"Not found")</f>
        <v>Not found</v>
      </c>
      <c r="J1527" t="str">
        <f>IFERROR(INDEX(Manufacturer[Manufacturer Name],MATCH(E1527,Manufacturer[ManufacturerID],0)),"Not found")</f>
        <v>Quibus</v>
      </c>
      <c r="K1527" t="str">
        <f>IFERROR(INDEX(SalesTJ[Units],MATCH(A1527,SalesTJ[ProductID],0)),"Not found")</f>
        <v>Not found</v>
      </c>
      <c r="L1527" t="str">
        <f>IFERROR(INDEX(SalesTJ[Revenue],MATCH(A1527,SalesTJ[ProductID],0)),"Not found")</f>
        <v>Not found</v>
      </c>
    </row>
    <row r="1528" spans="1:12">
      <c r="A1528" s="10">
        <v>1527</v>
      </c>
      <c r="C1528" t="str">
        <f>IFERROR(INDEX(ProductTJ[Product Name],MATCH(A1528,ProductTJ[ProductID],0)),"Not found")</f>
        <v>Quibus RP-19</v>
      </c>
      <c r="D1528" t="str">
        <f>IFERROR(INDEX(ProductTJ[Category],MATCH(A1528,ProductTJ[ProductID],0)),"Not found")</f>
        <v>Rural</v>
      </c>
      <c r="E1528">
        <f>IFERROR(INDEX(ProductTJ[ManufacturerID],MATCH(A1528,ProductTJ[ProductID],0)),"Not found")</f>
        <v>12</v>
      </c>
      <c r="F1528" t="str">
        <f>IFERROR(INDEX(ProductTJ[Segment],MATCH(A1528,ProductTJ[ProductID],0)),"Not found")</f>
        <v>Productivity</v>
      </c>
      <c r="G1528" t="str">
        <f>IFERROR(INDEX(SalesTJ[Country],MATCH(A1528,SalesTJ[ProductID],0)),"Not found")</f>
        <v>Not found</v>
      </c>
      <c r="H1528" t="str">
        <f>IFERROR(INDEX(Location[State],MATCH(I1528,Location[Zip],0)),"Not found")</f>
        <v>Not found</v>
      </c>
      <c r="I1528" t="str">
        <f>IFERROR(INDEX(SalesTJ[Zip],MATCH(A1528,SalesTJ[ProductID],0)),"Not found")</f>
        <v>Not found</v>
      </c>
      <c r="J1528" t="str">
        <f>IFERROR(INDEX(Manufacturer[Manufacturer Name],MATCH(E1528,Manufacturer[ManufacturerID],0)),"Not found")</f>
        <v>Quibus</v>
      </c>
      <c r="K1528" t="str">
        <f>IFERROR(INDEX(SalesTJ[Units],MATCH(A1528,SalesTJ[ProductID],0)),"Not found")</f>
        <v>Not found</v>
      </c>
      <c r="L1528" t="str">
        <f>IFERROR(INDEX(SalesTJ[Revenue],MATCH(A1528,SalesTJ[ProductID],0)),"Not found")</f>
        <v>Not found</v>
      </c>
    </row>
    <row r="1529" spans="1:12">
      <c r="A1529" s="10">
        <v>1528</v>
      </c>
      <c r="C1529" t="str">
        <f>IFERROR(INDEX(ProductTJ[Product Name],MATCH(A1529,ProductTJ[ProductID],0)),"Not found")</f>
        <v>Quibus RP-20</v>
      </c>
      <c r="D1529" t="str">
        <f>IFERROR(INDEX(ProductTJ[Category],MATCH(A1529,ProductTJ[ProductID],0)),"Not found")</f>
        <v>Rural</v>
      </c>
      <c r="E1529">
        <f>IFERROR(INDEX(ProductTJ[ManufacturerID],MATCH(A1529,ProductTJ[ProductID],0)),"Not found")</f>
        <v>12</v>
      </c>
      <c r="F1529" t="str">
        <f>IFERROR(INDEX(ProductTJ[Segment],MATCH(A1529,ProductTJ[ProductID],0)),"Not found")</f>
        <v>Productivity</v>
      </c>
      <c r="G1529" t="str">
        <f>IFERROR(INDEX(SalesTJ[Country],MATCH(A1529,SalesTJ[ProductID],0)),"Not found")</f>
        <v>Not found</v>
      </c>
      <c r="H1529" t="str">
        <f>IFERROR(INDEX(Location[State],MATCH(I1529,Location[Zip],0)),"Not found")</f>
        <v>Not found</v>
      </c>
      <c r="I1529" t="str">
        <f>IFERROR(INDEX(SalesTJ[Zip],MATCH(A1529,SalesTJ[ProductID],0)),"Not found")</f>
        <v>Not found</v>
      </c>
      <c r="J1529" t="str">
        <f>IFERROR(INDEX(Manufacturer[Manufacturer Name],MATCH(E1529,Manufacturer[ManufacturerID],0)),"Not found")</f>
        <v>Quibus</v>
      </c>
      <c r="K1529" t="str">
        <f>IFERROR(INDEX(SalesTJ[Units],MATCH(A1529,SalesTJ[ProductID],0)),"Not found")</f>
        <v>Not found</v>
      </c>
      <c r="L1529" t="str">
        <f>IFERROR(INDEX(SalesTJ[Revenue],MATCH(A1529,SalesTJ[ProductID],0)),"Not found")</f>
        <v>Not found</v>
      </c>
    </row>
    <row r="1530" spans="1:12">
      <c r="A1530" s="10">
        <v>1529</v>
      </c>
      <c r="C1530" t="str">
        <f>IFERROR(INDEX(ProductTJ[Product Name],MATCH(A1530,ProductTJ[ProductID],0)),"Not found")</f>
        <v>Quibus RP-21</v>
      </c>
      <c r="D1530" t="str">
        <f>IFERROR(INDEX(ProductTJ[Category],MATCH(A1530,ProductTJ[ProductID],0)),"Not found")</f>
        <v>Rural</v>
      </c>
      <c r="E1530">
        <f>IFERROR(INDEX(ProductTJ[ManufacturerID],MATCH(A1530,ProductTJ[ProductID],0)),"Not found")</f>
        <v>12</v>
      </c>
      <c r="F1530" t="str">
        <f>IFERROR(INDEX(ProductTJ[Segment],MATCH(A1530,ProductTJ[ProductID],0)),"Not found")</f>
        <v>Productivity</v>
      </c>
      <c r="G1530" t="str">
        <f>IFERROR(INDEX(SalesTJ[Country],MATCH(A1530,SalesTJ[ProductID],0)),"Not found")</f>
        <v>Canada</v>
      </c>
      <c r="H1530" t="str">
        <f>IFERROR(INDEX(Location[State],MATCH(I1530,Location[Zip],0)),"Not found")</f>
        <v>Ontario</v>
      </c>
      <c r="I1530" t="str">
        <f>IFERROR(INDEX(SalesTJ[Zip],MATCH(A1530,SalesTJ[ProductID],0)),"Not found")</f>
        <v>M5R</v>
      </c>
      <c r="J1530" t="str">
        <f>IFERROR(INDEX(Manufacturer[Manufacturer Name],MATCH(E1530,Manufacturer[ManufacturerID],0)),"Not found")</f>
        <v>Quibus</v>
      </c>
      <c r="K1530">
        <f>IFERROR(INDEX(SalesTJ[Units],MATCH(A1530,SalesTJ[ProductID],0)),"Not found")</f>
        <v>1</v>
      </c>
      <c r="L1530">
        <f>IFERROR(INDEX(SalesTJ[Revenue],MATCH(A1530,SalesTJ[ProductID],0)),"Not found")</f>
        <v>5038.74</v>
      </c>
    </row>
    <row r="1531" spans="1:12">
      <c r="A1531" s="10">
        <v>1530</v>
      </c>
      <c r="C1531" t="str">
        <f>IFERROR(INDEX(ProductTJ[Product Name],MATCH(A1531,ProductTJ[ProductID],0)),"Not found")</f>
        <v>Quibus RP-22</v>
      </c>
      <c r="D1531" t="str">
        <f>IFERROR(INDEX(ProductTJ[Category],MATCH(A1531,ProductTJ[ProductID],0)),"Not found")</f>
        <v>Rural</v>
      </c>
      <c r="E1531">
        <f>IFERROR(INDEX(ProductTJ[ManufacturerID],MATCH(A1531,ProductTJ[ProductID],0)),"Not found")</f>
        <v>12</v>
      </c>
      <c r="F1531" t="str">
        <f>IFERROR(INDEX(ProductTJ[Segment],MATCH(A1531,ProductTJ[ProductID],0)),"Not found")</f>
        <v>Productivity</v>
      </c>
      <c r="G1531" t="str">
        <f>IFERROR(INDEX(SalesTJ[Country],MATCH(A1531,SalesTJ[ProductID],0)),"Not found")</f>
        <v>Canada</v>
      </c>
      <c r="H1531" t="str">
        <f>IFERROR(INDEX(Location[State],MATCH(I1531,Location[Zip],0)),"Not found")</f>
        <v>Manitoba</v>
      </c>
      <c r="I1531" t="str">
        <f>IFERROR(INDEX(SalesTJ[Zip],MATCH(A1531,SalesTJ[ProductID],0)),"Not found")</f>
        <v>R3H</v>
      </c>
      <c r="J1531" t="str">
        <f>IFERROR(INDEX(Manufacturer[Manufacturer Name],MATCH(E1531,Manufacturer[ManufacturerID],0)),"Not found")</f>
        <v>Quibus</v>
      </c>
      <c r="K1531">
        <f>IFERROR(INDEX(SalesTJ[Units],MATCH(A1531,SalesTJ[ProductID],0)),"Not found")</f>
        <v>1</v>
      </c>
      <c r="L1531">
        <f>IFERROR(INDEX(SalesTJ[Revenue],MATCH(A1531,SalesTJ[ProductID],0)),"Not found")</f>
        <v>4282.74</v>
      </c>
    </row>
    <row r="1532" spans="1:12">
      <c r="A1532" s="10">
        <v>1531</v>
      </c>
      <c r="C1532" t="str">
        <f>IFERROR(INDEX(ProductTJ[Product Name],MATCH(A1532,ProductTJ[ProductID],0)),"Not found")</f>
        <v>Quibus RP-23</v>
      </c>
      <c r="D1532" t="str">
        <f>IFERROR(INDEX(ProductTJ[Category],MATCH(A1532,ProductTJ[ProductID],0)),"Not found")</f>
        <v>Rural</v>
      </c>
      <c r="E1532">
        <f>IFERROR(INDEX(ProductTJ[ManufacturerID],MATCH(A1532,ProductTJ[ProductID],0)),"Not found")</f>
        <v>12</v>
      </c>
      <c r="F1532" t="str">
        <f>IFERROR(INDEX(ProductTJ[Segment],MATCH(A1532,ProductTJ[ProductID],0)),"Not found")</f>
        <v>Productivity</v>
      </c>
      <c r="G1532" t="str">
        <f>IFERROR(INDEX(SalesTJ[Country],MATCH(A1532,SalesTJ[ProductID],0)),"Not found")</f>
        <v>Not found</v>
      </c>
      <c r="H1532" t="str">
        <f>IFERROR(INDEX(Location[State],MATCH(I1532,Location[Zip],0)),"Not found")</f>
        <v>Not found</v>
      </c>
      <c r="I1532" t="str">
        <f>IFERROR(INDEX(SalesTJ[Zip],MATCH(A1532,SalesTJ[ProductID],0)),"Not found")</f>
        <v>Not found</v>
      </c>
      <c r="J1532" t="str">
        <f>IFERROR(INDEX(Manufacturer[Manufacturer Name],MATCH(E1532,Manufacturer[ManufacturerID],0)),"Not found")</f>
        <v>Quibus</v>
      </c>
      <c r="K1532" t="str">
        <f>IFERROR(INDEX(SalesTJ[Units],MATCH(A1532,SalesTJ[ProductID],0)),"Not found")</f>
        <v>Not found</v>
      </c>
      <c r="L1532" t="str">
        <f>IFERROR(INDEX(SalesTJ[Revenue],MATCH(A1532,SalesTJ[ProductID],0)),"Not found")</f>
        <v>Not found</v>
      </c>
    </row>
    <row r="1533" spans="1:12">
      <c r="A1533" s="10">
        <v>1532</v>
      </c>
      <c r="C1533" t="str">
        <f>IFERROR(INDEX(ProductTJ[Product Name],MATCH(A1533,ProductTJ[ProductID],0)),"Not found")</f>
        <v>Quibus RP-24</v>
      </c>
      <c r="D1533" t="str">
        <f>IFERROR(INDEX(ProductTJ[Category],MATCH(A1533,ProductTJ[ProductID],0)),"Not found")</f>
        <v>Rural</v>
      </c>
      <c r="E1533">
        <f>IFERROR(INDEX(ProductTJ[ManufacturerID],MATCH(A1533,ProductTJ[ProductID],0)),"Not found")</f>
        <v>12</v>
      </c>
      <c r="F1533" t="str">
        <f>IFERROR(INDEX(ProductTJ[Segment],MATCH(A1533,ProductTJ[ProductID],0)),"Not found")</f>
        <v>Productivity</v>
      </c>
      <c r="G1533" t="str">
        <f>IFERROR(INDEX(SalesTJ[Country],MATCH(A1533,SalesTJ[ProductID],0)),"Not found")</f>
        <v>Not found</v>
      </c>
      <c r="H1533" t="str">
        <f>IFERROR(INDEX(Location[State],MATCH(I1533,Location[Zip],0)),"Not found")</f>
        <v>Not found</v>
      </c>
      <c r="I1533" t="str">
        <f>IFERROR(INDEX(SalesTJ[Zip],MATCH(A1533,SalesTJ[ProductID],0)),"Not found")</f>
        <v>Not found</v>
      </c>
      <c r="J1533" t="str">
        <f>IFERROR(INDEX(Manufacturer[Manufacturer Name],MATCH(E1533,Manufacturer[ManufacturerID],0)),"Not found")</f>
        <v>Quibus</v>
      </c>
      <c r="K1533" t="str">
        <f>IFERROR(INDEX(SalesTJ[Units],MATCH(A1533,SalesTJ[ProductID],0)),"Not found")</f>
        <v>Not found</v>
      </c>
      <c r="L1533" t="str">
        <f>IFERROR(INDEX(SalesTJ[Revenue],MATCH(A1533,SalesTJ[ProductID],0)),"Not found")</f>
        <v>Not found</v>
      </c>
    </row>
    <row r="1534" spans="1:12">
      <c r="A1534" s="10">
        <v>1533</v>
      </c>
      <c r="C1534" t="str">
        <f>IFERROR(INDEX(ProductTJ[Product Name],MATCH(A1534,ProductTJ[ProductID],0)),"Not found")</f>
        <v>Quibus RP-25</v>
      </c>
      <c r="D1534" t="str">
        <f>IFERROR(INDEX(ProductTJ[Category],MATCH(A1534,ProductTJ[ProductID],0)),"Not found")</f>
        <v>Rural</v>
      </c>
      <c r="E1534">
        <f>IFERROR(INDEX(ProductTJ[ManufacturerID],MATCH(A1534,ProductTJ[ProductID],0)),"Not found")</f>
        <v>12</v>
      </c>
      <c r="F1534" t="str">
        <f>IFERROR(INDEX(ProductTJ[Segment],MATCH(A1534,ProductTJ[ProductID],0)),"Not found")</f>
        <v>Productivity</v>
      </c>
      <c r="G1534" t="str">
        <f>IFERROR(INDEX(SalesTJ[Country],MATCH(A1534,SalesTJ[ProductID],0)),"Not found")</f>
        <v>Not found</v>
      </c>
      <c r="H1534" t="str">
        <f>IFERROR(INDEX(Location[State],MATCH(I1534,Location[Zip],0)),"Not found")</f>
        <v>Not found</v>
      </c>
      <c r="I1534" t="str">
        <f>IFERROR(INDEX(SalesTJ[Zip],MATCH(A1534,SalesTJ[ProductID],0)),"Not found")</f>
        <v>Not found</v>
      </c>
      <c r="J1534" t="str">
        <f>IFERROR(INDEX(Manufacturer[Manufacturer Name],MATCH(E1534,Manufacturer[ManufacturerID],0)),"Not found")</f>
        <v>Quibus</v>
      </c>
      <c r="K1534" t="str">
        <f>IFERROR(INDEX(SalesTJ[Units],MATCH(A1534,SalesTJ[ProductID],0)),"Not found")</f>
        <v>Not found</v>
      </c>
      <c r="L1534" t="str">
        <f>IFERROR(INDEX(SalesTJ[Revenue],MATCH(A1534,SalesTJ[ProductID],0)),"Not found")</f>
        <v>Not found</v>
      </c>
    </row>
    <row r="1535" spans="1:12">
      <c r="A1535" s="10">
        <v>1534</v>
      </c>
      <c r="C1535" t="str">
        <f>IFERROR(INDEX(ProductTJ[Product Name],MATCH(A1535,ProductTJ[ProductID],0)),"Not found")</f>
        <v>Quibus RP-26</v>
      </c>
      <c r="D1535" t="str">
        <f>IFERROR(INDEX(ProductTJ[Category],MATCH(A1535,ProductTJ[ProductID],0)),"Not found")</f>
        <v>Rural</v>
      </c>
      <c r="E1535">
        <f>IFERROR(INDEX(ProductTJ[ManufacturerID],MATCH(A1535,ProductTJ[ProductID],0)),"Not found")</f>
        <v>12</v>
      </c>
      <c r="F1535" t="str">
        <f>IFERROR(INDEX(ProductTJ[Segment],MATCH(A1535,ProductTJ[ProductID],0)),"Not found")</f>
        <v>Productivity</v>
      </c>
      <c r="G1535" t="str">
        <f>IFERROR(INDEX(SalesTJ[Country],MATCH(A1535,SalesTJ[ProductID],0)),"Not found")</f>
        <v>Not found</v>
      </c>
      <c r="H1535" t="str">
        <f>IFERROR(INDEX(Location[State],MATCH(I1535,Location[Zip],0)),"Not found")</f>
        <v>Not found</v>
      </c>
      <c r="I1535" t="str">
        <f>IFERROR(INDEX(SalesTJ[Zip],MATCH(A1535,SalesTJ[ProductID],0)),"Not found")</f>
        <v>Not found</v>
      </c>
      <c r="J1535" t="str">
        <f>IFERROR(INDEX(Manufacturer[Manufacturer Name],MATCH(E1535,Manufacturer[ManufacturerID],0)),"Not found")</f>
        <v>Quibus</v>
      </c>
      <c r="K1535" t="str">
        <f>IFERROR(INDEX(SalesTJ[Units],MATCH(A1535,SalesTJ[ProductID],0)),"Not found")</f>
        <v>Not found</v>
      </c>
      <c r="L1535" t="str">
        <f>IFERROR(INDEX(SalesTJ[Revenue],MATCH(A1535,SalesTJ[ProductID],0)),"Not found")</f>
        <v>Not found</v>
      </c>
    </row>
    <row r="1536" spans="1:12">
      <c r="A1536" s="10">
        <v>1535</v>
      </c>
      <c r="C1536" t="str">
        <f>IFERROR(INDEX(ProductTJ[Product Name],MATCH(A1536,ProductTJ[ProductID],0)),"Not found")</f>
        <v>Quibus RP-27</v>
      </c>
      <c r="D1536" t="str">
        <f>IFERROR(INDEX(ProductTJ[Category],MATCH(A1536,ProductTJ[ProductID],0)),"Not found")</f>
        <v>Rural</v>
      </c>
      <c r="E1536">
        <f>IFERROR(INDEX(ProductTJ[ManufacturerID],MATCH(A1536,ProductTJ[ProductID],0)),"Not found")</f>
        <v>12</v>
      </c>
      <c r="F1536" t="str">
        <f>IFERROR(INDEX(ProductTJ[Segment],MATCH(A1536,ProductTJ[ProductID],0)),"Not found")</f>
        <v>Productivity</v>
      </c>
      <c r="G1536" t="str">
        <f>IFERROR(INDEX(SalesTJ[Country],MATCH(A1536,SalesTJ[ProductID],0)),"Not found")</f>
        <v>Not found</v>
      </c>
      <c r="H1536" t="str">
        <f>IFERROR(INDEX(Location[State],MATCH(I1536,Location[Zip],0)),"Not found")</f>
        <v>Not found</v>
      </c>
      <c r="I1536" t="str">
        <f>IFERROR(INDEX(SalesTJ[Zip],MATCH(A1536,SalesTJ[ProductID],0)),"Not found")</f>
        <v>Not found</v>
      </c>
      <c r="J1536" t="str">
        <f>IFERROR(INDEX(Manufacturer[Manufacturer Name],MATCH(E1536,Manufacturer[ManufacturerID],0)),"Not found")</f>
        <v>Quibus</v>
      </c>
      <c r="K1536" t="str">
        <f>IFERROR(INDEX(SalesTJ[Units],MATCH(A1536,SalesTJ[ProductID],0)),"Not found")</f>
        <v>Not found</v>
      </c>
      <c r="L1536" t="str">
        <f>IFERROR(INDEX(SalesTJ[Revenue],MATCH(A1536,SalesTJ[ProductID],0)),"Not found")</f>
        <v>Not found</v>
      </c>
    </row>
    <row r="1537" spans="1:12">
      <c r="A1537" s="10">
        <v>1536</v>
      </c>
      <c r="C1537" t="str">
        <f>IFERROR(INDEX(ProductTJ[Product Name],MATCH(A1537,ProductTJ[ProductID],0)),"Not found")</f>
        <v>Quibus RP-28</v>
      </c>
      <c r="D1537" t="str">
        <f>IFERROR(INDEX(ProductTJ[Category],MATCH(A1537,ProductTJ[ProductID],0)),"Not found")</f>
        <v>Rural</v>
      </c>
      <c r="E1537">
        <f>IFERROR(INDEX(ProductTJ[ManufacturerID],MATCH(A1537,ProductTJ[ProductID],0)),"Not found")</f>
        <v>12</v>
      </c>
      <c r="F1537" t="str">
        <f>IFERROR(INDEX(ProductTJ[Segment],MATCH(A1537,ProductTJ[ProductID],0)),"Not found")</f>
        <v>Productivity</v>
      </c>
      <c r="G1537" t="str">
        <f>IFERROR(INDEX(SalesTJ[Country],MATCH(A1537,SalesTJ[ProductID],0)),"Not found")</f>
        <v>Not found</v>
      </c>
      <c r="H1537" t="str">
        <f>IFERROR(INDEX(Location[State],MATCH(I1537,Location[Zip],0)),"Not found")</f>
        <v>Not found</v>
      </c>
      <c r="I1537" t="str">
        <f>IFERROR(INDEX(SalesTJ[Zip],MATCH(A1537,SalesTJ[ProductID],0)),"Not found")</f>
        <v>Not found</v>
      </c>
      <c r="J1537" t="str">
        <f>IFERROR(INDEX(Manufacturer[Manufacturer Name],MATCH(E1537,Manufacturer[ManufacturerID],0)),"Not found")</f>
        <v>Quibus</v>
      </c>
      <c r="K1537" t="str">
        <f>IFERROR(INDEX(SalesTJ[Units],MATCH(A1537,SalesTJ[ProductID],0)),"Not found")</f>
        <v>Not found</v>
      </c>
      <c r="L1537" t="str">
        <f>IFERROR(INDEX(SalesTJ[Revenue],MATCH(A1537,SalesTJ[ProductID],0)),"Not found")</f>
        <v>Not found</v>
      </c>
    </row>
    <row r="1538" spans="1:12">
      <c r="A1538" s="10">
        <v>1537</v>
      </c>
      <c r="C1538" t="str">
        <f>IFERROR(INDEX(ProductTJ[Product Name],MATCH(A1538,ProductTJ[ProductID],0)),"Not found")</f>
        <v>Quibus RP-29</v>
      </c>
      <c r="D1538" t="str">
        <f>IFERROR(INDEX(ProductTJ[Category],MATCH(A1538,ProductTJ[ProductID],0)),"Not found")</f>
        <v>Rural</v>
      </c>
      <c r="E1538">
        <f>IFERROR(INDEX(ProductTJ[ManufacturerID],MATCH(A1538,ProductTJ[ProductID],0)),"Not found")</f>
        <v>12</v>
      </c>
      <c r="F1538" t="str">
        <f>IFERROR(INDEX(ProductTJ[Segment],MATCH(A1538,ProductTJ[ProductID],0)),"Not found")</f>
        <v>Productivity</v>
      </c>
      <c r="G1538" t="str">
        <f>IFERROR(INDEX(SalesTJ[Country],MATCH(A1538,SalesTJ[ProductID],0)),"Not found")</f>
        <v>Not found</v>
      </c>
      <c r="H1538" t="str">
        <f>IFERROR(INDEX(Location[State],MATCH(I1538,Location[Zip],0)),"Not found")</f>
        <v>Not found</v>
      </c>
      <c r="I1538" t="str">
        <f>IFERROR(INDEX(SalesTJ[Zip],MATCH(A1538,SalesTJ[ProductID],0)),"Not found")</f>
        <v>Not found</v>
      </c>
      <c r="J1538" t="str">
        <f>IFERROR(INDEX(Manufacturer[Manufacturer Name],MATCH(E1538,Manufacturer[ManufacturerID],0)),"Not found")</f>
        <v>Quibus</v>
      </c>
      <c r="K1538" t="str">
        <f>IFERROR(INDEX(SalesTJ[Units],MATCH(A1538,SalesTJ[ProductID],0)),"Not found")</f>
        <v>Not found</v>
      </c>
      <c r="L1538" t="str">
        <f>IFERROR(INDEX(SalesTJ[Revenue],MATCH(A1538,SalesTJ[ProductID],0)),"Not found")</f>
        <v>Not found</v>
      </c>
    </row>
    <row r="1539" spans="1:12">
      <c r="A1539" s="10">
        <v>1538</v>
      </c>
      <c r="C1539" t="str">
        <f>IFERROR(INDEX(ProductTJ[Product Name],MATCH(A1539,ProductTJ[ProductID],0)),"Not found")</f>
        <v>Quibus RP-30</v>
      </c>
      <c r="D1539" t="str">
        <f>IFERROR(INDEX(ProductTJ[Category],MATCH(A1539,ProductTJ[ProductID],0)),"Not found")</f>
        <v>Rural</v>
      </c>
      <c r="E1539">
        <f>IFERROR(INDEX(ProductTJ[ManufacturerID],MATCH(A1539,ProductTJ[ProductID],0)),"Not found")</f>
        <v>12</v>
      </c>
      <c r="F1539" t="str">
        <f>IFERROR(INDEX(ProductTJ[Segment],MATCH(A1539,ProductTJ[ProductID],0)),"Not found")</f>
        <v>Productivity</v>
      </c>
      <c r="G1539" t="str">
        <f>IFERROR(INDEX(SalesTJ[Country],MATCH(A1539,SalesTJ[ProductID],0)),"Not found")</f>
        <v>Not found</v>
      </c>
      <c r="H1539" t="str">
        <f>IFERROR(INDEX(Location[State],MATCH(I1539,Location[Zip],0)),"Not found")</f>
        <v>Not found</v>
      </c>
      <c r="I1539" t="str">
        <f>IFERROR(INDEX(SalesTJ[Zip],MATCH(A1539,SalesTJ[ProductID],0)),"Not found")</f>
        <v>Not found</v>
      </c>
      <c r="J1539" t="str">
        <f>IFERROR(INDEX(Manufacturer[Manufacturer Name],MATCH(E1539,Manufacturer[ManufacturerID],0)),"Not found")</f>
        <v>Quibus</v>
      </c>
      <c r="K1539" t="str">
        <f>IFERROR(INDEX(SalesTJ[Units],MATCH(A1539,SalesTJ[ProductID],0)),"Not found")</f>
        <v>Not found</v>
      </c>
      <c r="L1539" t="str">
        <f>IFERROR(INDEX(SalesTJ[Revenue],MATCH(A1539,SalesTJ[ProductID],0)),"Not found")</f>
        <v>Not found</v>
      </c>
    </row>
    <row r="1540" spans="1:12">
      <c r="A1540" s="10">
        <v>1539</v>
      </c>
      <c r="C1540" t="str">
        <f>IFERROR(INDEX(ProductTJ[Product Name],MATCH(A1540,ProductTJ[ProductID],0)),"Not found")</f>
        <v>Quibus RP-31</v>
      </c>
      <c r="D1540" t="str">
        <f>IFERROR(INDEX(ProductTJ[Category],MATCH(A1540,ProductTJ[ProductID],0)),"Not found")</f>
        <v>Rural</v>
      </c>
      <c r="E1540">
        <f>IFERROR(INDEX(ProductTJ[ManufacturerID],MATCH(A1540,ProductTJ[ProductID],0)),"Not found")</f>
        <v>12</v>
      </c>
      <c r="F1540" t="str">
        <f>IFERROR(INDEX(ProductTJ[Segment],MATCH(A1540,ProductTJ[ProductID],0)),"Not found")</f>
        <v>Productivity</v>
      </c>
      <c r="G1540" t="str">
        <f>IFERROR(INDEX(SalesTJ[Country],MATCH(A1540,SalesTJ[ProductID],0)),"Not found")</f>
        <v>Not found</v>
      </c>
      <c r="H1540" t="str">
        <f>IFERROR(INDEX(Location[State],MATCH(I1540,Location[Zip],0)),"Not found")</f>
        <v>Not found</v>
      </c>
      <c r="I1540" t="str">
        <f>IFERROR(INDEX(SalesTJ[Zip],MATCH(A1540,SalesTJ[ProductID],0)),"Not found")</f>
        <v>Not found</v>
      </c>
      <c r="J1540" t="str">
        <f>IFERROR(INDEX(Manufacturer[Manufacturer Name],MATCH(E1540,Manufacturer[ManufacturerID],0)),"Not found")</f>
        <v>Quibus</v>
      </c>
      <c r="K1540" t="str">
        <f>IFERROR(INDEX(SalesTJ[Units],MATCH(A1540,SalesTJ[ProductID],0)),"Not found")</f>
        <v>Not found</v>
      </c>
      <c r="L1540" t="str">
        <f>IFERROR(INDEX(SalesTJ[Revenue],MATCH(A1540,SalesTJ[ProductID],0)),"Not found")</f>
        <v>Not found</v>
      </c>
    </row>
    <row r="1541" spans="1:12">
      <c r="A1541" s="10">
        <v>1540</v>
      </c>
      <c r="C1541" t="str">
        <f>IFERROR(INDEX(ProductTJ[Product Name],MATCH(A1541,ProductTJ[ProductID],0)),"Not found")</f>
        <v>Quibus RP-32</v>
      </c>
      <c r="D1541" t="str">
        <f>IFERROR(INDEX(ProductTJ[Category],MATCH(A1541,ProductTJ[ProductID],0)),"Not found")</f>
        <v>Rural</v>
      </c>
      <c r="E1541">
        <f>IFERROR(INDEX(ProductTJ[ManufacturerID],MATCH(A1541,ProductTJ[ProductID],0)),"Not found")</f>
        <v>12</v>
      </c>
      <c r="F1541" t="str">
        <f>IFERROR(INDEX(ProductTJ[Segment],MATCH(A1541,ProductTJ[ProductID],0)),"Not found")</f>
        <v>Productivity</v>
      </c>
      <c r="G1541" t="str">
        <f>IFERROR(INDEX(SalesTJ[Country],MATCH(A1541,SalesTJ[ProductID],0)),"Not found")</f>
        <v>Not found</v>
      </c>
      <c r="H1541" t="str">
        <f>IFERROR(INDEX(Location[State],MATCH(I1541,Location[Zip],0)),"Not found")</f>
        <v>Not found</v>
      </c>
      <c r="I1541" t="str">
        <f>IFERROR(INDEX(SalesTJ[Zip],MATCH(A1541,SalesTJ[ProductID],0)),"Not found")</f>
        <v>Not found</v>
      </c>
      <c r="J1541" t="str">
        <f>IFERROR(INDEX(Manufacturer[Manufacturer Name],MATCH(E1541,Manufacturer[ManufacturerID],0)),"Not found")</f>
        <v>Quibus</v>
      </c>
      <c r="K1541" t="str">
        <f>IFERROR(INDEX(SalesTJ[Units],MATCH(A1541,SalesTJ[ProductID],0)),"Not found")</f>
        <v>Not found</v>
      </c>
      <c r="L1541" t="str">
        <f>IFERROR(INDEX(SalesTJ[Revenue],MATCH(A1541,SalesTJ[ProductID],0)),"Not found")</f>
        <v>Not found</v>
      </c>
    </row>
    <row r="1542" spans="1:12">
      <c r="A1542" s="10">
        <v>1541</v>
      </c>
      <c r="C1542" t="str">
        <f>IFERROR(INDEX(ProductTJ[Product Name],MATCH(A1542,ProductTJ[ProductID],0)),"Not found")</f>
        <v>Quibus RP-33</v>
      </c>
      <c r="D1542" t="str">
        <f>IFERROR(INDEX(ProductTJ[Category],MATCH(A1542,ProductTJ[ProductID],0)),"Not found")</f>
        <v>Rural</v>
      </c>
      <c r="E1542">
        <f>IFERROR(INDEX(ProductTJ[ManufacturerID],MATCH(A1542,ProductTJ[ProductID],0)),"Not found")</f>
        <v>12</v>
      </c>
      <c r="F1542" t="str">
        <f>IFERROR(INDEX(ProductTJ[Segment],MATCH(A1542,ProductTJ[ProductID],0)),"Not found")</f>
        <v>Productivity</v>
      </c>
      <c r="G1542" t="str">
        <f>IFERROR(INDEX(SalesTJ[Country],MATCH(A1542,SalesTJ[ProductID],0)),"Not found")</f>
        <v>Not found</v>
      </c>
      <c r="H1542" t="str">
        <f>IFERROR(INDEX(Location[State],MATCH(I1542,Location[Zip],0)),"Not found")</f>
        <v>Not found</v>
      </c>
      <c r="I1542" t="str">
        <f>IFERROR(INDEX(SalesTJ[Zip],MATCH(A1542,SalesTJ[ProductID],0)),"Not found")</f>
        <v>Not found</v>
      </c>
      <c r="J1542" t="str">
        <f>IFERROR(INDEX(Manufacturer[Manufacturer Name],MATCH(E1542,Manufacturer[ManufacturerID],0)),"Not found")</f>
        <v>Quibus</v>
      </c>
      <c r="K1542" t="str">
        <f>IFERROR(INDEX(SalesTJ[Units],MATCH(A1542,SalesTJ[ProductID],0)),"Not found")</f>
        <v>Not found</v>
      </c>
      <c r="L1542" t="str">
        <f>IFERROR(INDEX(SalesTJ[Revenue],MATCH(A1542,SalesTJ[ProductID],0)),"Not found")</f>
        <v>Not found</v>
      </c>
    </row>
    <row r="1543" spans="1:12">
      <c r="A1543" s="10">
        <v>1542</v>
      </c>
      <c r="C1543" t="str">
        <f>IFERROR(INDEX(ProductTJ[Product Name],MATCH(A1543,ProductTJ[ProductID],0)),"Not found")</f>
        <v>Quibus RP-34</v>
      </c>
      <c r="D1543" t="str">
        <f>IFERROR(INDEX(ProductTJ[Category],MATCH(A1543,ProductTJ[ProductID],0)),"Not found")</f>
        <v>Rural</v>
      </c>
      <c r="E1543">
        <f>IFERROR(INDEX(ProductTJ[ManufacturerID],MATCH(A1543,ProductTJ[ProductID],0)),"Not found")</f>
        <v>12</v>
      </c>
      <c r="F1543" t="str">
        <f>IFERROR(INDEX(ProductTJ[Segment],MATCH(A1543,ProductTJ[ProductID],0)),"Not found")</f>
        <v>Productivity</v>
      </c>
      <c r="G1543" t="str">
        <f>IFERROR(INDEX(SalesTJ[Country],MATCH(A1543,SalesTJ[ProductID],0)),"Not found")</f>
        <v>Not found</v>
      </c>
      <c r="H1543" t="str">
        <f>IFERROR(INDEX(Location[State],MATCH(I1543,Location[Zip],0)),"Not found")</f>
        <v>Not found</v>
      </c>
      <c r="I1543" t="str">
        <f>IFERROR(INDEX(SalesTJ[Zip],MATCH(A1543,SalesTJ[ProductID],0)),"Not found")</f>
        <v>Not found</v>
      </c>
      <c r="J1543" t="str">
        <f>IFERROR(INDEX(Manufacturer[Manufacturer Name],MATCH(E1543,Manufacturer[ManufacturerID],0)),"Not found")</f>
        <v>Quibus</v>
      </c>
      <c r="K1543" t="str">
        <f>IFERROR(INDEX(SalesTJ[Units],MATCH(A1543,SalesTJ[ProductID],0)),"Not found")</f>
        <v>Not found</v>
      </c>
      <c r="L1543" t="str">
        <f>IFERROR(INDEX(SalesTJ[Revenue],MATCH(A1543,SalesTJ[ProductID],0)),"Not found")</f>
        <v>Not found</v>
      </c>
    </row>
    <row r="1544" spans="1:12">
      <c r="A1544" s="10">
        <v>1543</v>
      </c>
      <c r="C1544" t="str">
        <f>IFERROR(INDEX(ProductTJ[Product Name],MATCH(A1544,ProductTJ[ProductID],0)),"Not found")</f>
        <v>Quibus RP-35</v>
      </c>
      <c r="D1544" t="str">
        <f>IFERROR(INDEX(ProductTJ[Category],MATCH(A1544,ProductTJ[ProductID],0)),"Not found")</f>
        <v>Rural</v>
      </c>
      <c r="E1544">
        <f>IFERROR(INDEX(ProductTJ[ManufacturerID],MATCH(A1544,ProductTJ[ProductID],0)),"Not found")</f>
        <v>12</v>
      </c>
      <c r="F1544" t="str">
        <f>IFERROR(INDEX(ProductTJ[Segment],MATCH(A1544,ProductTJ[ProductID],0)),"Not found")</f>
        <v>Productivity</v>
      </c>
      <c r="G1544" t="str">
        <f>IFERROR(INDEX(SalesTJ[Country],MATCH(A1544,SalesTJ[ProductID],0)),"Not found")</f>
        <v>Not found</v>
      </c>
      <c r="H1544" t="str">
        <f>IFERROR(INDEX(Location[State],MATCH(I1544,Location[Zip],0)),"Not found")</f>
        <v>Not found</v>
      </c>
      <c r="I1544" t="str">
        <f>IFERROR(INDEX(SalesTJ[Zip],MATCH(A1544,SalesTJ[ProductID],0)),"Not found")</f>
        <v>Not found</v>
      </c>
      <c r="J1544" t="str">
        <f>IFERROR(INDEX(Manufacturer[Manufacturer Name],MATCH(E1544,Manufacturer[ManufacturerID],0)),"Not found")</f>
        <v>Quibus</v>
      </c>
      <c r="K1544" t="str">
        <f>IFERROR(INDEX(SalesTJ[Units],MATCH(A1544,SalesTJ[ProductID],0)),"Not found")</f>
        <v>Not found</v>
      </c>
      <c r="L1544" t="str">
        <f>IFERROR(INDEX(SalesTJ[Revenue],MATCH(A1544,SalesTJ[ProductID],0)),"Not found")</f>
        <v>Not found</v>
      </c>
    </row>
    <row r="1545" spans="1:12">
      <c r="A1545" s="10">
        <v>1544</v>
      </c>
      <c r="C1545" t="str">
        <f>IFERROR(INDEX(ProductTJ[Product Name],MATCH(A1545,ProductTJ[ProductID],0)),"Not found")</f>
        <v>Quibus RP-36</v>
      </c>
      <c r="D1545" t="str">
        <f>IFERROR(INDEX(ProductTJ[Category],MATCH(A1545,ProductTJ[ProductID],0)),"Not found")</f>
        <v>Rural</v>
      </c>
      <c r="E1545">
        <f>IFERROR(INDEX(ProductTJ[ManufacturerID],MATCH(A1545,ProductTJ[ProductID],0)),"Not found")</f>
        <v>12</v>
      </c>
      <c r="F1545" t="str">
        <f>IFERROR(INDEX(ProductTJ[Segment],MATCH(A1545,ProductTJ[ProductID],0)),"Not found")</f>
        <v>Productivity</v>
      </c>
      <c r="G1545" t="str">
        <f>IFERROR(INDEX(SalesTJ[Country],MATCH(A1545,SalesTJ[ProductID],0)),"Not found")</f>
        <v>Not found</v>
      </c>
      <c r="H1545" t="str">
        <f>IFERROR(INDEX(Location[State],MATCH(I1545,Location[Zip],0)),"Not found")</f>
        <v>Not found</v>
      </c>
      <c r="I1545" t="str">
        <f>IFERROR(INDEX(SalesTJ[Zip],MATCH(A1545,SalesTJ[ProductID],0)),"Not found")</f>
        <v>Not found</v>
      </c>
      <c r="J1545" t="str">
        <f>IFERROR(INDEX(Manufacturer[Manufacturer Name],MATCH(E1545,Manufacturer[ManufacturerID],0)),"Not found")</f>
        <v>Quibus</v>
      </c>
      <c r="K1545" t="str">
        <f>IFERROR(INDEX(SalesTJ[Units],MATCH(A1545,SalesTJ[ProductID],0)),"Not found")</f>
        <v>Not found</v>
      </c>
      <c r="L1545" t="str">
        <f>IFERROR(INDEX(SalesTJ[Revenue],MATCH(A1545,SalesTJ[ProductID],0)),"Not found")</f>
        <v>Not found</v>
      </c>
    </row>
    <row r="1546" spans="1:12">
      <c r="A1546" s="10">
        <v>1545</v>
      </c>
      <c r="C1546" t="str">
        <f>IFERROR(INDEX(ProductTJ[Product Name],MATCH(A1546,ProductTJ[ProductID],0)),"Not found")</f>
        <v>Quibus RP-37</v>
      </c>
      <c r="D1546" t="str">
        <f>IFERROR(INDEX(ProductTJ[Category],MATCH(A1546,ProductTJ[ProductID],0)),"Not found")</f>
        <v>Rural</v>
      </c>
      <c r="E1546">
        <f>IFERROR(INDEX(ProductTJ[ManufacturerID],MATCH(A1546,ProductTJ[ProductID],0)),"Not found")</f>
        <v>12</v>
      </c>
      <c r="F1546" t="str">
        <f>IFERROR(INDEX(ProductTJ[Segment],MATCH(A1546,ProductTJ[ProductID],0)),"Not found")</f>
        <v>Productivity</v>
      </c>
      <c r="G1546" t="str">
        <f>IFERROR(INDEX(SalesTJ[Country],MATCH(A1546,SalesTJ[ProductID],0)),"Not found")</f>
        <v>Not found</v>
      </c>
      <c r="H1546" t="str">
        <f>IFERROR(INDEX(Location[State],MATCH(I1546,Location[Zip],0)),"Not found")</f>
        <v>Not found</v>
      </c>
      <c r="I1546" t="str">
        <f>IFERROR(INDEX(SalesTJ[Zip],MATCH(A1546,SalesTJ[ProductID],0)),"Not found")</f>
        <v>Not found</v>
      </c>
      <c r="J1546" t="str">
        <f>IFERROR(INDEX(Manufacturer[Manufacturer Name],MATCH(E1546,Manufacturer[ManufacturerID],0)),"Not found")</f>
        <v>Quibus</v>
      </c>
      <c r="K1546" t="str">
        <f>IFERROR(INDEX(SalesTJ[Units],MATCH(A1546,SalesTJ[ProductID],0)),"Not found")</f>
        <v>Not found</v>
      </c>
      <c r="L1546" t="str">
        <f>IFERROR(INDEX(SalesTJ[Revenue],MATCH(A1546,SalesTJ[ProductID],0)),"Not found")</f>
        <v>Not found</v>
      </c>
    </row>
    <row r="1547" spans="1:12">
      <c r="A1547" s="10">
        <v>1546</v>
      </c>
      <c r="C1547" t="str">
        <f>IFERROR(INDEX(ProductTJ[Product Name],MATCH(A1547,ProductTJ[ProductID],0)),"Not found")</f>
        <v>Quibus RP-38</v>
      </c>
      <c r="D1547" t="str">
        <f>IFERROR(INDEX(ProductTJ[Category],MATCH(A1547,ProductTJ[ProductID],0)),"Not found")</f>
        <v>Rural</v>
      </c>
      <c r="E1547">
        <f>IFERROR(INDEX(ProductTJ[ManufacturerID],MATCH(A1547,ProductTJ[ProductID],0)),"Not found")</f>
        <v>12</v>
      </c>
      <c r="F1547" t="str">
        <f>IFERROR(INDEX(ProductTJ[Segment],MATCH(A1547,ProductTJ[ProductID],0)),"Not found")</f>
        <v>Productivity</v>
      </c>
      <c r="G1547" t="str">
        <f>IFERROR(INDEX(SalesTJ[Country],MATCH(A1547,SalesTJ[ProductID],0)),"Not found")</f>
        <v>Not found</v>
      </c>
      <c r="H1547" t="str">
        <f>IFERROR(INDEX(Location[State],MATCH(I1547,Location[Zip],0)),"Not found")</f>
        <v>Not found</v>
      </c>
      <c r="I1547" t="str">
        <f>IFERROR(INDEX(SalesTJ[Zip],MATCH(A1547,SalesTJ[ProductID],0)),"Not found")</f>
        <v>Not found</v>
      </c>
      <c r="J1547" t="str">
        <f>IFERROR(INDEX(Manufacturer[Manufacturer Name],MATCH(E1547,Manufacturer[ManufacturerID],0)),"Not found")</f>
        <v>Quibus</v>
      </c>
      <c r="K1547" t="str">
        <f>IFERROR(INDEX(SalesTJ[Units],MATCH(A1547,SalesTJ[ProductID],0)),"Not found")</f>
        <v>Not found</v>
      </c>
      <c r="L1547" t="str">
        <f>IFERROR(INDEX(SalesTJ[Revenue],MATCH(A1547,SalesTJ[ProductID],0)),"Not found")</f>
        <v>Not found</v>
      </c>
    </row>
    <row r="1548" spans="1:12">
      <c r="A1548" s="10">
        <v>1547</v>
      </c>
      <c r="C1548" t="str">
        <f>IFERROR(INDEX(ProductTJ[Product Name],MATCH(A1548,ProductTJ[ProductID],0)),"Not found")</f>
        <v>Quibus RP-39</v>
      </c>
      <c r="D1548" t="str">
        <f>IFERROR(INDEX(ProductTJ[Category],MATCH(A1548,ProductTJ[ProductID],0)),"Not found")</f>
        <v>Rural</v>
      </c>
      <c r="E1548">
        <f>IFERROR(INDEX(ProductTJ[ManufacturerID],MATCH(A1548,ProductTJ[ProductID],0)),"Not found")</f>
        <v>12</v>
      </c>
      <c r="F1548" t="str">
        <f>IFERROR(INDEX(ProductTJ[Segment],MATCH(A1548,ProductTJ[ProductID],0)),"Not found")</f>
        <v>Productivity</v>
      </c>
      <c r="G1548" t="str">
        <f>IFERROR(INDEX(SalesTJ[Country],MATCH(A1548,SalesTJ[ProductID],0)),"Not found")</f>
        <v>Not found</v>
      </c>
      <c r="H1548" t="str">
        <f>IFERROR(INDEX(Location[State],MATCH(I1548,Location[Zip],0)),"Not found")</f>
        <v>Not found</v>
      </c>
      <c r="I1548" t="str">
        <f>IFERROR(INDEX(SalesTJ[Zip],MATCH(A1548,SalesTJ[ProductID],0)),"Not found")</f>
        <v>Not found</v>
      </c>
      <c r="J1548" t="str">
        <f>IFERROR(INDEX(Manufacturer[Manufacturer Name],MATCH(E1548,Manufacturer[ManufacturerID],0)),"Not found")</f>
        <v>Quibus</v>
      </c>
      <c r="K1548" t="str">
        <f>IFERROR(INDEX(SalesTJ[Units],MATCH(A1548,SalesTJ[ProductID],0)),"Not found")</f>
        <v>Not found</v>
      </c>
      <c r="L1548" t="str">
        <f>IFERROR(INDEX(SalesTJ[Revenue],MATCH(A1548,SalesTJ[ProductID],0)),"Not found")</f>
        <v>Not found</v>
      </c>
    </row>
    <row r="1549" spans="1:12">
      <c r="A1549" s="10">
        <v>1548</v>
      </c>
      <c r="C1549" t="str">
        <f>IFERROR(INDEX(ProductTJ[Product Name],MATCH(A1549,ProductTJ[ProductID],0)),"Not found")</f>
        <v>Quibus RP-40</v>
      </c>
      <c r="D1549" t="str">
        <f>IFERROR(INDEX(ProductTJ[Category],MATCH(A1549,ProductTJ[ProductID],0)),"Not found")</f>
        <v>Rural</v>
      </c>
      <c r="E1549">
        <f>IFERROR(INDEX(ProductTJ[ManufacturerID],MATCH(A1549,ProductTJ[ProductID],0)),"Not found")</f>
        <v>12</v>
      </c>
      <c r="F1549" t="str">
        <f>IFERROR(INDEX(ProductTJ[Segment],MATCH(A1549,ProductTJ[ProductID],0)),"Not found")</f>
        <v>Productivity</v>
      </c>
      <c r="G1549" t="str">
        <f>IFERROR(INDEX(SalesTJ[Country],MATCH(A1549,SalesTJ[ProductID],0)),"Not found")</f>
        <v>Not found</v>
      </c>
      <c r="H1549" t="str">
        <f>IFERROR(INDEX(Location[State],MATCH(I1549,Location[Zip],0)),"Not found")</f>
        <v>Not found</v>
      </c>
      <c r="I1549" t="str">
        <f>IFERROR(INDEX(SalesTJ[Zip],MATCH(A1549,SalesTJ[ProductID],0)),"Not found")</f>
        <v>Not found</v>
      </c>
      <c r="J1549" t="str">
        <f>IFERROR(INDEX(Manufacturer[Manufacturer Name],MATCH(E1549,Manufacturer[ManufacturerID],0)),"Not found")</f>
        <v>Quibus</v>
      </c>
      <c r="K1549" t="str">
        <f>IFERROR(INDEX(SalesTJ[Units],MATCH(A1549,SalesTJ[ProductID],0)),"Not found")</f>
        <v>Not found</v>
      </c>
      <c r="L1549" t="str">
        <f>IFERROR(INDEX(SalesTJ[Revenue],MATCH(A1549,SalesTJ[ProductID],0)),"Not found")</f>
        <v>Not found</v>
      </c>
    </row>
    <row r="1550" spans="1:12">
      <c r="A1550" s="10">
        <v>1549</v>
      </c>
      <c r="C1550" t="str">
        <f>IFERROR(INDEX(ProductTJ[Product Name],MATCH(A1550,ProductTJ[ProductID],0)),"Not found")</f>
        <v>Quibus RP-41</v>
      </c>
      <c r="D1550" t="str">
        <f>IFERROR(INDEX(ProductTJ[Category],MATCH(A1550,ProductTJ[ProductID],0)),"Not found")</f>
        <v>Rural</v>
      </c>
      <c r="E1550">
        <f>IFERROR(INDEX(ProductTJ[ManufacturerID],MATCH(A1550,ProductTJ[ProductID],0)),"Not found")</f>
        <v>12</v>
      </c>
      <c r="F1550" t="str">
        <f>IFERROR(INDEX(ProductTJ[Segment],MATCH(A1550,ProductTJ[ProductID],0)),"Not found")</f>
        <v>Productivity</v>
      </c>
      <c r="G1550" t="str">
        <f>IFERROR(INDEX(SalesTJ[Country],MATCH(A1550,SalesTJ[ProductID],0)),"Not found")</f>
        <v>Not found</v>
      </c>
      <c r="H1550" t="str">
        <f>IFERROR(INDEX(Location[State],MATCH(I1550,Location[Zip],0)),"Not found")</f>
        <v>Not found</v>
      </c>
      <c r="I1550" t="str">
        <f>IFERROR(INDEX(SalesTJ[Zip],MATCH(A1550,SalesTJ[ProductID],0)),"Not found")</f>
        <v>Not found</v>
      </c>
      <c r="J1550" t="str">
        <f>IFERROR(INDEX(Manufacturer[Manufacturer Name],MATCH(E1550,Manufacturer[ManufacturerID],0)),"Not found")</f>
        <v>Quibus</v>
      </c>
      <c r="K1550" t="str">
        <f>IFERROR(INDEX(SalesTJ[Units],MATCH(A1550,SalesTJ[ProductID],0)),"Not found")</f>
        <v>Not found</v>
      </c>
      <c r="L1550" t="str">
        <f>IFERROR(INDEX(SalesTJ[Revenue],MATCH(A1550,SalesTJ[ProductID],0)),"Not found")</f>
        <v>Not found</v>
      </c>
    </row>
    <row r="1551" spans="1:12">
      <c r="A1551" s="10">
        <v>1550</v>
      </c>
      <c r="C1551" t="str">
        <f>IFERROR(INDEX(ProductTJ[Product Name],MATCH(A1551,ProductTJ[ProductID],0)),"Not found")</f>
        <v>Quibus RP-42</v>
      </c>
      <c r="D1551" t="str">
        <f>IFERROR(INDEX(ProductTJ[Category],MATCH(A1551,ProductTJ[ProductID],0)),"Not found")</f>
        <v>Rural</v>
      </c>
      <c r="E1551">
        <f>IFERROR(INDEX(ProductTJ[ManufacturerID],MATCH(A1551,ProductTJ[ProductID],0)),"Not found")</f>
        <v>12</v>
      </c>
      <c r="F1551" t="str">
        <f>IFERROR(INDEX(ProductTJ[Segment],MATCH(A1551,ProductTJ[ProductID],0)),"Not found")</f>
        <v>Productivity</v>
      </c>
      <c r="G1551" t="str">
        <f>IFERROR(INDEX(SalesTJ[Country],MATCH(A1551,SalesTJ[ProductID],0)),"Not found")</f>
        <v>Not found</v>
      </c>
      <c r="H1551" t="str">
        <f>IFERROR(INDEX(Location[State],MATCH(I1551,Location[Zip],0)),"Not found")</f>
        <v>Not found</v>
      </c>
      <c r="I1551" t="str">
        <f>IFERROR(INDEX(SalesTJ[Zip],MATCH(A1551,SalesTJ[ProductID],0)),"Not found")</f>
        <v>Not found</v>
      </c>
      <c r="J1551" t="str">
        <f>IFERROR(INDEX(Manufacturer[Manufacturer Name],MATCH(E1551,Manufacturer[ManufacturerID],0)),"Not found")</f>
        <v>Quibus</v>
      </c>
      <c r="K1551" t="str">
        <f>IFERROR(INDEX(SalesTJ[Units],MATCH(A1551,SalesTJ[ProductID],0)),"Not found")</f>
        <v>Not found</v>
      </c>
      <c r="L1551" t="str">
        <f>IFERROR(INDEX(SalesTJ[Revenue],MATCH(A1551,SalesTJ[ProductID],0)),"Not found")</f>
        <v>Not found</v>
      </c>
    </row>
    <row r="1552" spans="1:12">
      <c r="A1552" s="10">
        <v>1551</v>
      </c>
      <c r="C1552" t="str">
        <f>IFERROR(INDEX(ProductTJ[Product Name],MATCH(A1552,ProductTJ[ProductID],0)),"Not found")</f>
        <v>Quibus RP-43</v>
      </c>
      <c r="D1552" t="str">
        <f>IFERROR(INDEX(ProductTJ[Category],MATCH(A1552,ProductTJ[ProductID],0)),"Not found")</f>
        <v>Rural</v>
      </c>
      <c r="E1552">
        <f>IFERROR(INDEX(ProductTJ[ManufacturerID],MATCH(A1552,ProductTJ[ProductID],0)),"Not found")</f>
        <v>12</v>
      </c>
      <c r="F1552" t="str">
        <f>IFERROR(INDEX(ProductTJ[Segment],MATCH(A1552,ProductTJ[ProductID],0)),"Not found")</f>
        <v>Productivity</v>
      </c>
      <c r="G1552" t="str">
        <f>IFERROR(INDEX(SalesTJ[Country],MATCH(A1552,SalesTJ[ProductID],0)),"Not found")</f>
        <v>Not found</v>
      </c>
      <c r="H1552" t="str">
        <f>IFERROR(INDEX(Location[State],MATCH(I1552,Location[Zip],0)),"Not found")</f>
        <v>Not found</v>
      </c>
      <c r="I1552" t="str">
        <f>IFERROR(INDEX(SalesTJ[Zip],MATCH(A1552,SalesTJ[ProductID],0)),"Not found")</f>
        <v>Not found</v>
      </c>
      <c r="J1552" t="str">
        <f>IFERROR(INDEX(Manufacturer[Manufacturer Name],MATCH(E1552,Manufacturer[ManufacturerID],0)),"Not found")</f>
        <v>Quibus</v>
      </c>
      <c r="K1552" t="str">
        <f>IFERROR(INDEX(SalesTJ[Units],MATCH(A1552,SalesTJ[ProductID],0)),"Not found")</f>
        <v>Not found</v>
      </c>
      <c r="L1552" t="str">
        <f>IFERROR(INDEX(SalesTJ[Revenue],MATCH(A1552,SalesTJ[ProductID],0)),"Not found")</f>
        <v>Not found</v>
      </c>
    </row>
    <row r="1553" spans="1:12">
      <c r="A1553" s="10">
        <v>1552</v>
      </c>
      <c r="C1553" t="str">
        <f>IFERROR(INDEX(ProductTJ[Product Name],MATCH(A1553,ProductTJ[ProductID],0)),"Not found")</f>
        <v>Quibus RP-44</v>
      </c>
      <c r="D1553" t="str">
        <f>IFERROR(INDEX(ProductTJ[Category],MATCH(A1553,ProductTJ[ProductID],0)),"Not found")</f>
        <v>Rural</v>
      </c>
      <c r="E1553">
        <f>IFERROR(INDEX(ProductTJ[ManufacturerID],MATCH(A1553,ProductTJ[ProductID],0)),"Not found")</f>
        <v>12</v>
      </c>
      <c r="F1553" t="str">
        <f>IFERROR(INDEX(ProductTJ[Segment],MATCH(A1553,ProductTJ[ProductID],0)),"Not found")</f>
        <v>Productivity</v>
      </c>
      <c r="G1553" t="str">
        <f>IFERROR(INDEX(SalesTJ[Country],MATCH(A1553,SalesTJ[ProductID],0)),"Not found")</f>
        <v>Not found</v>
      </c>
      <c r="H1553" t="str">
        <f>IFERROR(INDEX(Location[State],MATCH(I1553,Location[Zip],0)),"Not found")</f>
        <v>Not found</v>
      </c>
      <c r="I1553" t="str">
        <f>IFERROR(INDEX(SalesTJ[Zip],MATCH(A1553,SalesTJ[ProductID],0)),"Not found")</f>
        <v>Not found</v>
      </c>
      <c r="J1553" t="str">
        <f>IFERROR(INDEX(Manufacturer[Manufacturer Name],MATCH(E1553,Manufacturer[ManufacturerID],0)),"Not found")</f>
        <v>Quibus</v>
      </c>
      <c r="K1553" t="str">
        <f>IFERROR(INDEX(SalesTJ[Units],MATCH(A1553,SalesTJ[ProductID],0)),"Not found")</f>
        <v>Not found</v>
      </c>
      <c r="L1553" t="str">
        <f>IFERROR(INDEX(SalesTJ[Revenue],MATCH(A1553,SalesTJ[ProductID],0)),"Not found")</f>
        <v>Not found</v>
      </c>
    </row>
    <row r="1554" spans="1:12">
      <c r="A1554" s="10">
        <v>1553</v>
      </c>
      <c r="C1554" t="str">
        <f>IFERROR(INDEX(ProductTJ[Product Name],MATCH(A1554,ProductTJ[ProductID],0)),"Not found")</f>
        <v>Quibus RP-45</v>
      </c>
      <c r="D1554" t="str">
        <f>IFERROR(INDEX(ProductTJ[Category],MATCH(A1554,ProductTJ[ProductID],0)),"Not found")</f>
        <v>Rural</v>
      </c>
      <c r="E1554">
        <f>IFERROR(INDEX(ProductTJ[ManufacturerID],MATCH(A1554,ProductTJ[ProductID],0)),"Not found")</f>
        <v>12</v>
      </c>
      <c r="F1554" t="str">
        <f>IFERROR(INDEX(ProductTJ[Segment],MATCH(A1554,ProductTJ[ProductID],0)),"Not found")</f>
        <v>Productivity</v>
      </c>
      <c r="G1554" t="str">
        <f>IFERROR(INDEX(SalesTJ[Country],MATCH(A1554,SalesTJ[ProductID],0)),"Not found")</f>
        <v>Not found</v>
      </c>
      <c r="H1554" t="str">
        <f>IFERROR(INDEX(Location[State],MATCH(I1554,Location[Zip],0)),"Not found")</f>
        <v>Not found</v>
      </c>
      <c r="I1554" t="str">
        <f>IFERROR(INDEX(SalesTJ[Zip],MATCH(A1554,SalesTJ[ProductID],0)),"Not found")</f>
        <v>Not found</v>
      </c>
      <c r="J1554" t="str">
        <f>IFERROR(INDEX(Manufacturer[Manufacturer Name],MATCH(E1554,Manufacturer[ManufacturerID],0)),"Not found")</f>
        <v>Quibus</v>
      </c>
      <c r="K1554" t="str">
        <f>IFERROR(INDEX(SalesTJ[Units],MATCH(A1554,SalesTJ[ProductID],0)),"Not found")</f>
        <v>Not found</v>
      </c>
      <c r="L1554" t="str">
        <f>IFERROR(INDEX(SalesTJ[Revenue],MATCH(A1554,SalesTJ[ProductID],0)),"Not found")</f>
        <v>Not found</v>
      </c>
    </row>
    <row r="1555" spans="1:12">
      <c r="A1555" s="10">
        <v>1554</v>
      </c>
      <c r="C1555" t="str">
        <f>IFERROR(INDEX(ProductTJ[Product Name],MATCH(A1555,ProductTJ[ProductID],0)),"Not found")</f>
        <v>Quibus RP-46</v>
      </c>
      <c r="D1555" t="str">
        <f>IFERROR(INDEX(ProductTJ[Category],MATCH(A1555,ProductTJ[ProductID],0)),"Not found")</f>
        <v>Rural</v>
      </c>
      <c r="E1555">
        <f>IFERROR(INDEX(ProductTJ[ManufacturerID],MATCH(A1555,ProductTJ[ProductID],0)),"Not found")</f>
        <v>12</v>
      </c>
      <c r="F1555" t="str">
        <f>IFERROR(INDEX(ProductTJ[Segment],MATCH(A1555,ProductTJ[ProductID],0)),"Not found")</f>
        <v>Productivity</v>
      </c>
      <c r="G1555" t="str">
        <f>IFERROR(INDEX(SalesTJ[Country],MATCH(A1555,SalesTJ[ProductID],0)),"Not found")</f>
        <v>Not found</v>
      </c>
      <c r="H1555" t="str">
        <f>IFERROR(INDEX(Location[State],MATCH(I1555,Location[Zip],0)),"Not found")</f>
        <v>Not found</v>
      </c>
      <c r="I1555" t="str">
        <f>IFERROR(INDEX(SalesTJ[Zip],MATCH(A1555,SalesTJ[ProductID],0)),"Not found")</f>
        <v>Not found</v>
      </c>
      <c r="J1555" t="str">
        <f>IFERROR(INDEX(Manufacturer[Manufacturer Name],MATCH(E1555,Manufacturer[ManufacturerID],0)),"Not found")</f>
        <v>Quibus</v>
      </c>
      <c r="K1555" t="str">
        <f>IFERROR(INDEX(SalesTJ[Units],MATCH(A1555,SalesTJ[ProductID],0)),"Not found")</f>
        <v>Not found</v>
      </c>
      <c r="L1555" t="str">
        <f>IFERROR(INDEX(SalesTJ[Revenue],MATCH(A1555,SalesTJ[ProductID],0)),"Not found")</f>
        <v>Not found</v>
      </c>
    </row>
    <row r="1556" spans="1:12">
      <c r="A1556" s="10">
        <v>1555</v>
      </c>
      <c r="C1556" t="str">
        <f>IFERROR(INDEX(ProductTJ[Product Name],MATCH(A1556,ProductTJ[ProductID],0)),"Not found")</f>
        <v>Quibus RP-47</v>
      </c>
      <c r="D1556" t="str">
        <f>IFERROR(INDEX(ProductTJ[Category],MATCH(A1556,ProductTJ[ProductID],0)),"Not found")</f>
        <v>Rural</v>
      </c>
      <c r="E1556">
        <f>IFERROR(INDEX(ProductTJ[ManufacturerID],MATCH(A1556,ProductTJ[ProductID],0)),"Not found")</f>
        <v>12</v>
      </c>
      <c r="F1556" t="str">
        <f>IFERROR(INDEX(ProductTJ[Segment],MATCH(A1556,ProductTJ[ProductID],0)),"Not found")</f>
        <v>Productivity</v>
      </c>
      <c r="G1556" t="str">
        <f>IFERROR(INDEX(SalesTJ[Country],MATCH(A1556,SalesTJ[ProductID],0)),"Not found")</f>
        <v>Not found</v>
      </c>
      <c r="H1556" t="str">
        <f>IFERROR(INDEX(Location[State],MATCH(I1556,Location[Zip],0)),"Not found")</f>
        <v>Not found</v>
      </c>
      <c r="I1556" t="str">
        <f>IFERROR(INDEX(SalesTJ[Zip],MATCH(A1556,SalesTJ[ProductID],0)),"Not found")</f>
        <v>Not found</v>
      </c>
      <c r="J1556" t="str">
        <f>IFERROR(INDEX(Manufacturer[Manufacturer Name],MATCH(E1556,Manufacturer[ManufacturerID],0)),"Not found")</f>
        <v>Quibus</v>
      </c>
      <c r="K1556" t="str">
        <f>IFERROR(INDEX(SalesTJ[Units],MATCH(A1556,SalesTJ[ProductID],0)),"Not found")</f>
        <v>Not found</v>
      </c>
      <c r="L1556" t="str">
        <f>IFERROR(INDEX(SalesTJ[Revenue],MATCH(A1556,SalesTJ[ProductID],0)),"Not found")</f>
        <v>Not found</v>
      </c>
    </row>
    <row r="1557" spans="1:12">
      <c r="A1557" s="10">
        <v>1556</v>
      </c>
      <c r="C1557" t="str">
        <f>IFERROR(INDEX(ProductTJ[Product Name],MATCH(A1557,ProductTJ[ProductID],0)),"Not found")</f>
        <v>Quibus RP-48</v>
      </c>
      <c r="D1557" t="str">
        <f>IFERROR(INDEX(ProductTJ[Category],MATCH(A1557,ProductTJ[ProductID],0)),"Not found")</f>
        <v>Rural</v>
      </c>
      <c r="E1557">
        <f>IFERROR(INDEX(ProductTJ[ManufacturerID],MATCH(A1557,ProductTJ[ProductID],0)),"Not found")</f>
        <v>12</v>
      </c>
      <c r="F1557" t="str">
        <f>IFERROR(INDEX(ProductTJ[Segment],MATCH(A1557,ProductTJ[ProductID],0)),"Not found")</f>
        <v>Productivity</v>
      </c>
      <c r="G1557" t="str">
        <f>IFERROR(INDEX(SalesTJ[Country],MATCH(A1557,SalesTJ[ProductID],0)),"Not found")</f>
        <v>Not found</v>
      </c>
      <c r="H1557" t="str">
        <f>IFERROR(INDEX(Location[State],MATCH(I1557,Location[Zip],0)),"Not found")</f>
        <v>Not found</v>
      </c>
      <c r="I1557" t="str">
        <f>IFERROR(INDEX(SalesTJ[Zip],MATCH(A1557,SalesTJ[ProductID],0)),"Not found")</f>
        <v>Not found</v>
      </c>
      <c r="J1557" t="str">
        <f>IFERROR(INDEX(Manufacturer[Manufacturer Name],MATCH(E1557,Manufacturer[ManufacturerID],0)),"Not found")</f>
        <v>Quibus</v>
      </c>
      <c r="K1557" t="str">
        <f>IFERROR(INDEX(SalesTJ[Units],MATCH(A1557,SalesTJ[ProductID],0)),"Not found")</f>
        <v>Not found</v>
      </c>
      <c r="L1557" t="str">
        <f>IFERROR(INDEX(SalesTJ[Revenue],MATCH(A1557,SalesTJ[ProductID],0)),"Not found")</f>
        <v>Not found</v>
      </c>
    </row>
    <row r="1558" spans="1:12">
      <c r="A1558" s="10">
        <v>1557</v>
      </c>
      <c r="C1558" t="str">
        <f>IFERROR(INDEX(ProductTJ[Product Name],MATCH(A1558,ProductTJ[ProductID],0)),"Not found")</f>
        <v>Quibus RP-49</v>
      </c>
      <c r="D1558" t="str">
        <f>IFERROR(INDEX(ProductTJ[Category],MATCH(A1558,ProductTJ[ProductID],0)),"Not found")</f>
        <v>Rural</v>
      </c>
      <c r="E1558">
        <f>IFERROR(INDEX(ProductTJ[ManufacturerID],MATCH(A1558,ProductTJ[ProductID],0)),"Not found")</f>
        <v>12</v>
      </c>
      <c r="F1558" t="str">
        <f>IFERROR(INDEX(ProductTJ[Segment],MATCH(A1558,ProductTJ[ProductID],0)),"Not found")</f>
        <v>Productivity</v>
      </c>
      <c r="G1558" t="str">
        <f>IFERROR(INDEX(SalesTJ[Country],MATCH(A1558,SalesTJ[ProductID],0)),"Not found")</f>
        <v>Not found</v>
      </c>
      <c r="H1558" t="str">
        <f>IFERROR(INDEX(Location[State],MATCH(I1558,Location[Zip],0)),"Not found")</f>
        <v>Not found</v>
      </c>
      <c r="I1558" t="str">
        <f>IFERROR(INDEX(SalesTJ[Zip],MATCH(A1558,SalesTJ[ProductID],0)),"Not found")</f>
        <v>Not found</v>
      </c>
      <c r="J1558" t="str">
        <f>IFERROR(INDEX(Manufacturer[Manufacturer Name],MATCH(E1558,Manufacturer[ManufacturerID],0)),"Not found")</f>
        <v>Quibus</v>
      </c>
      <c r="K1558" t="str">
        <f>IFERROR(INDEX(SalesTJ[Units],MATCH(A1558,SalesTJ[ProductID],0)),"Not found")</f>
        <v>Not found</v>
      </c>
      <c r="L1558" t="str">
        <f>IFERROR(INDEX(SalesTJ[Revenue],MATCH(A1558,SalesTJ[ProductID],0)),"Not found")</f>
        <v>Not found</v>
      </c>
    </row>
    <row r="1559" spans="1:12">
      <c r="A1559" s="10">
        <v>1558</v>
      </c>
      <c r="C1559" t="str">
        <f>IFERROR(INDEX(ProductTJ[Product Name],MATCH(A1559,ProductTJ[ProductID],0)),"Not found")</f>
        <v>Quibus RP-50</v>
      </c>
      <c r="D1559" t="str">
        <f>IFERROR(INDEX(ProductTJ[Category],MATCH(A1559,ProductTJ[ProductID],0)),"Not found")</f>
        <v>Rural</v>
      </c>
      <c r="E1559">
        <f>IFERROR(INDEX(ProductTJ[ManufacturerID],MATCH(A1559,ProductTJ[ProductID],0)),"Not found")</f>
        <v>12</v>
      </c>
      <c r="F1559" t="str">
        <f>IFERROR(INDEX(ProductTJ[Segment],MATCH(A1559,ProductTJ[ProductID],0)),"Not found")</f>
        <v>Productivity</v>
      </c>
      <c r="G1559" t="str">
        <f>IFERROR(INDEX(SalesTJ[Country],MATCH(A1559,SalesTJ[ProductID],0)),"Not found")</f>
        <v>Not found</v>
      </c>
      <c r="H1559" t="str">
        <f>IFERROR(INDEX(Location[State],MATCH(I1559,Location[Zip],0)),"Not found")</f>
        <v>Not found</v>
      </c>
      <c r="I1559" t="str">
        <f>IFERROR(INDEX(SalesTJ[Zip],MATCH(A1559,SalesTJ[ProductID],0)),"Not found")</f>
        <v>Not found</v>
      </c>
      <c r="J1559" t="str">
        <f>IFERROR(INDEX(Manufacturer[Manufacturer Name],MATCH(E1559,Manufacturer[ManufacturerID],0)),"Not found")</f>
        <v>Quibus</v>
      </c>
      <c r="K1559" t="str">
        <f>IFERROR(INDEX(SalesTJ[Units],MATCH(A1559,SalesTJ[ProductID],0)),"Not found")</f>
        <v>Not found</v>
      </c>
      <c r="L1559" t="str">
        <f>IFERROR(INDEX(SalesTJ[Revenue],MATCH(A1559,SalesTJ[ProductID],0)),"Not found")</f>
        <v>Not found</v>
      </c>
    </row>
    <row r="1560" spans="1:12">
      <c r="A1560" s="10">
        <v>1559</v>
      </c>
      <c r="C1560" t="str">
        <f>IFERROR(INDEX(ProductTJ[Product Name],MATCH(A1560,ProductTJ[ProductID],0)),"Not found")</f>
        <v>Quibus RP-51</v>
      </c>
      <c r="D1560" t="str">
        <f>IFERROR(INDEX(ProductTJ[Category],MATCH(A1560,ProductTJ[ProductID],0)),"Not found")</f>
        <v>Rural</v>
      </c>
      <c r="E1560">
        <f>IFERROR(INDEX(ProductTJ[ManufacturerID],MATCH(A1560,ProductTJ[ProductID],0)),"Not found")</f>
        <v>12</v>
      </c>
      <c r="F1560" t="str">
        <f>IFERROR(INDEX(ProductTJ[Segment],MATCH(A1560,ProductTJ[ProductID],0)),"Not found")</f>
        <v>Productivity</v>
      </c>
      <c r="G1560" t="str">
        <f>IFERROR(INDEX(SalesTJ[Country],MATCH(A1560,SalesTJ[ProductID],0)),"Not found")</f>
        <v>Not found</v>
      </c>
      <c r="H1560" t="str">
        <f>IFERROR(INDEX(Location[State],MATCH(I1560,Location[Zip],0)),"Not found")</f>
        <v>Not found</v>
      </c>
      <c r="I1560" t="str">
        <f>IFERROR(INDEX(SalesTJ[Zip],MATCH(A1560,SalesTJ[ProductID],0)),"Not found")</f>
        <v>Not found</v>
      </c>
      <c r="J1560" t="str">
        <f>IFERROR(INDEX(Manufacturer[Manufacturer Name],MATCH(E1560,Manufacturer[ManufacturerID],0)),"Not found")</f>
        <v>Quibus</v>
      </c>
      <c r="K1560" t="str">
        <f>IFERROR(INDEX(SalesTJ[Units],MATCH(A1560,SalesTJ[ProductID],0)),"Not found")</f>
        <v>Not found</v>
      </c>
      <c r="L1560" t="str">
        <f>IFERROR(INDEX(SalesTJ[Revenue],MATCH(A1560,SalesTJ[ProductID],0)),"Not found")</f>
        <v>Not found</v>
      </c>
    </row>
    <row r="1561" spans="1:12">
      <c r="A1561" s="10">
        <v>1560</v>
      </c>
      <c r="C1561" t="str">
        <f>IFERROR(INDEX(ProductTJ[Product Name],MATCH(A1561,ProductTJ[ProductID],0)),"Not found")</f>
        <v>Quibus RP-52</v>
      </c>
      <c r="D1561" t="str">
        <f>IFERROR(INDEX(ProductTJ[Category],MATCH(A1561,ProductTJ[ProductID],0)),"Not found")</f>
        <v>Rural</v>
      </c>
      <c r="E1561">
        <f>IFERROR(INDEX(ProductTJ[ManufacturerID],MATCH(A1561,ProductTJ[ProductID],0)),"Not found")</f>
        <v>12</v>
      </c>
      <c r="F1561" t="str">
        <f>IFERROR(INDEX(ProductTJ[Segment],MATCH(A1561,ProductTJ[ProductID],0)),"Not found")</f>
        <v>Productivity</v>
      </c>
      <c r="G1561" t="str">
        <f>IFERROR(INDEX(SalesTJ[Country],MATCH(A1561,SalesTJ[ProductID],0)),"Not found")</f>
        <v>Not found</v>
      </c>
      <c r="H1561" t="str">
        <f>IFERROR(INDEX(Location[State],MATCH(I1561,Location[Zip],0)),"Not found")</f>
        <v>Not found</v>
      </c>
      <c r="I1561" t="str">
        <f>IFERROR(INDEX(SalesTJ[Zip],MATCH(A1561,SalesTJ[ProductID],0)),"Not found")</f>
        <v>Not found</v>
      </c>
      <c r="J1561" t="str">
        <f>IFERROR(INDEX(Manufacturer[Manufacturer Name],MATCH(E1561,Manufacturer[ManufacturerID],0)),"Not found")</f>
        <v>Quibus</v>
      </c>
      <c r="K1561" t="str">
        <f>IFERROR(INDEX(SalesTJ[Units],MATCH(A1561,SalesTJ[ProductID],0)),"Not found")</f>
        <v>Not found</v>
      </c>
      <c r="L1561" t="str">
        <f>IFERROR(INDEX(SalesTJ[Revenue],MATCH(A1561,SalesTJ[ProductID],0)),"Not found")</f>
        <v>Not found</v>
      </c>
    </row>
    <row r="1562" spans="1:12">
      <c r="A1562" s="10">
        <v>1561</v>
      </c>
      <c r="C1562" t="str">
        <f>IFERROR(INDEX(ProductTJ[Product Name],MATCH(A1562,ProductTJ[ProductID],0)),"Not found")</f>
        <v>Quibus RP-53</v>
      </c>
      <c r="D1562" t="str">
        <f>IFERROR(INDEX(ProductTJ[Category],MATCH(A1562,ProductTJ[ProductID],0)),"Not found")</f>
        <v>Rural</v>
      </c>
      <c r="E1562">
        <f>IFERROR(INDEX(ProductTJ[ManufacturerID],MATCH(A1562,ProductTJ[ProductID],0)),"Not found")</f>
        <v>12</v>
      </c>
      <c r="F1562" t="str">
        <f>IFERROR(INDEX(ProductTJ[Segment],MATCH(A1562,ProductTJ[ProductID],0)),"Not found")</f>
        <v>Productivity</v>
      </c>
      <c r="G1562" t="str">
        <f>IFERROR(INDEX(SalesTJ[Country],MATCH(A1562,SalesTJ[ProductID],0)),"Not found")</f>
        <v>Not found</v>
      </c>
      <c r="H1562" t="str">
        <f>IFERROR(INDEX(Location[State],MATCH(I1562,Location[Zip],0)),"Not found")</f>
        <v>Not found</v>
      </c>
      <c r="I1562" t="str">
        <f>IFERROR(INDEX(SalesTJ[Zip],MATCH(A1562,SalesTJ[ProductID],0)),"Not found")</f>
        <v>Not found</v>
      </c>
      <c r="J1562" t="str">
        <f>IFERROR(INDEX(Manufacturer[Manufacturer Name],MATCH(E1562,Manufacturer[ManufacturerID],0)),"Not found")</f>
        <v>Quibus</v>
      </c>
      <c r="K1562" t="str">
        <f>IFERROR(INDEX(SalesTJ[Units],MATCH(A1562,SalesTJ[ProductID],0)),"Not found")</f>
        <v>Not found</v>
      </c>
      <c r="L1562" t="str">
        <f>IFERROR(INDEX(SalesTJ[Revenue],MATCH(A1562,SalesTJ[ProductID],0)),"Not found")</f>
        <v>Not found</v>
      </c>
    </row>
    <row r="1563" spans="1:12">
      <c r="A1563" s="10">
        <v>1562</v>
      </c>
      <c r="C1563" t="str">
        <f>IFERROR(INDEX(ProductTJ[Product Name],MATCH(A1563,ProductTJ[ProductID],0)),"Not found")</f>
        <v>Quibus RP-54</v>
      </c>
      <c r="D1563" t="str">
        <f>IFERROR(INDEX(ProductTJ[Category],MATCH(A1563,ProductTJ[ProductID],0)),"Not found")</f>
        <v>Rural</v>
      </c>
      <c r="E1563">
        <f>IFERROR(INDEX(ProductTJ[ManufacturerID],MATCH(A1563,ProductTJ[ProductID],0)),"Not found")</f>
        <v>12</v>
      </c>
      <c r="F1563" t="str">
        <f>IFERROR(INDEX(ProductTJ[Segment],MATCH(A1563,ProductTJ[ProductID],0)),"Not found")</f>
        <v>Productivity</v>
      </c>
      <c r="G1563" t="str">
        <f>IFERROR(INDEX(SalesTJ[Country],MATCH(A1563,SalesTJ[ProductID],0)),"Not found")</f>
        <v>Not found</v>
      </c>
      <c r="H1563" t="str">
        <f>IFERROR(INDEX(Location[State],MATCH(I1563,Location[Zip],0)),"Not found")</f>
        <v>Not found</v>
      </c>
      <c r="I1563" t="str">
        <f>IFERROR(INDEX(SalesTJ[Zip],MATCH(A1563,SalesTJ[ProductID],0)),"Not found")</f>
        <v>Not found</v>
      </c>
      <c r="J1563" t="str">
        <f>IFERROR(INDEX(Manufacturer[Manufacturer Name],MATCH(E1563,Manufacturer[ManufacturerID],0)),"Not found")</f>
        <v>Quibus</v>
      </c>
      <c r="K1563" t="str">
        <f>IFERROR(INDEX(SalesTJ[Units],MATCH(A1563,SalesTJ[ProductID],0)),"Not found")</f>
        <v>Not found</v>
      </c>
      <c r="L1563" t="str">
        <f>IFERROR(INDEX(SalesTJ[Revenue],MATCH(A1563,SalesTJ[ProductID],0)),"Not found")</f>
        <v>Not found</v>
      </c>
    </row>
    <row r="1564" spans="1:12">
      <c r="A1564" s="10">
        <v>1563</v>
      </c>
      <c r="C1564" t="str">
        <f>IFERROR(INDEX(ProductTJ[Product Name],MATCH(A1564,ProductTJ[ProductID],0)),"Not found")</f>
        <v>Quibus RS-01</v>
      </c>
      <c r="D1564" t="str">
        <f>IFERROR(INDEX(ProductTJ[Category],MATCH(A1564,ProductTJ[ProductID],0)),"Not found")</f>
        <v>Rural</v>
      </c>
      <c r="E1564">
        <f>IFERROR(INDEX(ProductTJ[ManufacturerID],MATCH(A1564,ProductTJ[ProductID],0)),"Not found")</f>
        <v>12</v>
      </c>
      <c r="F1564" t="str">
        <f>IFERROR(INDEX(ProductTJ[Segment],MATCH(A1564,ProductTJ[ProductID],0)),"Not found")</f>
        <v>Select</v>
      </c>
      <c r="G1564" t="str">
        <f>IFERROR(INDEX(SalesTJ[Country],MATCH(A1564,SalesTJ[ProductID],0)),"Not found")</f>
        <v>Not found</v>
      </c>
      <c r="H1564" t="str">
        <f>IFERROR(INDEX(Location[State],MATCH(I1564,Location[Zip],0)),"Not found")</f>
        <v>Not found</v>
      </c>
      <c r="I1564" t="str">
        <f>IFERROR(INDEX(SalesTJ[Zip],MATCH(A1564,SalesTJ[ProductID],0)),"Not found")</f>
        <v>Not found</v>
      </c>
      <c r="J1564" t="str">
        <f>IFERROR(INDEX(Manufacturer[Manufacturer Name],MATCH(E1564,Manufacturer[ManufacturerID],0)),"Not found")</f>
        <v>Quibus</v>
      </c>
      <c r="K1564" t="str">
        <f>IFERROR(INDEX(SalesTJ[Units],MATCH(A1564,SalesTJ[ProductID],0)),"Not found")</f>
        <v>Not found</v>
      </c>
      <c r="L1564" t="str">
        <f>IFERROR(INDEX(SalesTJ[Revenue],MATCH(A1564,SalesTJ[ProductID],0)),"Not found")</f>
        <v>Not found</v>
      </c>
    </row>
    <row r="1565" spans="1:12">
      <c r="A1565" s="10">
        <v>1564</v>
      </c>
      <c r="C1565" t="str">
        <f>IFERROR(INDEX(ProductTJ[Product Name],MATCH(A1565,ProductTJ[ProductID],0)),"Not found")</f>
        <v>Quibus RS-02</v>
      </c>
      <c r="D1565" t="str">
        <f>IFERROR(INDEX(ProductTJ[Category],MATCH(A1565,ProductTJ[ProductID],0)),"Not found")</f>
        <v>Rural</v>
      </c>
      <c r="E1565">
        <f>IFERROR(INDEX(ProductTJ[ManufacturerID],MATCH(A1565,ProductTJ[ProductID],0)),"Not found")</f>
        <v>12</v>
      </c>
      <c r="F1565" t="str">
        <f>IFERROR(INDEX(ProductTJ[Segment],MATCH(A1565,ProductTJ[ProductID],0)),"Not found")</f>
        <v>Select</v>
      </c>
      <c r="G1565" t="str">
        <f>IFERROR(INDEX(SalesTJ[Country],MATCH(A1565,SalesTJ[ProductID],0)),"Not found")</f>
        <v>Not found</v>
      </c>
      <c r="H1565" t="str">
        <f>IFERROR(INDEX(Location[State],MATCH(I1565,Location[Zip],0)),"Not found")</f>
        <v>Not found</v>
      </c>
      <c r="I1565" t="str">
        <f>IFERROR(INDEX(SalesTJ[Zip],MATCH(A1565,SalesTJ[ProductID],0)),"Not found")</f>
        <v>Not found</v>
      </c>
      <c r="J1565" t="str">
        <f>IFERROR(INDEX(Manufacturer[Manufacturer Name],MATCH(E1565,Manufacturer[ManufacturerID],0)),"Not found")</f>
        <v>Quibus</v>
      </c>
      <c r="K1565" t="str">
        <f>IFERROR(INDEX(SalesTJ[Units],MATCH(A1565,SalesTJ[ProductID],0)),"Not found")</f>
        <v>Not found</v>
      </c>
      <c r="L1565" t="str">
        <f>IFERROR(INDEX(SalesTJ[Revenue],MATCH(A1565,SalesTJ[ProductID],0)),"Not found")</f>
        <v>Not found</v>
      </c>
    </row>
    <row r="1566" spans="1:12">
      <c r="A1566" s="10">
        <v>1565</v>
      </c>
      <c r="C1566" t="str">
        <f>IFERROR(INDEX(ProductTJ[Product Name],MATCH(A1566,ProductTJ[ProductID],0)),"Not found")</f>
        <v>Quibus RS-03</v>
      </c>
      <c r="D1566" t="str">
        <f>IFERROR(INDEX(ProductTJ[Category],MATCH(A1566,ProductTJ[ProductID],0)),"Not found")</f>
        <v>Rural</v>
      </c>
      <c r="E1566">
        <f>IFERROR(INDEX(ProductTJ[ManufacturerID],MATCH(A1566,ProductTJ[ProductID],0)),"Not found")</f>
        <v>12</v>
      </c>
      <c r="F1566" t="str">
        <f>IFERROR(INDEX(ProductTJ[Segment],MATCH(A1566,ProductTJ[ProductID],0)),"Not found")</f>
        <v>Select</v>
      </c>
      <c r="G1566" t="str">
        <f>IFERROR(INDEX(SalesTJ[Country],MATCH(A1566,SalesTJ[ProductID],0)),"Not found")</f>
        <v>Not found</v>
      </c>
      <c r="H1566" t="str">
        <f>IFERROR(INDEX(Location[State],MATCH(I1566,Location[Zip],0)),"Not found")</f>
        <v>Not found</v>
      </c>
      <c r="I1566" t="str">
        <f>IFERROR(INDEX(SalesTJ[Zip],MATCH(A1566,SalesTJ[ProductID],0)),"Not found")</f>
        <v>Not found</v>
      </c>
      <c r="J1566" t="str">
        <f>IFERROR(INDEX(Manufacturer[Manufacturer Name],MATCH(E1566,Manufacturer[ManufacturerID],0)),"Not found")</f>
        <v>Quibus</v>
      </c>
      <c r="K1566" t="str">
        <f>IFERROR(INDEX(SalesTJ[Units],MATCH(A1566,SalesTJ[ProductID],0)),"Not found")</f>
        <v>Not found</v>
      </c>
      <c r="L1566" t="str">
        <f>IFERROR(INDEX(SalesTJ[Revenue],MATCH(A1566,SalesTJ[ProductID],0)),"Not found")</f>
        <v>Not found</v>
      </c>
    </row>
    <row r="1567" spans="1:12">
      <c r="A1567" s="10">
        <v>1566</v>
      </c>
      <c r="C1567" t="str">
        <f>IFERROR(INDEX(ProductTJ[Product Name],MATCH(A1567,ProductTJ[ProductID],0)),"Not found")</f>
        <v>Quibus RS-04</v>
      </c>
      <c r="D1567" t="str">
        <f>IFERROR(INDEX(ProductTJ[Category],MATCH(A1567,ProductTJ[ProductID],0)),"Not found")</f>
        <v>Rural</v>
      </c>
      <c r="E1567">
        <f>IFERROR(INDEX(ProductTJ[ManufacturerID],MATCH(A1567,ProductTJ[ProductID],0)),"Not found")</f>
        <v>12</v>
      </c>
      <c r="F1567" t="str">
        <f>IFERROR(INDEX(ProductTJ[Segment],MATCH(A1567,ProductTJ[ProductID],0)),"Not found")</f>
        <v>Select</v>
      </c>
      <c r="G1567" t="str">
        <f>IFERROR(INDEX(SalesTJ[Country],MATCH(A1567,SalesTJ[ProductID],0)),"Not found")</f>
        <v>Not found</v>
      </c>
      <c r="H1567" t="str">
        <f>IFERROR(INDEX(Location[State],MATCH(I1567,Location[Zip],0)),"Not found")</f>
        <v>Not found</v>
      </c>
      <c r="I1567" t="str">
        <f>IFERROR(INDEX(SalesTJ[Zip],MATCH(A1567,SalesTJ[ProductID],0)),"Not found")</f>
        <v>Not found</v>
      </c>
      <c r="J1567" t="str">
        <f>IFERROR(INDEX(Manufacturer[Manufacturer Name],MATCH(E1567,Manufacturer[ManufacturerID],0)),"Not found")</f>
        <v>Quibus</v>
      </c>
      <c r="K1567" t="str">
        <f>IFERROR(INDEX(SalesTJ[Units],MATCH(A1567,SalesTJ[ProductID],0)),"Not found")</f>
        <v>Not found</v>
      </c>
      <c r="L1567" t="str">
        <f>IFERROR(INDEX(SalesTJ[Revenue],MATCH(A1567,SalesTJ[ProductID],0)),"Not found")</f>
        <v>Not found</v>
      </c>
    </row>
    <row r="1568" spans="1:12">
      <c r="A1568" s="10">
        <v>1567</v>
      </c>
      <c r="C1568" t="str">
        <f>IFERROR(INDEX(ProductTJ[Product Name],MATCH(A1568,ProductTJ[ProductID],0)),"Not found")</f>
        <v>Quibus RS-05</v>
      </c>
      <c r="D1568" t="str">
        <f>IFERROR(INDEX(ProductTJ[Category],MATCH(A1568,ProductTJ[ProductID],0)),"Not found")</f>
        <v>Rural</v>
      </c>
      <c r="E1568">
        <f>IFERROR(INDEX(ProductTJ[ManufacturerID],MATCH(A1568,ProductTJ[ProductID],0)),"Not found")</f>
        <v>12</v>
      </c>
      <c r="F1568" t="str">
        <f>IFERROR(INDEX(ProductTJ[Segment],MATCH(A1568,ProductTJ[ProductID],0)),"Not found")</f>
        <v>Select</v>
      </c>
      <c r="G1568" t="str">
        <f>IFERROR(INDEX(SalesTJ[Country],MATCH(A1568,SalesTJ[ProductID],0)),"Not found")</f>
        <v>Not found</v>
      </c>
      <c r="H1568" t="str">
        <f>IFERROR(INDEX(Location[State],MATCH(I1568,Location[Zip],0)),"Not found")</f>
        <v>Not found</v>
      </c>
      <c r="I1568" t="str">
        <f>IFERROR(INDEX(SalesTJ[Zip],MATCH(A1568,SalesTJ[ProductID],0)),"Not found")</f>
        <v>Not found</v>
      </c>
      <c r="J1568" t="str">
        <f>IFERROR(INDEX(Manufacturer[Manufacturer Name],MATCH(E1568,Manufacturer[ManufacturerID],0)),"Not found")</f>
        <v>Quibus</v>
      </c>
      <c r="K1568" t="str">
        <f>IFERROR(INDEX(SalesTJ[Units],MATCH(A1568,SalesTJ[ProductID],0)),"Not found")</f>
        <v>Not found</v>
      </c>
      <c r="L1568" t="str">
        <f>IFERROR(INDEX(SalesTJ[Revenue],MATCH(A1568,SalesTJ[ProductID],0)),"Not found")</f>
        <v>Not found</v>
      </c>
    </row>
    <row r="1569" spans="1:12">
      <c r="A1569" s="10">
        <v>1568</v>
      </c>
      <c r="C1569" t="str">
        <f>IFERROR(INDEX(ProductTJ[Product Name],MATCH(A1569,ProductTJ[ProductID],0)),"Not found")</f>
        <v>Quibus RS-06</v>
      </c>
      <c r="D1569" t="str">
        <f>IFERROR(INDEX(ProductTJ[Category],MATCH(A1569,ProductTJ[ProductID],0)),"Not found")</f>
        <v>Rural</v>
      </c>
      <c r="E1569">
        <f>IFERROR(INDEX(ProductTJ[ManufacturerID],MATCH(A1569,ProductTJ[ProductID],0)),"Not found")</f>
        <v>12</v>
      </c>
      <c r="F1569" t="str">
        <f>IFERROR(INDEX(ProductTJ[Segment],MATCH(A1569,ProductTJ[ProductID],0)),"Not found")</f>
        <v>Select</v>
      </c>
      <c r="G1569" t="str">
        <f>IFERROR(INDEX(SalesTJ[Country],MATCH(A1569,SalesTJ[ProductID],0)),"Not found")</f>
        <v>Not found</v>
      </c>
      <c r="H1569" t="str">
        <f>IFERROR(INDEX(Location[State],MATCH(I1569,Location[Zip],0)),"Not found")</f>
        <v>Not found</v>
      </c>
      <c r="I1569" t="str">
        <f>IFERROR(INDEX(SalesTJ[Zip],MATCH(A1569,SalesTJ[ProductID],0)),"Not found")</f>
        <v>Not found</v>
      </c>
      <c r="J1569" t="str">
        <f>IFERROR(INDEX(Manufacturer[Manufacturer Name],MATCH(E1569,Manufacturer[ManufacturerID],0)),"Not found")</f>
        <v>Quibus</v>
      </c>
      <c r="K1569" t="str">
        <f>IFERROR(INDEX(SalesTJ[Units],MATCH(A1569,SalesTJ[ProductID],0)),"Not found")</f>
        <v>Not found</v>
      </c>
      <c r="L1569" t="str">
        <f>IFERROR(INDEX(SalesTJ[Revenue],MATCH(A1569,SalesTJ[ProductID],0)),"Not found")</f>
        <v>Not found</v>
      </c>
    </row>
    <row r="1570" spans="1:12">
      <c r="A1570" s="10">
        <v>1569</v>
      </c>
      <c r="C1570" t="str">
        <f>IFERROR(INDEX(ProductTJ[Product Name],MATCH(A1570,ProductTJ[ProductID],0)),"Not found")</f>
        <v>Quibus RS-07</v>
      </c>
      <c r="D1570" t="str">
        <f>IFERROR(INDEX(ProductTJ[Category],MATCH(A1570,ProductTJ[ProductID],0)),"Not found")</f>
        <v>Rural</v>
      </c>
      <c r="E1570">
        <f>IFERROR(INDEX(ProductTJ[ManufacturerID],MATCH(A1570,ProductTJ[ProductID],0)),"Not found")</f>
        <v>12</v>
      </c>
      <c r="F1570" t="str">
        <f>IFERROR(INDEX(ProductTJ[Segment],MATCH(A1570,ProductTJ[ProductID],0)),"Not found")</f>
        <v>Select</v>
      </c>
      <c r="G1570" t="str">
        <f>IFERROR(INDEX(SalesTJ[Country],MATCH(A1570,SalesTJ[ProductID],0)),"Not found")</f>
        <v>Not found</v>
      </c>
      <c r="H1570" t="str">
        <f>IFERROR(INDEX(Location[State],MATCH(I1570,Location[Zip],0)),"Not found")</f>
        <v>Not found</v>
      </c>
      <c r="I1570" t="str">
        <f>IFERROR(INDEX(SalesTJ[Zip],MATCH(A1570,SalesTJ[ProductID],0)),"Not found")</f>
        <v>Not found</v>
      </c>
      <c r="J1570" t="str">
        <f>IFERROR(INDEX(Manufacturer[Manufacturer Name],MATCH(E1570,Manufacturer[ManufacturerID],0)),"Not found")</f>
        <v>Quibus</v>
      </c>
      <c r="K1570" t="str">
        <f>IFERROR(INDEX(SalesTJ[Units],MATCH(A1570,SalesTJ[ProductID],0)),"Not found")</f>
        <v>Not found</v>
      </c>
      <c r="L1570" t="str">
        <f>IFERROR(INDEX(SalesTJ[Revenue],MATCH(A1570,SalesTJ[ProductID],0)),"Not found")</f>
        <v>Not found</v>
      </c>
    </row>
    <row r="1571" spans="1:12">
      <c r="A1571" s="10">
        <v>1570</v>
      </c>
      <c r="C1571" t="str">
        <f>IFERROR(INDEX(ProductTJ[Product Name],MATCH(A1571,ProductTJ[ProductID],0)),"Not found")</f>
        <v>Quibus RS-08</v>
      </c>
      <c r="D1571" t="str">
        <f>IFERROR(INDEX(ProductTJ[Category],MATCH(A1571,ProductTJ[ProductID],0)),"Not found")</f>
        <v>Rural</v>
      </c>
      <c r="E1571">
        <f>IFERROR(INDEX(ProductTJ[ManufacturerID],MATCH(A1571,ProductTJ[ProductID],0)),"Not found")</f>
        <v>12</v>
      </c>
      <c r="F1571" t="str">
        <f>IFERROR(INDEX(ProductTJ[Segment],MATCH(A1571,ProductTJ[ProductID],0)),"Not found")</f>
        <v>Select</v>
      </c>
      <c r="G1571" t="str">
        <f>IFERROR(INDEX(SalesTJ[Country],MATCH(A1571,SalesTJ[ProductID],0)),"Not found")</f>
        <v>Not found</v>
      </c>
      <c r="H1571" t="str">
        <f>IFERROR(INDEX(Location[State],MATCH(I1571,Location[Zip],0)),"Not found")</f>
        <v>Not found</v>
      </c>
      <c r="I1571" t="str">
        <f>IFERROR(INDEX(SalesTJ[Zip],MATCH(A1571,SalesTJ[ProductID],0)),"Not found")</f>
        <v>Not found</v>
      </c>
      <c r="J1571" t="str">
        <f>IFERROR(INDEX(Manufacturer[Manufacturer Name],MATCH(E1571,Manufacturer[ManufacturerID],0)),"Not found")</f>
        <v>Quibus</v>
      </c>
      <c r="K1571" t="str">
        <f>IFERROR(INDEX(SalesTJ[Units],MATCH(A1571,SalesTJ[ProductID],0)),"Not found")</f>
        <v>Not found</v>
      </c>
      <c r="L1571" t="str">
        <f>IFERROR(INDEX(SalesTJ[Revenue],MATCH(A1571,SalesTJ[ProductID],0)),"Not found")</f>
        <v>Not found</v>
      </c>
    </row>
    <row r="1572" spans="1:12">
      <c r="A1572" s="10">
        <v>1571</v>
      </c>
      <c r="C1572" t="str">
        <f>IFERROR(INDEX(ProductTJ[Product Name],MATCH(A1572,ProductTJ[ProductID],0)),"Not found")</f>
        <v>Quibus RS-09</v>
      </c>
      <c r="D1572" t="str">
        <f>IFERROR(INDEX(ProductTJ[Category],MATCH(A1572,ProductTJ[ProductID],0)),"Not found")</f>
        <v>Rural</v>
      </c>
      <c r="E1572">
        <f>IFERROR(INDEX(ProductTJ[ManufacturerID],MATCH(A1572,ProductTJ[ProductID],0)),"Not found")</f>
        <v>12</v>
      </c>
      <c r="F1572" t="str">
        <f>IFERROR(INDEX(ProductTJ[Segment],MATCH(A1572,ProductTJ[ProductID],0)),"Not found")</f>
        <v>Select</v>
      </c>
      <c r="G1572" t="str">
        <f>IFERROR(INDEX(SalesTJ[Country],MATCH(A1572,SalesTJ[ProductID],0)),"Not found")</f>
        <v>Not found</v>
      </c>
      <c r="H1572" t="str">
        <f>IFERROR(INDEX(Location[State],MATCH(I1572,Location[Zip],0)),"Not found")</f>
        <v>Not found</v>
      </c>
      <c r="I1572" t="str">
        <f>IFERROR(INDEX(SalesTJ[Zip],MATCH(A1572,SalesTJ[ProductID],0)),"Not found")</f>
        <v>Not found</v>
      </c>
      <c r="J1572" t="str">
        <f>IFERROR(INDEX(Manufacturer[Manufacturer Name],MATCH(E1572,Manufacturer[ManufacturerID],0)),"Not found")</f>
        <v>Quibus</v>
      </c>
      <c r="K1572" t="str">
        <f>IFERROR(INDEX(SalesTJ[Units],MATCH(A1572,SalesTJ[ProductID],0)),"Not found")</f>
        <v>Not found</v>
      </c>
      <c r="L1572" t="str">
        <f>IFERROR(INDEX(SalesTJ[Revenue],MATCH(A1572,SalesTJ[ProductID],0)),"Not found")</f>
        <v>Not found</v>
      </c>
    </row>
    <row r="1573" spans="1:12">
      <c r="A1573" s="10">
        <v>1572</v>
      </c>
      <c r="C1573" t="str">
        <f>IFERROR(INDEX(ProductTJ[Product Name],MATCH(A1573,ProductTJ[ProductID],0)),"Not found")</f>
        <v>Quibus RS-10</v>
      </c>
      <c r="D1573" t="str">
        <f>IFERROR(INDEX(ProductTJ[Category],MATCH(A1573,ProductTJ[ProductID],0)),"Not found")</f>
        <v>Rural</v>
      </c>
      <c r="E1573">
        <f>IFERROR(INDEX(ProductTJ[ManufacturerID],MATCH(A1573,ProductTJ[ProductID],0)),"Not found")</f>
        <v>12</v>
      </c>
      <c r="F1573" t="str">
        <f>IFERROR(INDEX(ProductTJ[Segment],MATCH(A1573,ProductTJ[ProductID],0)),"Not found")</f>
        <v>Select</v>
      </c>
      <c r="G1573" t="str">
        <f>IFERROR(INDEX(SalesTJ[Country],MATCH(A1573,SalesTJ[ProductID],0)),"Not found")</f>
        <v>Not found</v>
      </c>
      <c r="H1573" t="str">
        <f>IFERROR(INDEX(Location[State],MATCH(I1573,Location[Zip],0)),"Not found")</f>
        <v>Not found</v>
      </c>
      <c r="I1573" t="str">
        <f>IFERROR(INDEX(SalesTJ[Zip],MATCH(A1573,SalesTJ[ProductID],0)),"Not found")</f>
        <v>Not found</v>
      </c>
      <c r="J1573" t="str">
        <f>IFERROR(INDEX(Manufacturer[Manufacturer Name],MATCH(E1573,Manufacturer[ManufacturerID],0)),"Not found")</f>
        <v>Quibus</v>
      </c>
      <c r="K1573" t="str">
        <f>IFERROR(INDEX(SalesTJ[Units],MATCH(A1573,SalesTJ[ProductID],0)),"Not found")</f>
        <v>Not found</v>
      </c>
      <c r="L1573" t="str">
        <f>IFERROR(INDEX(SalesTJ[Revenue],MATCH(A1573,SalesTJ[ProductID],0)),"Not found")</f>
        <v>Not found</v>
      </c>
    </row>
    <row r="1574" spans="1:12">
      <c r="A1574" s="10">
        <v>1573</v>
      </c>
      <c r="C1574" t="str">
        <f>IFERROR(INDEX(ProductTJ[Product Name],MATCH(A1574,ProductTJ[ProductID],0)),"Not found")</f>
        <v>Quibus RS-11</v>
      </c>
      <c r="D1574" t="str">
        <f>IFERROR(INDEX(ProductTJ[Category],MATCH(A1574,ProductTJ[ProductID],0)),"Not found")</f>
        <v>Rural</v>
      </c>
      <c r="E1574">
        <f>IFERROR(INDEX(ProductTJ[ManufacturerID],MATCH(A1574,ProductTJ[ProductID],0)),"Not found")</f>
        <v>12</v>
      </c>
      <c r="F1574" t="str">
        <f>IFERROR(INDEX(ProductTJ[Segment],MATCH(A1574,ProductTJ[ProductID],0)),"Not found")</f>
        <v>Select</v>
      </c>
      <c r="G1574" t="str">
        <f>IFERROR(INDEX(SalesTJ[Country],MATCH(A1574,SalesTJ[ProductID],0)),"Not found")</f>
        <v>Not found</v>
      </c>
      <c r="H1574" t="str">
        <f>IFERROR(INDEX(Location[State],MATCH(I1574,Location[Zip],0)),"Not found")</f>
        <v>Not found</v>
      </c>
      <c r="I1574" t="str">
        <f>IFERROR(INDEX(SalesTJ[Zip],MATCH(A1574,SalesTJ[ProductID],0)),"Not found")</f>
        <v>Not found</v>
      </c>
      <c r="J1574" t="str">
        <f>IFERROR(INDEX(Manufacturer[Manufacturer Name],MATCH(E1574,Manufacturer[ManufacturerID],0)),"Not found")</f>
        <v>Quibus</v>
      </c>
      <c r="K1574" t="str">
        <f>IFERROR(INDEX(SalesTJ[Units],MATCH(A1574,SalesTJ[ProductID],0)),"Not found")</f>
        <v>Not found</v>
      </c>
      <c r="L1574" t="str">
        <f>IFERROR(INDEX(SalesTJ[Revenue],MATCH(A1574,SalesTJ[ProductID],0)),"Not found")</f>
        <v>Not found</v>
      </c>
    </row>
    <row r="1575" spans="1:12">
      <c r="A1575" s="10">
        <v>1574</v>
      </c>
      <c r="C1575" t="str">
        <f>IFERROR(INDEX(ProductTJ[Product Name],MATCH(A1575,ProductTJ[ProductID],0)),"Not found")</f>
        <v>Quibus RS-12</v>
      </c>
      <c r="D1575" t="str">
        <f>IFERROR(INDEX(ProductTJ[Category],MATCH(A1575,ProductTJ[ProductID],0)),"Not found")</f>
        <v>Rural</v>
      </c>
      <c r="E1575">
        <f>IFERROR(INDEX(ProductTJ[ManufacturerID],MATCH(A1575,ProductTJ[ProductID],0)),"Not found")</f>
        <v>12</v>
      </c>
      <c r="F1575" t="str">
        <f>IFERROR(INDEX(ProductTJ[Segment],MATCH(A1575,ProductTJ[ProductID],0)),"Not found")</f>
        <v>Select</v>
      </c>
      <c r="G1575" t="str">
        <f>IFERROR(INDEX(SalesTJ[Country],MATCH(A1575,SalesTJ[ProductID],0)),"Not found")</f>
        <v>Not found</v>
      </c>
      <c r="H1575" t="str">
        <f>IFERROR(INDEX(Location[State],MATCH(I1575,Location[Zip],0)),"Not found")</f>
        <v>Not found</v>
      </c>
      <c r="I1575" t="str">
        <f>IFERROR(INDEX(SalesTJ[Zip],MATCH(A1575,SalesTJ[ProductID],0)),"Not found")</f>
        <v>Not found</v>
      </c>
      <c r="J1575" t="str">
        <f>IFERROR(INDEX(Manufacturer[Manufacturer Name],MATCH(E1575,Manufacturer[ManufacturerID],0)),"Not found")</f>
        <v>Quibus</v>
      </c>
      <c r="K1575" t="str">
        <f>IFERROR(INDEX(SalesTJ[Units],MATCH(A1575,SalesTJ[ProductID],0)),"Not found")</f>
        <v>Not found</v>
      </c>
      <c r="L1575" t="str">
        <f>IFERROR(INDEX(SalesTJ[Revenue],MATCH(A1575,SalesTJ[ProductID],0)),"Not found")</f>
        <v>Not found</v>
      </c>
    </row>
    <row r="1576" spans="1:12">
      <c r="A1576" s="10">
        <v>1575</v>
      </c>
      <c r="C1576" t="str">
        <f>IFERROR(INDEX(ProductTJ[Product Name],MATCH(A1576,ProductTJ[ProductID],0)),"Not found")</f>
        <v>Quibus RS-13</v>
      </c>
      <c r="D1576" t="str">
        <f>IFERROR(INDEX(ProductTJ[Category],MATCH(A1576,ProductTJ[ProductID],0)),"Not found")</f>
        <v>Rural</v>
      </c>
      <c r="E1576">
        <f>IFERROR(INDEX(ProductTJ[ManufacturerID],MATCH(A1576,ProductTJ[ProductID],0)),"Not found")</f>
        <v>12</v>
      </c>
      <c r="F1576" t="str">
        <f>IFERROR(INDEX(ProductTJ[Segment],MATCH(A1576,ProductTJ[ProductID],0)),"Not found")</f>
        <v>Select</v>
      </c>
      <c r="G1576" t="str">
        <f>IFERROR(INDEX(SalesTJ[Country],MATCH(A1576,SalesTJ[ProductID],0)),"Not found")</f>
        <v>Not found</v>
      </c>
      <c r="H1576" t="str">
        <f>IFERROR(INDEX(Location[State],MATCH(I1576,Location[Zip],0)),"Not found")</f>
        <v>Not found</v>
      </c>
      <c r="I1576" t="str">
        <f>IFERROR(INDEX(SalesTJ[Zip],MATCH(A1576,SalesTJ[ProductID],0)),"Not found")</f>
        <v>Not found</v>
      </c>
      <c r="J1576" t="str">
        <f>IFERROR(INDEX(Manufacturer[Manufacturer Name],MATCH(E1576,Manufacturer[ManufacturerID],0)),"Not found")</f>
        <v>Quibus</v>
      </c>
      <c r="K1576" t="str">
        <f>IFERROR(INDEX(SalesTJ[Units],MATCH(A1576,SalesTJ[ProductID],0)),"Not found")</f>
        <v>Not found</v>
      </c>
      <c r="L1576" t="str">
        <f>IFERROR(INDEX(SalesTJ[Revenue],MATCH(A1576,SalesTJ[ProductID],0)),"Not found")</f>
        <v>Not found</v>
      </c>
    </row>
    <row r="1577" spans="1:12">
      <c r="A1577" s="10">
        <v>1576</v>
      </c>
      <c r="C1577" t="str">
        <f>IFERROR(INDEX(ProductTJ[Product Name],MATCH(A1577,ProductTJ[ProductID],0)),"Not found")</f>
        <v>Quibus RS-14</v>
      </c>
      <c r="D1577" t="str">
        <f>IFERROR(INDEX(ProductTJ[Category],MATCH(A1577,ProductTJ[ProductID],0)),"Not found")</f>
        <v>Rural</v>
      </c>
      <c r="E1577">
        <f>IFERROR(INDEX(ProductTJ[ManufacturerID],MATCH(A1577,ProductTJ[ProductID],0)),"Not found")</f>
        <v>12</v>
      </c>
      <c r="F1577" t="str">
        <f>IFERROR(INDEX(ProductTJ[Segment],MATCH(A1577,ProductTJ[ProductID],0)),"Not found")</f>
        <v>Select</v>
      </c>
      <c r="G1577" t="str">
        <f>IFERROR(INDEX(SalesTJ[Country],MATCH(A1577,SalesTJ[ProductID],0)),"Not found")</f>
        <v>Not found</v>
      </c>
      <c r="H1577" t="str">
        <f>IFERROR(INDEX(Location[State],MATCH(I1577,Location[Zip],0)),"Not found")</f>
        <v>Not found</v>
      </c>
      <c r="I1577" t="str">
        <f>IFERROR(INDEX(SalesTJ[Zip],MATCH(A1577,SalesTJ[ProductID],0)),"Not found")</f>
        <v>Not found</v>
      </c>
      <c r="J1577" t="str">
        <f>IFERROR(INDEX(Manufacturer[Manufacturer Name],MATCH(E1577,Manufacturer[ManufacturerID],0)),"Not found")</f>
        <v>Quibus</v>
      </c>
      <c r="K1577" t="str">
        <f>IFERROR(INDEX(SalesTJ[Units],MATCH(A1577,SalesTJ[ProductID],0)),"Not found")</f>
        <v>Not found</v>
      </c>
      <c r="L1577" t="str">
        <f>IFERROR(INDEX(SalesTJ[Revenue],MATCH(A1577,SalesTJ[ProductID],0)),"Not found")</f>
        <v>Not found</v>
      </c>
    </row>
    <row r="1578" spans="1:12">
      <c r="A1578" s="10">
        <v>1577</v>
      </c>
      <c r="C1578" t="str">
        <f>IFERROR(INDEX(ProductTJ[Product Name],MATCH(A1578,ProductTJ[ProductID],0)),"Not found")</f>
        <v>Quibus RS-15</v>
      </c>
      <c r="D1578" t="str">
        <f>IFERROR(INDEX(ProductTJ[Category],MATCH(A1578,ProductTJ[ProductID],0)),"Not found")</f>
        <v>Rural</v>
      </c>
      <c r="E1578">
        <f>IFERROR(INDEX(ProductTJ[ManufacturerID],MATCH(A1578,ProductTJ[ProductID],0)),"Not found")</f>
        <v>12</v>
      </c>
      <c r="F1578" t="str">
        <f>IFERROR(INDEX(ProductTJ[Segment],MATCH(A1578,ProductTJ[ProductID],0)),"Not found")</f>
        <v>Select</v>
      </c>
      <c r="G1578" t="str">
        <f>IFERROR(INDEX(SalesTJ[Country],MATCH(A1578,SalesTJ[ProductID],0)),"Not found")</f>
        <v>Not found</v>
      </c>
      <c r="H1578" t="str">
        <f>IFERROR(INDEX(Location[State],MATCH(I1578,Location[Zip],0)),"Not found")</f>
        <v>Not found</v>
      </c>
      <c r="I1578" t="str">
        <f>IFERROR(INDEX(SalesTJ[Zip],MATCH(A1578,SalesTJ[ProductID],0)),"Not found")</f>
        <v>Not found</v>
      </c>
      <c r="J1578" t="str">
        <f>IFERROR(INDEX(Manufacturer[Manufacturer Name],MATCH(E1578,Manufacturer[ManufacturerID],0)),"Not found")</f>
        <v>Quibus</v>
      </c>
      <c r="K1578" t="str">
        <f>IFERROR(INDEX(SalesTJ[Units],MATCH(A1578,SalesTJ[ProductID],0)),"Not found")</f>
        <v>Not found</v>
      </c>
      <c r="L1578" t="str">
        <f>IFERROR(INDEX(SalesTJ[Revenue],MATCH(A1578,SalesTJ[ProductID],0)),"Not found")</f>
        <v>Not found</v>
      </c>
    </row>
    <row r="1579" spans="1:12">
      <c r="A1579" s="10">
        <v>1578</v>
      </c>
      <c r="C1579" t="str">
        <f>IFERROR(INDEX(ProductTJ[Product Name],MATCH(A1579,ProductTJ[ProductID],0)),"Not found")</f>
        <v>Quibus RS-16</v>
      </c>
      <c r="D1579" t="str">
        <f>IFERROR(INDEX(ProductTJ[Category],MATCH(A1579,ProductTJ[ProductID],0)),"Not found")</f>
        <v>Rural</v>
      </c>
      <c r="E1579">
        <f>IFERROR(INDEX(ProductTJ[ManufacturerID],MATCH(A1579,ProductTJ[ProductID],0)),"Not found")</f>
        <v>12</v>
      </c>
      <c r="F1579" t="str">
        <f>IFERROR(INDEX(ProductTJ[Segment],MATCH(A1579,ProductTJ[ProductID],0)),"Not found")</f>
        <v>Select</v>
      </c>
      <c r="G1579" t="str">
        <f>IFERROR(INDEX(SalesTJ[Country],MATCH(A1579,SalesTJ[ProductID],0)),"Not found")</f>
        <v>Not found</v>
      </c>
      <c r="H1579" t="str">
        <f>IFERROR(INDEX(Location[State],MATCH(I1579,Location[Zip],0)),"Not found")</f>
        <v>Not found</v>
      </c>
      <c r="I1579" t="str">
        <f>IFERROR(INDEX(SalesTJ[Zip],MATCH(A1579,SalesTJ[ProductID],0)),"Not found")</f>
        <v>Not found</v>
      </c>
      <c r="J1579" t="str">
        <f>IFERROR(INDEX(Manufacturer[Manufacturer Name],MATCH(E1579,Manufacturer[ManufacturerID],0)),"Not found")</f>
        <v>Quibus</v>
      </c>
      <c r="K1579" t="str">
        <f>IFERROR(INDEX(SalesTJ[Units],MATCH(A1579,SalesTJ[ProductID],0)),"Not found")</f>
        <v>Not found</v>
      </c>
      <c r="L1579" t="str">
        <f>IFERROR(INDEX(SalesTJ[Revenue],MATCH(A1579,SalesTJ[ProductID],0)),"Not found")</f>
        <v>Not found</v>
      </c>
    </row>
    <row r="1580" spans="1:12">
      <c r="A1580" s="10">
        <v>1579</v>
      </c>
      <c r="C1580" t="str">
        <f>IFERROR(INDEX(ProductTJ[Product Name],MATCH(A1580,ProductTJ[ProductID],0)),"Not found")</f>
        <v>Quibus RS-17</v>
      </c>
      <c r="D1580" t="str">
        <f>IFERROR(INDEX(ProductTJ[Category],MATCH(A1580,ProductTJ[ProductID],0)),"Not found")</f>
        <v>Rural</v>
      </c>
      <c r="E1580">
        <f>IFERROR(INDEX(ProductTJ[ManufacturerID],MATCH(A1580,ProductTJ[ProductID],0)),"Not found")</f>
        <v>12</v>
      </c>
      <c r="F1580" t="str">
        <f>IFERROR(INDEX(ProductTJ[Segment],MATCH(A1580,ProductTJ[ProductID],0)),"Not found")</f>
        <v>Select</v>
      </c>
      <c r="G1580" t="str">
        <f>IFERROR(INDEX(SalesTJ[Country],MATCH(A1580,SalesTJ[ProductID],0)),"Not found")</f>
        <v>Not found</v>
      </c>
      <c r="H1580" t="str">
        <f>IFERROR(INDEX(Location[State],MATCH(I1580,Location[Zip],0)),"Not found")</f>
        <v>Not found</v>
      </c>
      <c r="I1580" t="str">
        <f>IFERROR(INDEX(SalesTJ[Zip],MATCH(A1580,SalesTJ[ProductID],0)),"Not found")</f>
        <v>Not found</v>
      </c>
      <c r="J1580" t="str">
        <f>IFERROR(INDEX(Manufacturer[Manufacturer Name],MATCH(E1580,Manufacturer[ManufacturerID],0)),"Not found")</f>
        <v>Quibus</v>
      </c>
      <c r="K1580" t="str">
        <f>IFERROR(INDEX(SalesTJ[Units],MATCH(A1580,SalesTJ[ProductID],0)),"Not found")</f>
        <v>Not found</v>
      </c>
      <c r="L1580" t="str">
        <f>IFERROR(INDEX(SalesTJ[Revenue],MATCH(A1580,SalesTJ[ProductID],0)),"Not found")</f>
        <v>Not found</v>
      </c>
    </row>
    <row r="1581" spans="1:12">
      <c r="A1581" s="10">
        <v>1580</v>
      </c>
      <c r="C1581" t="str">
        <f>IFERROR(INDEX(ProductTJ[Product Name],MATCH(A1581,ProductTJ[ProductID],0)),"Not found")</f>
        <v>Quibus RS-18</v>
      </c>
      <c r="D1581" t="str">
        <f>IFERROR(INDEX(ProductTJ[Category],MATCH(A1581,ProductTJ[ProductID],0)),"Not found")</f>
        <v>Rural</v>
      </c>
      <c r="E1581">
        <f>IFERROR(INDEX(ProductTJ[ManufacturerID],MATCH(A1581,ProductTJ[ProductID],0)),"Not found")</f>
        <v>12</v>
      </c>
      <c r="F1581" t="str">
        <f>IFERROR(INDEX(ProductTJ[Segment],MATCH(A1581,ProductTJ[ProductID],0)),"Not found")</f>
        <v>Select</v>
      </c>
      <c r="G1581" t="str">
        <f>IFERROR(INDEX(SalesTJ[Country],MATCH(A1581,SalesTJ[ProductID],0)),"Not found")</f>
        <v>Not found</v>
      </c>
      <c r="H1581" t="str">
        <f>IFERROR(INDEX(Location[State],MATCH(I1581,Location[Zip],0)),"Not found")</f>
        <v>Not found</v>
      </c>
      <c r="I1581" t="str">
        <f>IFERROR(INDEX(SalesTJ[Zip],MATCH(A1581,SalesTJ[ProductID],0)),"Not found")</f>
        <v>Not found</v>
      </c>
      <c r="J1581" t="str">
        <f>IFERROR(INDEX(Manufacturer[Manufacturer Name],MATCH(E1581,Manufacturer[ManufacturerID],0)),"Not found")</f>
        <v>Quibus</v>
      </c>
      <c r="K1581" t="str">
        <f>IFERROR(INDEX(SalesTJ[Units],MATCH(A1581,SalesTJ[ProductID],0)),"Not found")</f>
        <v>Not found</v>
      </c>
      <c r="L1581" t="str">
        <f>IFERROR(INDEX(SalesTJ[Revenue],MATCH(A1581,SalesTJ[ProductID],0)),"Not found")</f>
        <v>Not found</v>
      </c>
    </row>
    <row r="1582" spans="1:12">
      <c r="A1582" s="10">
        <v>1581</v>
      </c>
      <c r="C1582" t="str">
        <f>IFERROR(INDEX(ProductTJ[Product Name],MATCH(A1582,ProductTJ[ProductID],0)),"Not found")</f>
        <v>Quibus RS-19</v>
      </c>
      <c r="D1582" t="str">
        <f>IFERROR(INDEX(ProductTJ[Category],MATCH(A1582,ProductTJ[ProductID],0)),"Not found")</f>
        <v>Rural</v>
      </c>
      <c r="E1582">
        <f>IFERROR(INDEX(ProductTJ[ManufacturerID],MATCH(A1582,ProductTJ[ProductID],0)),"Not found")</f>
        <v>12</v>
      </c>
      <c r="F1582" t="str">
        <f>IFERROR(INDEX(ProductTJ[Segment],MATCH(A1582,ProductTJ[ProductID],0)),"Not found")</f>
        <v>Select</v>
      </c>
      <c r="G1582" t="str">
        <f>IFERROR(INDEX(SalesTJ[Country],MATCH(A1582,SalesTJ[ProductID],0)),"Not found")</f>
        <v>Not found</v>
      </c>
      <c r="H1582" t="str">
        <f>IFERROR(INDEX(Location[State],MATCH(I1582,Location[Zip],0)),"Not found")</f>
        <v>Not found</v>
      </c>
      <c r="I1582" t="str">
        <f>IFERROR(INDEX(SalesTJ[Zip],MATCH(A1582,SalesTJ[ProductID],0)),"Not found")</f>
        <v>Not found</v>
      </c>
      <c r="J1582" t="str">
        <f>IFERROR(INDEX(Manufacturer[Manufacturer Name],MATCH(E1582,Manufacturer[ManufacturerID],0)),"Not found")</f>
        <v>Quibus</v>
      </c>
      <c r="K1582" t="str">
        <f>IFERROR(INDEX(SalesTJ[Units],MATCH(A1582,SalesTJ[ProductID],0)),"Not found")</f>
        <v>Not found</v>
      </c>
      <c r="L1582" t="str">
        <f>IFERROR(INDEX(SalesTJ[Revenue],MATCH(A1582,SalesTJ[ProductID],0)),"Not found")</f>
        <v>Not found</v>
      </c>
    </row>
    <row r="1583" spans="1:12">
      <c r="A1583" s="10">
        <v>1582</v>
      </c>
      <c r="C1583" t="str">
        <f>IFERROR(INDEX(ProductTJ[Product Name],MATCH(A1583,ProductTJ[ProductID],0)),"Not found")</f>
        <v>Quibus RS-20</v>
      </c>
      <c r="D1583" t="str">
        <f>IFERROR(INDEX(ProductTJ[Category],MATCH(A1583,ProductTJ[ProductID],0)),"Not found")</f>
        <v>Rural</v>
      </c>
      <c r="E1583">
        <f>IFERROR(INDEX(ProductTJ[ManufacturerID],MATCH(A1583,ProductTJ[ProductID],0)),"Not found")</f>
        <v>12</v>
      </c>
      <c r="F1583" t="str">
        <f>IFERROR(INDEX(ProductTJ[Segment],MATCH(A1583,ProductTJ[ProductID],0)),"Not found")</f>
        <v>Select</v>
      </c>
      <c r="G1583" t="str">
        <f>IFERROR(INDEX(SalesTJ[Country],MATCH(A1583,SalesTJ[ProductID],0)),"Not found")</f>
        <v>Not found</v>
      </c>
      <c r="H1583" t="str">
        <f>IFERROR(INDEX(Location[State],MATCH(I1583,Location[Zip],0)),"Not found")</f>
        <v>Not found</v>
      </c>
      <c r="I1583" t="str">
        <f>IFERROR(INDEX(SalesTJ[Zip],MATCH(A1583,SalesTJ[ProductID],0)),"Not found")</f>
        <v>Not found</v>
      </c>
      <c r="J1583" t="str">
        <f>IFERROR(INDEX(Manufacturer[Manufacturer Name],MATCH(E1583,Manufacturer[ManufacturerID],0)),"Not found")</f>
        <v>Quibus</v>
      </c>
      <c r="K1583" t="str">
        <f>IFERROR(INDEX(SalesTJ[Units],MATCH(A1583,SalesTJ[ProductID],0)),"Not found")</f>
        <v>Not found</v>
      </c>
      <c r="L1583" t="str">
        <f>IFERROR(INDEX(SalesTJ[Revenue],MATCH(A1583,SalesTJ[ProductID],0)),"Not found")</f>
        <v>Not found</v>
      </c>
    </row>
    <row r="1584" spans="1:12">
      <c r="A1584" s="10">
        <v>1583</v>
      </c>
      <c r="C1584" t="str">
        <f>IFERROR(INDEX(ProductTJ[Product Name],MATCH(A1584,ProductTJ[ProductID],0)),"Not found")</f>
        <v>Quibus RS-21</v>
      </c>
      <c r="D1584" t="str">
        <f>IFERROR(INDEX(ProductTJ[Category],MATCH(A1584,ProductTJ[ProductID],0)),"Not found")</f>
        <v>Rural</v>
      </c>
      <c r="E1584">
        <f>IFERROR(INDEX(ProductTJ[ManufacturerID],MATCH(A1584,ProductTJ[ProductID],0)),"Not found")</f>
        <v>12</v>
      </c>
      <c r="F1584" t="str">
        <f>IFERROR(INDEX(ProductTJ[Segment],MATCH(A1584,ProductTJ[ProductID],0)),"Not found")</f>
        <v>Select</v>
      </c>
      <c r="G1584" t="str">
        <f>IFERROR(INDEX(SalesTJ[Country],MATCH(A1584,SalesTJ[ProductID],0)),"Not found")</f>
        <v>Not found</v>
      </c>
      <c r="H1584" t="str">
        <f>IFERROR(INDEX(Location[State],MATCH(I1584,Location[Zip],0)),"Not found")</f>
        <v>Not found</v>
      </c>
      <c r="I1584" t="str">
        <f>IFERROR(INDEX(SalesTJ[Zip],MATCH(A1584,SalesTJ[ProductID],0)),"Not found")</f>
        <v>Not found</v>
      </c>
      <c r="J1584" t="str">
        <f>IFERROR(INDEX(Manufacturer[Manufacturer Name],MATCH(E1584,Manufacturer[ManufacturerID],0)),"Not found")</f>
        <v>Quibus</v>
      </c>
      <c r="K1584" t="str">
        <f>IFERROR(INDEX(SalesTJ[Units],MATCH(A1584,SalesTJ[ProductID],0)),"Not found")</f>
        <v>Not found</v>
      </c>
      <c r="L1584" t="str">
        <f>IFERROR(INDEX(SalesTJ[Revenue],MATCH(A1584,SalesTJ[ProductID],0)),"Not found")</f>
        <v>Not found</v>
      </c>
    </row>
    <row r="1585" spans="1:12">
      <c r="A1585" s="10">
        <v>1584</v>
      </c>
      <c r="C1585" t="str">
        <f>IFERROR(INDEX(ProductTJ[Product Name],MATCH(A1585,ProductTJ[ProductID],0)),"Not found")</f>
        <v>Quibus RS-22</v>
      </c>
      <c r="D1585" t="str">
        <f>IFERROR(INDEX(ProductTJ[Category],MATCH(A1585,ProductTJ[ProductID],0)),"Not found")</f>
        <v>Rural</v>
      </c>
      <c r="E1585">
        <f>IFERROR(INDEX(ProductTJ[ManufacturerID],MATCH(A1585,ProductTJ[ProductID],0)),"Not found")</f>
        <v>12</v>
      </c>
      <c r="F1585" t="str">
        <f>IFERROR(INDEX(ProductTJ[Segment],MATCH(A1585,ProductTJ[ProductID],0)),"Not found")</f>
        <v>Select</v>
      </c>
      <c r="G1585" t="str">
        <f>IFERROR(INDEX(SalesTJ[Country],MATCH(A1585,SalesTJ[ProductID],0)),"Not found")</f>
        <v>Not found</v>
      </c>
      <c r="H1585" t="str">
        <f>IFERROR(INDEX(Location[State],MATCH(I1585,Location[Zip],0)),"Not found")</f>
        <v>Not found</v>
      </c>
      <c r="I1585" t="str">
        <f>IFERROR(INDEX(SalesTJ[Zip],MATCH(A1585,SalesTJ[ProductID],0)),"Not found")</f>
        <v>Not found</v>
      </c>
      <c r="J1585" t="str">
        <f>IFERROR(INDEX(Manufacturer[Manufacturer Name],MATCH(E1585,Manufacturer[ManufacturerID],0)),"Not found")</f>
        <v>Quibus</v>
      </c>
      <c r="K1585" t="str">
        <f>IFERROR(INDEX(SalesTJ[Units],MATCH(A1585,SalesTJ[ProductID],0)),"Not found")</f>
        <v>Not found</v>
      </c>
      <c r="L1585" t="str">
        <f>IFERROR(INDEX(SalesTJ[Revenue],MATCH(A1585,SalesTJ[ProductID],0)),"Not found")</f>
        <v>Not found</v>
      </c>
    </row>
    <row r="1586" spans="1:12">
      <c r="A1586" s="10">
        <v>1585</v>
      </c>
      <c r="C1586" t="str">
        <f>IFERROR(INDEX(ProductTJ[Product Name],MATCH(A1586,ProductTJ[ProductID],0)),"Not found")</f>
        <v>Quibus RS-23</v>
      </c>
      <c r="D1586" t="str">
        <f>IFERROR(INDEX(ProductTJ[Category],MATCH(A1586,ProductTJ[ProductID],0)),"Not found")</f>
        <v>Rural</v>
      </c>
      <c r="E1586">
        <f>IFERROR(INDEX(ProductTJ[ManufacturerID],MATCH(A1586,ProductTJ[ProductID],0)),"Not found")</f>
        <v>12</v>
      </c>
      <c r="F1586" t="str">
        <f>IFERROR(INDEX(ProductTJ[Segment],MATCH(A1586,ProductTJ[ProductID],0)),"Not found")</f>
        <v>Select</v>
      </c>
      <c r="G1586" t="str">
        <f>IFERROR(INDEX(SalesTJ[Country],MATCH(A1586,SalesTJ[ProductID],0)),"Not found")</f>
        <v>Not found</v>
      </c>
      <c r="H1586" t="str">
        <f>IFERROR(INDEX(Location[State],MATCH(I1586,Location[Zip],0)),"Not found")</f>
        <v>Not found</v>
      </c>
      <c r="I1586" t="str">
        <f>IFERROR(INDEX(SalesTJ[Zip],MATCH(A1586,SalesTJ[ProductID],0)),"Not found")</f>
        <v>Not found</v>
      </c>
      <c r="J1586" t="str">
        <f>IFERROR(INDEX(Manufacturer[Manufacturer Name],MATCH(E1586,Manufacturer[ManufacturerID],0)),"Not found")</f>
        <v>Quibus</v>
      </c>
      <c r="K1586" t="str">
        <f>IFERROR(INDEX(SalesTJ[Units],MATCH(A1586,SalesTJ[ProductID],0)),"Not found")</f>
        <v>Not found</v>
      </c>
      <c r="L1586" t="str">
        <f>IFERROR(INDEX(SalesTJ[Revenue],MATCH(A1586,SalesTJ[ProductID],0)),"Not found")</f>
        <v>Not found</v>
      </c>
    </row>
    <row r="1587" spans="1:12">
      <c r="A1587" s="10">
        <v>1586</v>
      </c>
      <c r="C1587" t="str">
        <f>IFERROR(INDEX(ProductTJ[Product Name],MATCH(A1587,ProductTJ[ProductID],0)),"Not found")</f>
        <v>Quibus RS-24</v>
      </c>
      <c r="D1587" t="str">
        <f>IFERROR(INDEX(ProductTJ[Category],MATCH(A1587,ProductTJ[ProductID],0)),"Not found")</f>
        <v>Rural</v>
      </c>
      <c r="E1587">
        <f>IFERROR(INDEX(ProductTJ[ManufacturerID],MATCH(A1587,ProductTJ[ProductID],0)),"Not found")</f>
        <v>12</v>
      </c>
      <c r="F1587" t="str">
        <f>IFERROR(INDEX(ProductTJ[Segment],MATCH(A1587,ProductTJ[ProductID],0)),"Not found")</f>
        <v>Select</v>
      </c>
      <c r="G1587" t="str">
        <f>IFERROR(INDEX(SalesTJ[Country],MATCH(A1587,SalesTJ[ProductID],0)),"Not found")</f>
        <v>Not found</v>
      </c>
      <c r="H1587" t="str">
        <f>IFERROR(INDEX(Location[State],MATCH(I1587,Location[Zip],0)),"Not found")</f>
        <v>Not found</v>
      </c>
      <c r="I1587" t="str">
        <f>IFERROR(INDEX(SalesTJ[Zip],MATCH(A1587,SalesTJ[ProductID],0)),"Not found")</f>
        <v>Not found</v>
      </c>
      <c r="J1587" t="str">
        <f>IFERROR(INDEX(Manufacturer[Manufacturer Name],MATCH(E1587,Manufacturer[ManufacturerID],0)),"Not found")</f>
        <v>Quibus</v>
      </c>
      <c r="K1587" t="str">
        <f>IFERROR(INDEX(SalesTJ[Units],MATCH(A1587,SalesTJ[ProductID],0)),"Not found")</f>
        <v>Not found</v>
      </c>
      <c r="L1587" t="str">
        <f>IFERROR(INDEX(SalesTJ[Revenue],MATCH(A1587,SalesTJ[ProductID],0)),"Not found")</f>
        <v>Not found</v>
      </c>
    </row>
    <row r="1588" spans="1:12">
      <c r="A1588" s="10">
        <v>1587</v>
      </c>
      <c r="C1588" t="str">
        <f>IFERROR(INDEX(ProductTJ[Product Name],MATCH(A1588,ProductTJ[ProductID],0)),"Not found")</f>
        <v>Quibus RS-25</v>
      </c>
      <c r="D1588" t="str">
        <f>IFERROR(INDEX(ProductTJ[Category],MATCH(A1588,ProductTJ[ProductID],0)),"Not found")</f>
        <v>Rural</v>
      </c>
      <c r="E1588">
        <f>IFERROR(INDEX(ProductTJ[ManufacturerID],MATCH(A1588,ProductTJ[ProductID],0)),"Not found")</f>
        <v>12</v>
      </c>
      <c r="F1588" t="str">
        <f>IFERROR(INDEX(ProductTJ[Segment],MATCH(A1588,ProductTJ[ProductID],0)),"Not found")</f>
        <v>Select</v>
      </c>
      <c r="G1588" t="str">
        <f>IFERROR(INDEX(SalesTJ[Country],MATCH(A1588,SalesTJ[ProductID],0)),"Not found")</f>
        <v>Not found</v>
      </c>
      <c r="H1588" t="str">
        <f>IFERROR(INDEX(Location[State],MATCH(I1588,Location[Zip],0)),"Not found")</f>
        <v>Not found</v>
      </c>
      <c r="I1588" t="str">
        <f>IFERROR(INDEX(SalesTJ[Zip],MATCH(A1588,SalesTJ[ProductID],0)),"Not found")</f>
        <v>Not found</v>
      </c>
      <c r="J1588" t="str">
        <f>IFERROR(INDEX(Manufacturer[Manufacturer Name],MATCH(E1588,Manufacturer[ManufacturerID],0)),"Not found")</f>
        <v>Quibus</v>
      </c>
      <c r="K1588" t="str">
        <f>IFERROR(INDEX(SalesTJ[Units],MATCH(A1588,SalesTJ[ProductID],0)),"Not found")</f>
        <v>Not found</v>
      </c>
      <c r="L1588" t="str">
        <f>IFERROR(INDEX(SalesTJ[Revenue],MATCH(A1588,SalesTJ[ProductID],0)),"Not found")</f>
        <v>Not found</v>
      </c>
    </row>
    <row r="1589" spans="1:12">
      <c r="A1589" s="10">
        <v>1588</v>
      </c>
      <c r="C1589" t="str">
        <f>IFERROR(INDEX(ProductTJ[Product Name],MATCH(A1589,ProductTJ[ProductID],0)),"Not found")</f>
        <v>Quibus RS-26</v>
      </c>
      <c r="D1589" t="str">
        <f>IFERROR(INDEX(ProductTJ[Category],MATCH(A1589,ProductTJ[ProductID],0)),"Not found")</f>
        <v>Rural</v>
      </c>
      <c r="E1589">
        <f>IFERROR(INDEX(ProductTJ[ManufacturerID],MATCH(A1589,ProductTJ[ProductID],0)),"Not found")</f>
        <v>12</v>
      </c>
      <c r="F1589" t="str">
        <f>IFERROR(INDEX(ProductTJ[Segment],MATCH(A1589,ProductTJ[ProductID],0)),"Not found")</f>
        <v>Select</v>
      </c>
      <c r="G1589" t="str">
        <f>IFERROR(INDEX(SalesTJ[Country],MATCH(A1589,SalesTJ[ProductID],0)),"Not found")</f>
        <v>Not found</v>
      </c>
      <c r="H1589" t="str">
        <f>IFERROR(INDEX(Location[State],MATCH(I1589,Location[Zip],0)),"Not found")</f>
        <v>Not found</v>
      </c>
      <c r="I1589" t="str">
        <f>IFERROR(INDEX(SalesTJ[Zip],MATCH(A1589,SalesTJ[ProductID],0)),"Not found")</f>
        <v>Not found</v>
      </c>
      <c r="J1589" t="str">
        <f>IFERROR(INDEX(Manufacturer[Manufacturer Name],MATCH(E1589,Manufacturer[ManufacturerID],0)),"Not found")</f>
        <v>Quibus</v>
      </c>
      <c r="K1589" t="str">
        <f>IFERROR(INDEX(SalesTJ[Units],MATCH(A1589,SalesTJ[ProductID],0)),"Not found")</f>
        <v>Not found</v>
      </c>
      <c r="L1589" t="str">
        <f>IFERROR(INDEX(SalesTJ[Revenue],MATCH(A1589,SalesTJ[ProductID],0)),"Not found")</f>
        <v>Not found</v>
      </c>
    </row>
    <row r="1590" spans="1:12">
      <c r="A1590" s="10">
        <v>1589</v>
      </c>
      <c r="C1590" t="str">
        <f>IFERROR(INDEX(ProductTJ[Product Name],MATCH(A1590,ProductTJ[ProductID],0)),"Not found")</f>
        <v>Quibus RS-27</v>
      </c>
      <c r="D1590" t="str">
        <f>IFERROR(INDEX(ProductTJ[Category],MATCH(A1590,ProductTJ[ProductID],0)),"Not found")</f>
        <v>Rural</v>
      </c>
      <c r="E1590">
        <f>IFERROR(INDEX(ProductTJ[ManufacturerID],MATCH(A1590,ProductTJ[ProductID],0)),"Not found")</f>
        <v>12</v>
      </c>
      <c r="F1590" t="str">
        <f>IFERROR(INDEX(ProductTJ[Segment],MATCH(A1590,ProductTJ[ProductID],0)),"Not found")</f>
        <v>Select</v>
      </c>
      <c r="G1590" t="str">
        <f>IFERROR(INDEX(SalesTJ[Country],MATCH(A1590,SalesTJ[ProductID],0)),"Not found")</f>
        <v>Not found</v>
      </c>
      <c r="H1590" t="str">
        <f>IFERROR(INDEX(Location[State],MATCH(I1590,Location[Zip],0)),"Not found")</f>
        <v>Not found</v>
      </c>
      <c r="I1590" t="str">
        <f>IFERROR(INDEX(SalesTJ[Zip],MATCH(A1590,SalesTJ[ProductID],0)),"Not found")</f>
        <v>Not found</v>
      </c>
      <c r="J1590" t="str">
        <f>IFERROR(INDEX(Manufacturer[Manufacturer Name],MATCH(E1590,Manufacturer[ManufacturerID],0)),"Not found")</f>
        <v>Quibus</v>
      </c>
      <c r="K1590" t="str">
        <f>IFERROR(INDEX(SalesTJ[Units],MATCH(A1590,SalesTJ[ProductID],0)),"Not found")</f>
        <v>Not found</v>
      </c>
      <c r="L1590" t="str">
        <f>IFERROR(INDEX(SalesTJ[Revenue],MATCH(A1590,SalesTJ[ProductID],0)),"Not found")</f>
        <v>Not found</v>
      </c>
    </row>
    <row r="1591" spans="1:12">
      <c r="A1591" s="10">
        <v>1590</v>
      </c>
      <c r="C1591" t="str">
        <f>IFERROR(INDEX(ProductTJ[Product Name],MATCH(A1591,ProductTJ[ProductID],0)),"Not found")</f>
        <v>Quibus RS-28</v>
      </c>
      <c r="D1591" t="str">
        <f>IFERROR(INDEX(ProductTJ[Category],MATCH(A1591,ProductTJ[ProductID],0)),"Not found")</f>
        <v>Rural</v>
      </c>
      <c r="E1591">
        <f>IFERROR(INDEX(ProductTJ[ManufacturerID],MATCH(A1591,ProductTJ[ProductID],0)),"Not found")</f>
        <v>12</v>
      </c>
      <c r="F1591" t="str">
        <f>IFERROR(INDEX(ProductTJ[Segment],MATCH(A1591,ProductTJ[ProductID],0)),"Not found")</f>
        <v>Select</v>
      </c>
      <c r="G1591" t="str">
        <f>IFERROR(INDEX(SalesTJ[Country],MATCH(A1591,SalesTJ[ProductID],0)),"Not found")</f>
        <v>Not found</v>
      </c>
      <c r="H1591" t="str">
        <f>IFERROR(INDEX(Location[State],MATCH(I1591,Location[Zip],0)),"Not found")</f>
        <v>Not found</v>
      </c>
      <c r="I1591" t="str">
        <f>IFERROR(INDEX(SalesTJ[Zip],MATCH(A1591,SalesTJ[ProductID],0)),"Not found")</f>
        <v>Not found</v>
      </c>
      <c r="J1591" t="str">
        <f>IFERROR(INDEX(Manufacturer[Manufacturer Name],MATCH(E1591,Manufacturer[ManufacturerID],0)),"Not found")</f>
        <v>Quibus</v>
      </c>
      <c r="K1591" t="str">
        <f>IFERROR(INDEX(SalesTJ[Units],MATCH(A1591,SalesTJ[ProductID],0)),"Not found")</f>
        <v>Not found</v>
      </c>
      <c r="L1591" t="str">
        <f>IFERROR(INDEX(SalesTJ[Revenue],MATCH(A1591,SalesTJ[ProductID],0)),"Not found")</f>
        <v>Not found</v>
      </c>
    </row>
    <row r="1592" spans="1:12">
      <c r="A1592" s="10">
        <v>1591</v>
      </c>
      <c r="C1592" t="str">
        <f>IFERROR(INDEX(ProductTJ[Product Name],MATCH(A1592,ProductTJ[ProductID],0)),"Not found")</f>
        <v>Quibus RS-29</v>
      </c>
      <c r="D1592" t="str">
        <f>IFERROR(INDEX(ProductTJ[Category],MATCH(A1592,ProductTJ[ProductID],0)),"Not found")</f>
        <v>Rural</v>
      </c>
      <c r="E1592">
        <f>IFERROR(INDEX(ProductTJ[ManufacturerID],MATCH(A1592,ProductTJ[ProductID],0)),"Not found")</f>
        <v>12</v>
      </c>
      <c r="F1592" t="str">
        <f>IFERROR(INDEX(ProductTJ[Segment],MATCH(A1592,ProductTJ[ProductID],0)),"Not found")</f>
        <v>Select</v>
      </c>
      <c r="G1592" t="str">
        <f>IFERROR(INDEX(SalesTJ[Country],MATCH(A1592,SalesTJ[ProductID],0)),"Not found")</f>
        <v>Not found</v>
      </c>
      <c r="H1592" t="str">
        <f>IFERROR(INDEX(Location[State],MATCH(I1592,Location[Zip],0)),"Not found")</f>
        <v>Not found</v>
      </c>
      <c r="I1592" t="str">
        <f>IFERROR(INDEX(SalesTJ[Zip],MATCH(A1592,SalesTJ[ProductID],0)),"Not found")</f>
        <v>Not found</v>
      </c>
      <c r="J1592" t="str">
        <f>IFERROR(INDEX(Manufacturer[Manufacturer Name],MATCH(E1592,Manufacturer[ManufacturerID],0)),"Not found")</f>
        <v>Quibus</v>
      </c>
      <c r="K1592" t="str">
        <f>IFERROR(INDEX(SalesTJ[Units],MATCH(A1592,SalesTJ[ProductID],0)),"Not found")</f>
        <v>Not found</v>
      </c>
      <c r="L1592" t="str">
        <f>IFERROR(INDEX(SalesTJ[Revenue],MATCH(A1592,SalesTJ[ProductID],0)),"Not found")</f>
        <v>Not found</v>
      </c>
    </row>
    <row r="1593" spans="1:12">
      <c r="A1593" s="10">
        <v>1592</v>
      </c>
      <c r="C1593" t="str">
        <f>IFERROR(INDEX(ProductTJ[Product Name],MATCH(A1593,ProductTJ[ProductID],0)),"Not found")</f>
        <v>Quibus RS-30</v>
      </c>
      <c r="D1593" t="str">
        <f>IFERROR(INDEX(ProductTJ[Category],MATCH(A1593,ProductTJ[ProductID],0)),"Not found")</f>
        <v>Rural</v>
      </c>
      <c r="E1593">
        <f>IFERROR(INDEX(ProductTJ[ManufacturerID],MATCH(A1593,ProductTJ[ProductID],0)),"Not found")</f>
        <v>12</v>
      </c>
      <c r="F1593" t="str">
        <f>IFERROR(INDEX(ProductTJ[Segment],MATCH(A1593,ProductTJ[ProductID],0)),"Not found")</f>
        <v>Select</v>
      </c>
      <c r="G1593" t="str">
        <f>IFERROR(INDEX(SalesTJ[Country],MATCH(A1593,SalesTJ[ProductID],0)),"Not found")</f>
        <v>Not found</v>
      </c>
      <c r="H1593" t="str">
        <f>IFERROR(INDEX(Location[State],MATCH(I1593,Location[Zip],0)),"Not found")</f>
        <v>Not found</v>
      </c>
      <c r="I1593" t="str">
        <f>IFERROR(INDEX(SalesTJ[Zip],MATCH(A1593,SalesTJ[ProductID],0)),"Not found")</f>
        <v>Not found</v>
      </c>
      <c r="J1593" t="str">
        <f>IFERROR(INDEX(Manufacturer[Manufacturer Name],MATCH(E1593,Manufacturer[ManufacturerID],0)),"Not found")</f>
        <v>Quibus</v>
      </c>
      <c r="K1593" t="str">
        <f>IFERROR(INDEX(SalesTJ[Units],MATCH(A1593,SalesTJ[ProductID],0)),"Not found")</f>
        <v>Not found</v>
      </c>
      <c r="L1593" t="str">
        <f>IFERROR(INDEX(SalesTJ[Revenue],MATCH(A1593,SalesTJ[ProductID],0)),"Not found")</f>
        <v>Not found</v>
      </c>
    </row>
    <row r="1594" spans="1:12">
      <c r="A1594" s="10">
        <v>1593</v>
      </c>
      <c r="C1594" t="str">
        <f>IFERROR(INDEX(ProductTJ[Product Name],MATCH(A1594,ProductTJ[ProductID],0)),"Not found")</f>
        <v>Quibus RS-31</v>
      </c>
      <c r="D1594" t="str">
        <f>IFERROR(INDEX(ProductTJ[Category],MATCH(A1594,ProductTJ[ProductID],0)),"Not found")</f>
        <v>Rural</v>
      </c>
      <c r="E1594">
        <f>IFERROR(INDEX(ProductTJ[ManufacturerID],MATCH(A1594,ProductTJ[ProductID],0)),"Not found")</f>
        <v>12</v>
      </c>
      <c r="F1594" t="str">
        <f>IFERROR(INDEX(ProductTJ[Segment],MATCH(A1594,ProductTJ[ProductID],0)),"Not found")</f>
        <v>Select</v>
      </c>
      <c r="G1594" t="str">
        <f>IFERROR(INDEX(SalesTJ[Country],MATCH(A1594,SalesTJ[ProductID],0)),"Not found")</f>
        <v>Not found</v>
      </c>
      <c r="H1594" t="str">
        <f>IFERROR(INDEX(Location[State],MATCH(I1594,Location[Zip],0)),"Not found")</f>
        <v>Not found</v>
      </c>
      <c r="I1594" t="str">
        <f>IFERROR(INDEX(SalesTJ[Zip],MATCH(A1594,SalesTJ[ProductID],0)),"Not found")</f>
        <v>Not found</v>
      </c>
      <c r="J1594" t="str">
        <f>IFERROR(INDEX(Manufacturer[Manufacturer Name],MATCH(E1594,Manufacturer[ManufacturerID],0)),"Not found")</f>
        <v>Quibus</v>
      </c>
      <c r="K1594" t="str">
        <f>IFERROR(INDEX(SalesTJ[Units],MATCH(A1594,SalesTJ[ProductID],0)),"Not found")</f>
        <v>Not found</v>
      </c>
      <c r="L1594" t="str">
        <f>IFERROR(INDEX(SalesTJ[Revenue],MATCH(A1594,SalesTJ[ProductID],0)),"Not found")</f>
        <v>Not found</v>
      </c>
    </row>
    <row r="1595" spans="1:12">
      <c r="A1595" s="10">
        <v>1594</v>
      </c>
      <c r="C1595" t="str">
        <f>IFERROR(INDEX(ProductTJ[Product Name],MATCH(A1595,ProductTJ[ProductID],0)),"Not found")</f>
        <v>Quibus RS-32</v>
      </c>
      <c r="D1595" t="str">
        <f>IFERROR(INDEX(ProductTJ[Category],MATCH(A1595,ProductTJ[ProductID],0)),"Not found")</f>
        <v>Rural</v>
      </c>
      <c r="E1595">
        <f>IFERROR(INDEX(ProductTJ[ManufacturerID],MATCH(A1595,ProductTJ[ProductID],0)),"Not found")</f>
        <v>12</v>
      </c>
      <c r="F1595" t="str">
        <f>IFERROR(INDEX(ProductTJ[Segment],MATCH(A1595,ProductTJ[ProductID],0)),"Not found")</f>
        <v>Select</v>
      </c>
      <c r="G1595" t="str">
        <f>IFERROR(INDEX(SalesTJ[Country],MATCH(A1595,SalesTJ[ProductID],0)),"Not found")</f>
        <v>Not found</v>
      </c>
      <c r="H1595" t="str">
        <f>IFERROR(INDEX(Location[State],MATCH(I1595,Location[Zip],0)),"Not found")</f>
        <v>Not found</v>
      </c>
      <c r="I1595" t="str">
        <f>IFERROR(INDEX(SalesTJ[Zip],MATCH(A1595,SalesTJ[ProductID],0)),"Not found")</f>
        <v>Not found</v>
      </c>
      <c r="J1595" t="str">
        <f>IFERROR(INDEX(Manufacturer[Manufacturer Name],MATCH(E1595,Manufacturer[ManufacturerID],0)),"Not found")</f>
        <v>Quibus</v>
      </c>
      <c r="K1595" t="str">
        <f>IFERROR(INDEX(SalesTJ[Units],MATCH(A1595,SalesTJ[ProductID],0)),"Not found")</f>
        <v>Not found</v>
      </c>
      <c r="L1595" t="str">
        <f>IFERROR(INDEX(SalesTJ[Revenue],MATCH(A1595,SalesTJ[ProductID],0)),"Not found")</f>
        <v>Not found</v>
      </c>
    </row>
    <row r="1596" spans="1:12">
      <c r="A1596" s="10">
        <v>1595</v>
      </c>
      <c r="C1596" t="str">
        <f>IFERROR(INDEX(ProductTJ[Product Name],MATCH(A1596,ProductTJ[ProductID],0)),"Not found")</f>
        <v>Quibus RS-33</v>
      </c>
      <c r="D1596" t="str">
        <f>IFERROR(INDEX(ProductTJ[Category],MATCH(A1596,ProductTJ[ProductID],0)),"Not found")</f>
        <v>Rural</v>
      </c>
      <c r="E1596">
        <f>IFERROR(INDEX(ProductTJ[ManufacturerID],MATCH(A1596,ProductTJ[ProductID],0)),"Not found")</f>
        <v>12</v>
      </c>
      <c r="F1596" t="str">
        <f>IFERROR(INDEX(ProductTJ[Segment],MATCH(A1596,ProductTJ[ProductID],0)),"Not found")</f>
        <v>Select</v>
      </c>
      <c r="G1596" t="str">
        <f>IFERROR(INDEX(SalesTJ[Country],MATCH(A1596,SalesTJ[ProductID],0)),"Not found")</f>
        <v>Not found</v>
      </c>
      <c r="H1596" t="str">
        <f>IFERROR(INDEX(Location[State],MATCH(I1596,Location[Zip],0)),"Not found")</f>
        <v>Not found</v>
      </c>
      <c r="I1596" t="str">
        <f>IFERROR(INDEX(SalesTJ[Zip],MATCH(A1596,SalesTJ[ProductID],0)),"Not found")</f>
        <v>Not found</v>
      </c>
      <c r="J1596" t="str">
        <f>IFERROR(INDEX(Manufacturer[Manufacturer Name],MATCH(E1596,Manufacturer[ManufacturerID],0)),"Not found")</f>
        <v>Quibus</v>
      </c>
      <c r="K1596" t="str">
        <f>IFERROR(INDEX(SalesTJ[Units],MATCH(A1596,SalesTJ[ProductID],0)),"Not found")</f>
        <v>Not found</v>
      </c>
      <c r="L1596" t="str">
        <f>IFERROR(INDEX(SalesTJ[Revenue],MATCH(A1596,SalesTJ[ProductID],0)),"Not found")</f>
        <v>Not found</v>
      </c>
    </row>
    <row r="1597" spans="1:12">
      <c r="A1597" s="10">
        <v>1596</v>
      </c>
      <c r="C1597" t="str">
        <f>IFERROR(INDEX(ProductTJ[Product Name],MATCH(A1597,ProductTJ[ProductID],0)),"Not found")</f>
        <v>Quibus RS-34</v>
      </c>
      <c r="D1597" t="str">
        <f>IFERROR(INDEX(ProductTJ[Category],MATCH(A1597,ProductTJ[ProductID],0)),"Not found")</f>
        <v>Rural</v>
      </c>
      <c r="E1597">
        <f>IFERROR(INDEX(ProductTJ[ManufacturerID],MATCH(A1597,ProductTJ[ProductID],0)),"Not found")</f>
        <v>12</v>
      </c>
      <c r="F1597" t="str">
        <f>IFERROR(INDEX(ProductTJ[Segment],MATCH(A1597,ProductTJ[ProductID],0)),"Not found")</f>
        <v>Select</v>
      </c>
      <c r="G1597" t="str">
        <f>IFERROR(INDEX(SalesTJ[Country],MATCH(A1597,SalesTJ[ProductID],0)),"Not found")</f>
        <v>Not found</v>
      </c>
      <c r="H1597" t="str">
        <f>IFERROR(INDEX(Location[State],MATCH(I1597,Location[Zip],0)),"Not found")</f>
        <v>Not found</v>
      </c>
      <c r="I1597" t="str">
        <f>IFERROR(INDEX(SalesTJ[Zip],MATCH(A1597,SalesTJ[ProductID],0)),"Not found")</f>
        <v>Not found</v>
      </c>
      <c r="J1597" t="str">
        <f>IFERROR(INDEX(Manufacturer[Manufacturer Name],MATCH(E1597,Manufacturer[ManufacturerID],0)),"Not found")</f>
        <v>Quibus</v>
      </c>
      <c r="K1597" t="str">
        <f>IFERROR(INDEX(SalesTJ[Units],MATCH(A1597,SalesTJ[ProductID],0)),"Not found")</f>
        <v>Not found</v>
      </c>
      <c r="L1597" t="str">
        <f>IFERROR(INDEX(SalesTJ[Revenue],MATCH(A1597,SalesTJ[ProductID],0)),"Not found")</f>
        <v>Not found</v>
      </c>
    </row>
    <row r="1598" spans="1:12">
      <c r="A1598" s="10">
        <v>1597</v>
      </c>
      <c r="C1598" t="str">
        <f>IFERROR(INDEX(ProductTJ[Product Name],MATCH(A1598,ProductTJ[ProductID],0)),"Not found")</f>
        <v>Quibus RS-35</v>
      </c>
      <c r="D1598" t="str">
        <f>IFERROR(INDEX(ProductTJ[Category],MATCH(A1598,ProductTJ[ProductID],0)),"Not found")</f>
        <v>Rural</v>
      </c>
      <c r="E1598">
        <f>IFERROR(INDEX(ProductTJ[ManufacturerID],MATCH(A1598,ProductTJ[ProductID],0)),"Not found")</f>
        <v>12</v>
      </c>
      <c r="F1598" t="str">
        <f>IFERROR(INDEX(ProductTJ[Segment],MATCH(A1598,ProductTJ[ProductID],0)),"Not found")</f>
        <v>Select</v>
      </c>
      <c r="G1598" t="str">
        <f>IFERROR(INDEX(SalesTJ[Country],MATCH(A1598,SalesTJ[ProductID],0)),"Not found")</f>
        <v>Not found</v>
      </c>
      <c r="H1598" t="str">
        <f>IFERROR(INDEX(Location[State],MATCH(I1598,Location[Zip],0)),"Not found")</f>
        <v>Not found</v>
      </c>
      <c r="I1598" t="str">
        <f>IFERROR(INDEX(SalesTJ[Zip],MATCH(A1598,SalesTJ[ProductID],0)),"Not found")</f>
        <v>Not found</v>
      </c>
      <c r="J1598" t="str">
        <f>IFERROR(INDEX(Manufacturer[Manufacturer Name],MATCH(E1598,Manufacturer[ManufacturerID],0)),"Not found")</f>
        <v>Quibus</v>
      </c>
      <c r="K1598" t="str">
        <f>IFERROR(INDEX(SalesTJ[Units],MATCH(A1598,SalesTJ[ProductID],0)),"Not found")</f>
        <v>Not found</v>
      </c>
      <c r="L1598" t="str">
        <f>IFERROR(INDEX(SalesTJ[Revenue],MATCH(A1598,SalesTJ[ProductID],0)),"Not found")</f>
        <v>Not found</v>
      </c>
    </row>
    <row r="1599" spans="1:12">
      <c r="A1599" s="10">
        <v>1598</v>
      </c>
      <c r="C1599" t="str">
        <f>IFERROR(INDEX(ProductTJ[Product Name],MATCH(A1599,ProductTJ[ProductID],0)),"Not found")</f>
        <v>Quibus RS-36</v>
      </c>
      <c r="D1599" t="str">
        <f>IFERROR(INDEX(ProductTJ[Category],MATCH(A1599,ProductTJ[ProductID],0)),"Not found")</f>
        <v>Rural</v>
      </c>
      <c r="E1599">
        <f>IFERROR(INDEX(ProductTJ[ManufacturerID],MATCH(A1599,ProductTJ[ProductID],0)),"Not found")</f>
        <v>12</v>
      </c>
      <c r="F1599" t="str">
        <f>IFERROR(INDEX(ProductTJ[Segment],MATCH(A1599,ProductTJ[ProductID],0)),"Not found")</f>
        <v>Select</v>
      </c>
      <c r="G1599" t="str">
        <f>IFERROR(INDEX(SalesTJ[Country],MATCH(A1599,SalesTJ[ProductID],0)),"Not found")</f>
        <v>Not found</v>
      </c>
      <c r="H1599" t="str">
        <f>IFERROR(INDEX(Location[State],MATCH(I1599,Location[Zip],0)),"Not found")</f>
        <v>Not found</v>
      </c>
      <c r="I1599" t="str">
        <f>IFERROR(INDEX(SalesTJ[Zip],MATCH(A1599,SalesTJ[ProductID],0)),"Not found")</f>
        <v>Not found</v>
      </c>
      <c r="J1599" t="str">
        <f>IFERROR(INDEX(Manufacturer[Manufacturer Name],MATCH(E1599,Manufacturer[ManufacturerID],0)),"Not found")</f>
        <v>Quibus</v>
      </c>
      <c r="K1599" t="str">
        <f>IFERROR(INDEX(SalesTJ[Units],MATCH(A1599,SalesTJ[ProductID],0)),"Not found")</f>
        <v>Not found</v>
      </c>
      <c r="L1599" t="str">
        <f>IFERROR(INDEX(SalesTJ[Revenue],MATCH(A1599,SalesTJ[ProductID],0)),"Not found")</f>
        <v>Not found</v>
      </c>
    </row>
    <row r="1600" spans="1:12">
      <c r="A1600" s="10">
        <v>1599</v>
      </c>
      <c r="C1600" t="str">
        <f>IFERROR(INDEX(ProductTJ[Product Name],MATCH(A1600,ProductTJ[ProductID],0)),"Not found")</f>
        <v>Quibus RS-37</v>
      </c>
      <c r="D1600" t="str">
        <f>IFERROR(INDEX(ProductTJ[Category],MATCH(A1600,ProductTJ[ProductID],0)),"Not found")</f>
        <v>Rural</v>
      </c>
      <c r="E1600">
        <f>IFERROR(INDEX(ProductTJ[ManufacturerID],MATCH(A1600,ProductTJ[ProductID],0)),"Not found")</f>
        <v>12</v>
      </c>
      <c r="F1600" t="str">
        <f>IFERROR(INDEX(ProductTJ[Segment],MATCH(A1600,ProductTJ[ProductID],0)),"Not found")</f>
        <v>Select</v>
      </c>
      <c r="G1600" t="str">
        <f>IFERROR(INDEX(SalesTJ[Country],MATCH(A1600,SalesTJ[ProductID],0)),"Not found")</f>
        <v>Not found</v>
      </c>
      <c r="H1600" t="str">
        <f>IFERROR(INDEX(Location[State],MATCH(I1600,Location[Zip],0)),"Not found")</f>
        <v>Not found</v>
      </c>
      <c r="I1600" t="str">
        <f>IFERROR(INDEX(SalesTJ[Zip],MATCH(A1600,SalesTJ[ProductID],0)),"Not found")</f>
        <v>Not found</v>
      </c>
      <c r="J1600" t="str">
        <f>IFERROR(INDEX(Manufacturer[Manufacturer Name],MATCH(E1600,Manufacturer[ManufacturerID],0)),"Not found")</f>
        <v>Quibus</v>
      </c>
      <c r="K1600" t="str">
        <f>IFERROR(INDEX(SalesTJ[Units],MATCH(A1600,SalesTJ[ProductID],0)),"Not found")</f>
        <v>Not found</v>
      </c>
      <c r="L1600" t="str">
        <f>IFERROR(INDEX(SalesTJ[Revenue],MATCH(A1600,SalesTJ[ProductID],0)),"Not found")</f>
        <v>Not found</v>
      </c>
    </row>
    <row r="1601" spans="1:12">
      <c r="A1601" s="10">
        <v>1600</v>
      </c>
      <c r="C1601" t="str">
        <f>IFERROR(INDEX(ProductTJ[Product Name],MATCH(A1601,ProductTJ[ProductID],0)),"Not found")</f>
        <v>Quibus RS-38</v>
      </c>
      <c r="D1601" t="str">
        <f>IFERROR(INDEX(ProductTJ[Category],MATCH(A1601,ProductTJ[ProductID],0)),"Not found")</f>
        <v>Rural</v>
      </c>
      <c r="E1601">
        <f>IFERROR(INDEX(ProductTJ[ManufacturerID],MATCH(A1601,ProductTJ[ProductID],0)),"Not found")</f>
        <v>12</v>
      </c>
      <c r="F1601" t="str">
        <f>IFERROR(INDEX(ProductTJ[Segment],MATCH(A1601,ProductTJ[ProductID],0)),"Not found")</f>
        <v>Select</v>
      </c>
      <c r="G1601" t="str">
        <f>IFERROR(INDEX(SalesTJ[Country],MATCH(A1601,SalesTJ[ProductID],0)),"Not found")</f>
        <v>Not found</v>
      </c>
      <c r="H1601" t="str">
        <f>IFERROR(INDEX(Location[State],MATCH(I1601,Location[Zip],0)),"Not found")</f>
        <v>Not found</v>
      </c>
      <c r="I1601" t="str">
        <f>IFERROR(INDEX(SalesTJ[Zip],MATCH(A1601,SalesTJ[ProductID],0)),"Not found")</f>
        <v>Not found</v>
      </c>
      <c r="J1601" t="str">
        <f>IFERROR(INDEX(Manufacturer[Manufacturer Name],MATCH(E1601,Manufacturer[ManufacturerID],0)),"Not found")</f>
        <v>Quibus</v>
      </c>
      <c r="K1601" t="str">
        <f>IFERROR(INDEX(SalesTJ[Units],MATCH(A1601,SalesTJ[ProductID],0)),"Not found")</f>
        <v>Not found</v>
      </c>
      <c r="L1601" t="str">
        <f>IFERROR(INDEX(SalesTJ[Revenue],MATCH(A1601,SalesTJ[ProductID],0)),"Not found")</f>
        <v>Not found</v>
      </c>
    </row>
    <row r="1602" spans="1:12">
      <c r="A1602" s="10">
        <v>1601</v>
      </c>
      <c r="C1602" t="str">
        <f>IFERROR(INDEX(ProductTJ[Product Name],MATCH(A1602,ProductTJ[ProductID],0)),"Not found")</f>
        <v>Quibus RS-39</v>
      </c>
      <c r="D1602" t="str">
        <f>IFERROR(INDEX(ProductTJ[Category],MATCH(A1602,ProductTJ[ProductID],0)),"Not found")</f>
        <v>Rural</v>
      </c>
      <c r="E1602">
        <f>IFERROR(INDEX(ProductTJ[ManufacturerID],MATCH(A1602,ProductTJ[ProductID],0)),"Not found")</f>
        <v>12</v>
      </c>
      <c r="F1602" t="str">
        <f>IFERROR(INDEX(ProductTJ[Segment],MATCH(A1602,ProductTJ[ProductID],0)),"Not found")</f>
        <v>Select</v>
      </c>
      <c r="G1602" t="str">
        <f>IFERROR(INDEX(SalesTJ[Country],MATCH(A1602,SalesTJ[ProductID],0)),"Not found")</f>
        <v>Not found</v>
      </c>
      <c r="H1602" t="str">
        <f>IFERROR(INDEX(Location[State],MATCH(I1602,Location[Zip],0)),"Not found")</f>
        <v>Not found</v>
      </c>
      <c r="I1602" t="str">
        <f>IFERROR(INDEX(SalesTJ[Zip],MATCH(A1602,SalesTJ[ProductID],0)),"Not found")</f>
        <v>Not found</v>
      </c>
      <c r="J1602" t="str">
        <f>IFERROR(INDEX(Manufacturer[Manufacturer Name],MATCH(E1602,Manufacturer[ManufacturerID],0)),"Not found")</f>
        <v>Quibus</v>
      </c>
      <c r="K1602" t="str">
        <f>IFERROR(INDEX(SalesTJ[Units],MATCH(A1602,SalesTJ[ProductID],0)),"Not found")</f>
        <v>Not found</v>
      </c>
      <c r="L1602" t="str">
        <f>IFERROR(INDEX(SalesTJ[Revenue],MATCH(A1602,SalesTJ[ProductID],0)),"Not found")</f>
        <v>Not found</v>
      </c>
    </row>
    <row r="1603" spans="1:12">
      <c r="A1603" s="10">
        <v>1602</v>
      </c>
      <c r="C1603" t="str">
        <f>IFERROR(INDEX(ProductTJ[Product Name],MATCH(A1603,ProductTJ[ProductID],0)),"Not found")</f>
        <v>Quibus RS-40</v>
      </c>
      <c r="D1603" t="str">
        <f>IFERROR(INDEX(ProductTJ[Category],MATCH(A1603,ProductTJ[ProductID],0)),"Not found")</f>
        <v>Rural</v>
      </c>
      <c r="E1603">
        <f>IFERROR(INDEX(ProductTJ[ManufacturerID],MATCH(A1603,ProductTJ[ProductID],0)),"Not found")</f>
        <v>12</v>
      </c>
      <c r="F1603" t="str">
        <f>IFERROR(INDEX(ProductTJ[Segment],MATCH(A1603,ProductTJ[ProductID],0)),"Not found")</f>
        <v>Select</v>
      </c>
      <c r="G1603" t="str">
        <f>IFERROR(INDEX(SalesTJ[Country],MATCH(A1603,SalesTJ[ProductID],0)),"Not found")</f>
        <v>Not found</v>
      </c>
      <c r="H1603" t="str">
        <f>IFERROR(INDEX(Location[State],MATCH(I1603,Location[Zip],0)),"Not found")</f>
        <v>Not found</v>
      </c>
      <c r="I1603" t="str">
        <f>IFERROR(INDEX(SalesTJ[Zip],MATCH(A1603,SalesTJ[ProductID],0)),"Not found")</f>
        <v>Not found</v>
      </c>
      <c r="J1603" t="str">
        <f>IFERROR(INDEX(Manufacturer[Manufacturer Name],MATCH(E1603,Manufacturer[ManufacturerID],0)),"Not found")</f>
        <v>Quibus</v>
      </c>
      <c r="K1603" t="str">
        <f>IFERROR(INDEX(SalesTJ[Units],MATCH(A1603,SalesTJ[ProductID],0)),"Not found")</f>
        <v>Not found</v>
      </c>
      <c r="L1603" t="str">
        <f>IFERROR(INDEX(SalesTJ[Revenue],MATCH(A1603,SalesTJ[ProductID],0)),"Not found")</f>
        <v>Not found</v>
      </c>
    </row>
    <row r="1604" spans="1:12">
      <c r="A1604" s="10">
        <v>1603</v>
      </c>
      <c r="C1604" t="str">
        <f>IFERROR(INDEX(ProductTJ[Product Name],MATCH(A1604,ProductTJ[ProductID],0)),"Not found")</f>
        <v>Quibus RS-41</v>
      </c>
      <c r="D1604" t="str">
        <f>IFERROR(INDEX(ProductTJ[Category],MATCH(A1604,ProductTJ[ProductID],0)),"Not found")</f>
        <v>Rural</v>
      </c>
      <c r="E1604">
        <f>IFERROR(INDEX(ProductTJ[ManufacturerID],MATCH(A1604,ProductTJ[ProductID],0)),"Not found")</f>
        <v>12</v>
      </c>
      <c r="F1604" t="str">
        <f>IFERROR(INDEX(ProductTJ[Segment],MATCH(A1604,ProductTJ[ProductID],0)),"Not found")</f>
        <v>Select</v>
      </c>
      <c r="G1604" t="str">
        <f>IFERROR(INDEX(SalesTJ[Country],MATCH(A1604,SalesTJ[ProductID],0)),"Not found")</f>
        <v>Not found</v>
      </c>
      <c r="H1604" t="str">
        <f>IFERROR(INDEX(Location[State],MATCH(I1604,Location[Zip],0)),"Not found")</f>
        <v>Not found</v>
      </c>
      <c r="I1604" t="str">
        <f>IFERROR(INDEX(SalesTJ[Zip],MATCH(A1604,SalesTJ[ProductID],0)),"Not found")</f>
        <v>Not found</v>
      </c>
      <c r="J1604" t="str">
        <f>IFERROR(INDEX(Manufacturer[Manufacturer Name],MATCH(E1604,Manufacturer[ManufacturerID],0)),"Not found")</f>
        <v>Quibus</v>
      </c>
      <c r="K1604" t="str">
        <f>IFERROR(INDEX(SalesTJ[Units],MATCH(A1604,SalesTJ[ProductID],0)),"Not found")</f>
        <v>Not found</v>
      </c>
      <c r="L1604" t="str">
        <f>IFERROR(INDEX(SalesTJ[Revenue],MATCH(A1604,SalesTJ[ProductID],0)),"Not found")</f>
        <v>Not found</v>
      </c>
    </row>
    <row r="1605" spans="1:12">
      <c r="A1605" s="10">
        <v>1604</v>
      </c>
      <c r="C1605" t="str">
        <f>IFERROR(INDEX(ProductTJ[Product Name],MATCH(A1605,ProductTJ[ProductID],0)),"Not found")</f>
        <v>Quibus RS-42</v>
      </c>
      <c r="D1605" t="str">
        <f>IFERROR(INDEX(ProductTJ[Category],MATCH(A1605,ProductTJ[ProductID],0)),"Not found")</f>
        <v>Rural</v>
      </c>
      <c r="E1605">
        <f>IFERROR(INDEX(ProductTJ[ManufacturerID],MATCH(A1605,ProductTJ[ProductID],0)),"Not found")</f>
        <v>12</v>
      </c>
      <c r="F1605" t="str">
        <f>IFERROR(INDEX(ProductTJ[Segment],MATCH(A1605,ProductTJ[ProductID],0)),"Not found")</f>
        <v>Select</v>
      </c>
      <c r="G1605" t="str">
        <f>IFERROR(INDEX(SalesTJ[Country],MATCH(A1605,SalesTJ[ProductID],0)),"Not found")</f>
        <v>Not found</v>
      </c>
      <c r="H1605" t="str">
        <f>IFERROR(INDEX(Location[State],MATCH(I1605,Location[Zip],0)),"Not found")</f>
        <v>Not found</v>
      </c>
      <c r="I1605" t="str">
        <f>IFERROR(INDEX(SalesTJ[Zip],MATCH(A1605,SalesTJ[ProductID],0)),"Not found")</f>
        <v>Not found</v>
      </c>
      <c r="J1605" t="str">
        <f>IFERROR(INDEX(Manufacturer[Manufacturer Name],MATCH(E1605,Manufacturer[ManufacturerID],0)),"Not found")</f>
        <v>Quibus</v>
      </c>
      <c r="K1605" t="str">
        <f>IFERROR(INDEX(SalesTJ[Units],MATCH(A1605,SalesTJ[ProductID],0)),"Not found")</f>
        <v>Not found</v>
      </c>
      <c r="L1605" t="str">
        <f>IFERROR(INDEX(SalesTJ[Revenue],MATCH(A1605,SalesTJ[ProductID],0)),"Not found")</f>
        <v>Not found</v>
      </c>
    </row>
    <row r="1606" spans="1:12">
      <c r="A1606" s="10">
        <v>1605</v>
      </c>
      <c r="C1606" t="str">
        <f>IFERROR(INDEX(ProductTJ[Product Name],MATCH(A1606,ProductTJ[ProductID],0)),"Not found")</f>
        <v>Quibus RS-43</v>
      </c>
      <c r="D1606" t="str">
        <f>IFERROR(INDEX(ProductTJ[Category],MATCH(A1606,ProductTJ[ProductID],0)),"Not found")</f>
        <v>Rural</v>
      </c>
      <c r="E1606">
        <f>IFERROR(INDEX(ProductTJ[ManufacturerID],MATCH(A1606,ProductTJ[ProductID],0)),"Not found")</f>
        <v>12</v>
      </c>
      <c r="F1606" t="str">
        <f>IFERROR(INDEX(ProductTJ[Segment],MATCH(A1606,ProductTJ[ProductID],0)),"Not found")</f>
        <v>Select</v>
      </c>
      <c r="G1606" t="str">
        <f>IFERROR(INDEX(SalesTJ[Country],MATCH(A1606,SalesTJ[ProductID],0)),"Not found")</f>
        <v>Not found</v>
      </c>
      <c r="H1606" t="str">
        <f>IFERROR(INDEX(Location[State],MATCH(I1606,Location[Zip],0)),"Not found")</f>
        <v>Not found</v>
      </c>
      <c r="I1606" t="str">
        <f>IFERROR(INDEX(SalesTJ[Zip],MATCH(A1606,SalesTJ[ProductID],0)),"Not found")</f>
        <v>Not found</v>
      </c>
      <c r="J1606" t="str">
        <f>IFERROR(INDEX(Manufacturer[Manufacturer Name],MATCH(E1606,Manufacturer[ManufacturerID],0)),"Not found")</f>
        <v>Quibus</v>
      </c>
      <c r="K1606" t="str">
        <f>IFERROR(INDEX(SalesTJ[Units],MATCH(A1606,SalesTJ[ProductID],0)),"Not found")</f>
        <v>Not found</v>
      </c>
      <c r="L1606" t="str">
        <f>IFERROR(INDEX(SalesTJ[Revenue],MATCH(A1606,SalesTJ[ProductID],0)),"Not found")</f>
        <v>Not found</v>
      </c>
    </row>
    <row r="1607" spans="1:12">
      <c r="A1607" s="10">
        <v>1606</v>
      </c>
      <c r="C1607" t="str">
        <f>IFERROR(INDEX(ProductTJ[Product Name],MATCH(A1607,ProductTJ[ProductID],0)),"Not found")</f>
        <v>Quibus RS-44</v>
      </c>
      <c r="D1607" t="str">
        <f>IFERROR(INDEX(ProductTJ[Category],MATCH(A1607,ProductTJ[ProductID],0)),"Not found")</f>
        <v>Rural</v>
      </c>
      <c r="E1607">
        <f>IFERROR(INDEX(ProductTJ[ManufacturerID],MATCH(A1607,ProductTJ[ProductID],0)),"Not found")</f>
        <v>12</v>
      </c>
      <c r="F1607" t="str">
        <f>IFERROR(INDEX(ProductTJ[Segment],MATCH(A1607,ProductTJ[ProductID],0)),"Not found")</f>
        <v>Select</v>
      </c>
      <c r="G1607" t="str">
        <f>IFERROR(INDEX(SalesTJ[Country],MATCH(A1607,SalesTJ[ProductID],0)),"Not found")</f>
        <v>Not found</v>
      </c>
      <c r="H1607" t="str">
        <f>IFERROR(INDEX(Location[State],MATCH(I1607,Location[Zip],0)),"Not found")</f>
        <v>Not found</v>
      </c>
      <c r="I1607" t="str">
        <f>IFERROR(INDEX(SalesTJ[Zip],MATCH(A1607,SalesTJ[ProductID],0)),"Not found")</f>
        <v>Not found</v>
      </c>
      <c r="J1607" t="str">
        <f>IFERROR(INDEX(Manufacturer[Manufacturer Name],MATCH(E1607,Manufacturer[ManufacturerID],0)),"Not found")</f>
        <v>Quibus</v>
      </c>
      <c r="K1607" t="str">
        <f>IFERROR(INDEX(SalesTJ[Units],MATCH(A1607,SalesTJ[ProductID],0)),"Not found")</f>
        <v>Not found</v>
      </c>
      <c r="L1607" t="str">
        <f>IFERROR(INDEX(SalesTJ[Revenue],MATCH(A1607,SalesTJ[ProductID],0)),"Not found")</f>
        <v>Not found</v>
      </c>
    </row>
    <row r="1608" spans="1:12">
      <c r="A1608" s="10">
        <v>1607</v>
      </c>
      <c r="C1608" t="str">
        <f>IFERROR(INDEX(ProductTJ[Product Name],MATCH(A1608,ProductTJ[ProductID],0)),"Not found")</f>
        <v>Quibus RS-45</v>
      </c>
      <c r="D1608" t="str">
        <f>IFERROR(INDEX(ProductTJ[Category],MATCH(A1608,ProductTJ[ProductID],0)),"Not found")</f>
        <v>Rural</v>
      </c>
      <c r="E1608">
        <f>IFERROR(INDEX(ProductTJ[ManufacturerID],MATCH(A1608,ProductTJ[ProductID],0)),"Not found")</f>
        <v>12</v>
      </c>
      <c r="F1608" t="str">
        <f>IFERROR(INDEX(ProductTJ[Segment],MATCH(A1608,ProductTJ[ProductID],0)),"Not found")</f>
        <v>Select</v>
      </c>
      <c r="G1608" t="str">
        <f>IFERROR(INDEX(SalesTJ[Country],MATCH(A1608,SalesTJ[ProductID],0)),"Not found")</f>
        <v>Not found</v>
      </c>
      <c r="H1608" t="str">
        <f>IFERROR(INDEX(Location[State],MATCH(I1608,Location[Zip],0)),"Not found")</f>
        <v>Not found</v>
      </c>
      <c r="I1608" t="str">
        <f>IFERROR(INDEX(SalesTJ[Zip],MATCH(A1608,SalesTJ[ProductID],0)),"Not found")</f>
        <v>Not found</v>
      </c>
      <c r="J1608" t="str">
        <f>IFERROR(INDEX(Manufacturer[Manufacturer Name],MATCH(E1608,Manufacturer[ManufacturerID],0)),"Not found")</f>
        <v>Quibus</v>
      </c>
      <c r="K1608" t="str">
        <f>IFERROR(INDEX(SalesTJ[Units],MATCH(A1608,SalesTJ[ProductID],0)),"Not found")</f>
        <v>Not found</v>
      </c>
      <c r="L1608" t="str">
        <f>IFERROR(INDEX(SalesTJ[Revenue],MATCH(A1608,SalesTJ[ProductID],0)),"Not found")</f>
        <v>Not found</v>
      </c>
    </row>
    <row r="1609" spans="1:12">
      <c r="A1609" s="10">
        <v>1608</v>
      </c>
      <c r="C1609" t="str">
        <f>IFERROR(INDEX(ProductTJ[Product Name],MATCH(A1609,ProductTJ[ProductID],0)),"Not found")</f>
        <v>Quibus RS-46</v>
      </c>
      <c r="D1609" t="str">
        <f>IFERROR(INDEX(ProductTJ[Category],MATCH(A1609,ProductTJ[ProductID],0)),"Not found")</f>
        <v>Rural</v>
      </c>
      <c r="E1609">
        <f>IFERROR(INDEX(ProductTJ[ManufacturerID],MATCH(A1609,ProductTJ[ProductID],0)),"Not found")</f>
        <v>12</v>
      </c>
      <c r="F1609" t="str">
        <f>IFERROR(INDEX(ProductTJ[Segment],MATCH(A1609,ProductTJ[ProductID],0)),"Not found")</f>
        <v>Select</v>
      </c>
      <c r="G1609" t="str">
        <f>IFERROR(INDEX(SalesTJ[Country],MATCH(A1609,SalesTJ[ProductID],0)),"Not found")</f>
        <v>Not found</v>
      </c>
      <c r="H1609" t="str">
        <f>IFERROR(INDEX(Location[State],MATCH(I1609,Location[Zip],0)),"Not found")</f>
        <v>Not found</v>
      </c>
      <c r="I1609" t="str">
        <f>IFERROR(INDEX(SalesTJ[Zip],MATCH(A1609,SalesTJ[ProductID],0)),"Not found")</f>
        <v>Not found</v>
      </c>
      <c r="J1609" t="str">
        <f>IFERROR(INDEX(Manufacturer[Manufacturer Name],MATCH(E1609,Manufacturer[ManufacturerID],0)),"Not found")</f>
        <v>Quibus</v>
      </c>
      <c r="K1609" t="str">
        <f>IFERROR(INDEX(SalesTJ[Units],MATCH(A1609,SalesTJ[ProductID],0)),"Not found")</f>
        <v>Not found</v>
      </c>
      <c r="L1609" t="str">
        <f>IFERROR(INDEX(SalesTJ[Revenue],MATCH(A1609,SalesTJ[ProductID],0)),"Not found")</f>
        <v>Not found</v>
      </c>
    </row>
    <row r="1610" spans="1:12">
      <c r="A1610" s="10">
        <v>1609</v>
      </c>
      <c r="C1610" t="str">
        <f>IFERROR(INDEX(ProductTJ[Product Name],MATCH(A1610,ProductTJ[ProductID],0)),"Not found")</f>
        <v>Quibus RS-47</v>
      </c>
      <c r="D1610" t="str">
        <f>IFERROR(INDEX(ProductTJ[Category],MATCH(A1610,ProductTJ[ProductID],0)),"Not found")</f>
        <v>Rural</v>
      </c>
      <c r="E1610">
        <f>IFERROR(INDEX(ProductTJ[ManufacturerID],MATCH(A1610,ProductTJ[ProductID],0)),"Not found")</f>
        <v>12</v>
      </c>
      <c r="F1610" t="str">
        <f>IFERROR(INDEX(ProductTJ[Segment],MATCH(A1610,ProductTJ[ProductID],0)),"Not found")</f>
        <v>Select</v>
      </c>
      <c r="G1610" t="str">
        <f>IFERROR(INDEX(SalesTJ[Country],MATCH(A1610,SalesTJ[ProductID],0)),"Not found")</f>
        <v>Not found</v>
      </c>
      <c r="H1610" t="str">
        <f>IFERROR(INDEX(Location[State],MATCH(I1610,Location[Zip],0)),"Not found")</f>
        <v>Not found</v>
      </c>
      <c r="I1610" t="str">
        <f>IFERROR(INDEX(SalesTJ[Zip],MATCH(A1610,SalesTJ[ProductID],0)),"Not found")</f>
        <v>Not found</v>
      </c>
      <c r="J1610" t="str">
        <f>IFERROR(INDEX(Manufacturer[Manufacturer Name],MATCH(E1610,Manufacturer[ManufacturerID],0)),"Not found")</f>
        <v>Quibus</v>
      </c>
      <c r="K1610" t="str">
        <f>IFERROR(INDEX(SalesTJ[Units],MATCH(A1610,SalesTJ[ProductID],0)),"Not found")</f>
        <v>Not found</v>
      </c>
      <c r="L1610" t="str">
        <f>IFERROR(INDEX(SalesTJ[Revenue],MATCH(A1610,SalesTJ[ProductID],0)),"Not found")</f>
        <v>Not found</v>
      </c>
    </row>
    <row r="1611" spans="1:12">
      <c r="A1611" s="10">
        <v>1610</v>
      </c>
      <c r="C1611" t="str">
        <f>IFERROR(INDEX(ProductTJ[Product Name],MATCH(A1611,ProductTJ[ProductID],0)),"Not found")</f>
        <v>Quibus RS-48</v>
      </c>
      <c r="D1611" t="str">
        <f>IFERROR(INDEX(ProductTJ[Category],MATCH(A1611,ProductTJ[ProductID],0)),"Not found")</f>
        <v>Rural</v>
      </c>
      <c r="E1611">
        <f>IFERROR(INDEX(ProductTJ[ManufacturerID],MATCH(A1611,ProductTJ[ProductID],0)),"Not found")</f>
        <v>12</v>
      </c>
      <c r="F1611" t="str">
        <f>IFERROR(INDEX(ProductTJ[Segment],MATCH(A1611,ProductTJ[ProductID],0)),"Not found")</f>
        <v>Select</v>
      </c>
      <c r="G1611" t="str">
        <f>IFERROR(INDEX(SalesTJ[Country],MATCH(A1611,SalesTJ[ProductID],0)),"Not found")</f>
        <v>Not found</v>
      </c>
      <c r="H1611" t="str">
        <f>IFERROR(INDEX(Location[State],MATCH(I1611,Location[Zip],0)),"Not found")</f>
        <v>Not found</v>
      </c>
      <c r="I1611" t="str">
        <f>IFERROR(INDEX(SalesTJ[Zip],MATCH(A1611,SalesTJ[ProductID],0)),"Not found")</f>
        <v>Not found</v>
      </c>
      <c r="J1611" t="str">
        <f>IFERROR(INDEX(Manufacturer[Manufacturer Name],MATCH(E1611,Manufacturer[ManufacturerID],0)),"Not found")</f>
        <v>Quibus</v>
      </c>
      <c r="K1611" t="str">
        <f>IFERROR(INDEX(SalesTJ[Units],MATCH(A1611,SalesTJ[ProductID],0)),"Not found")</f>
        <v>Not found</v>
      </c>
      <c r="L1611" t="str">
        <f>IFERROR(INDEX(SalesTJ[Revenue],MATCH(A1611,SalesTJ[ProductID],0)),"Not found")</f>
        <v>Not found</v>
      </c>
    </row>
    <row r="1612" spans="1:12">
      <c r="A1612" s="10">
        <v>1611</v>
      </c>
      <c r="C1612" t="str">
        <f>IFERROR(INDEX(ProductTJ[Product Name],MATCH(A1612,ProductTJ[ProductID],0)),"Not found")</f>
        <v>Quibus RS-49</v>
      </c>
      <c r="D1612" t="str">
        <f>IFERROR(INDEX(ProductTJ[Category],MATCH(A1612,ProductTJ[ProductID],0)),"Not found")</f>
        <v>Rural</v>
      </c>
      <c r="E1612">
        <f>IFERROR(INDEX(ProductTJ[ManufacturerID],MATCH(A1612,ProductTJ[ProductID],0)),"Not found")</f>
        <v>12</v>
      </c>
      <c r="F1612" t="str">
        <f>IFERROR(INDEX(ProductTJ[Segment],MATCH(A1612,ProductTJ[ProductID],0)),"Not found")</f>
        <v>Select</v>
      </c>
      <c r="G1612" t="str">
        <f>IFERROR(INDEX(SalesTJ[Country],MATCH(A1612,SalesTJ[ProductID],0)),"Not found")</f>
        <v>Not found</v>
      </c>
      <c r="H1612" t="str">
        <f>IFERROR(INDEX(Location[State],MATCH(I1612,Location[Zip],0)),"Not found")</f>
        <v>Not found</v>
      </c>
      <c r="I1612" t="str">
        <f>IFERROR(INDEX(SalesTJ[Zip],MATCH(A1612,SalesTJ[ProductID],0)),"Not found")</f>
        <v>Not found</v>
      </c>
      <c r="J1612" t="str">
        <f>IFERROR(INDEX(Manufacturer[Manufacturer Name],MATCH(E1612,Manufacturer[ManufacturerID],0)),"Not found")</f>
        <v>Quibus</v>
      </c>
      <c r="K1612" t="str">
        <f>IFERROR(INDEX(SalesTJ[Units],MATCH(A1612,SalesTJ[ProductID],0)),"Not found")</f>
        <v>Not found</v>
      </c>
      <c r="L1612" t="str">
        <f>IFERROR(INDEX(SalesTJ[Revenue],MATCH(A1612,SalesTJ[ProductID],0)),"Not found")</f>
        <v>Not found</v>
      </c>
    </row>
    <row r="1613" spans="1:12">
      <c r="A1613" s="10">
        <v>1612</v>
      </c>
      <c r="C1613" t="str">
        <f>IFERROR(INDEX(ProductTJ[Product Name],MATCH(A1613,ProductTJ[ProductID],0)),"Not found")</f>
        <v>Quibus RS-50</v>
      </c>
      <c r="D1613" t="str">
        <f>IFERROR(INDEX(ProductTJ[Category],MATCH(A1613,ProductTJ[ProductID],0)),"Not found")</f>
        <v>Rural</v>
      </c>
      <c r="E1613">
        <f>IFERROR(INDEX(ProductTJ[ManufacturerID],MATCH(A1613,ProductTJ[ProductID],0)),"Not found")</f>
        <v>12</v>
      </c>
      <c r="F1613" t="str">
        <f>IFERROR(INDEX(ProductTJ[Segment],MATCH(A1613,ProductTJ[ProductID],0)),"Not found")</f>
        <v>Select</v>
      </c>
      <c r="G1613" t="str">
        <f>IFERROR(INDEX(SalesTJ[Country],MATCH(A1613,SalesTJ[ProductID],0)),"Not found")</f>
        <v>Not found</v>
      </c>
      <c r="H1613" t="str">
        <f>IFERROR(INDEX(Location[State],MATCH(I1613,Location[Zip],0)),"Not found")</f>
        <v>Not found</v>
      </c>
      <c r="I1613" t="str">
        <f>IFERROR(INDEX(SalesTJ[Zip],MATCH(A1613,SalesTJ[ProductID],0)),"Not found")</f>
        <v>Not found</v>
      </c>
      <c r="J1613" t="str">
        <f>IFERROR(INDEX(Manufacturer[Manufacturer Name],MATCH(E1613,Manufacturer[ManufacturerID],0)),"Not found")</f>
        <v>Quibus</v>
      </c>
      <c r="K1613" t="str">
        <f>IFERROR(INDEX(SalesTJ[Units],MATCH(A1613,SalesTJ[ProductID],0)),"Not found")</f>
        <v>Not found</v>
      </c>
      <c r="L1613" t="str">
        <f>IFERROR(INDEX(SalesTJ[Revenue],MATCH(A1613,SalesTJ[ProductID],0)),"Not found")</f>
        <v>Not found</v>
      </c>
    </row>
    <row r="1614" spans="1:12">
      <c r="A1614" s="10">
        <v>1613</v>
      </c>
      <c r="C1614" t="str">
        <f>IFERROR(INDEX(ProductTJ[Product Name],MATCH(A1614,ProductTJ[ProductID],0)),"Not found")</f>
        <v>Quibus RS-51</v>
      </c>
      <c r="D1614" t="str">
        <f>IFERROR(INDEX(ProductTJ[Category],MATCH(A1614,ProductTJ[ProductID],0)),"Not found")</f>
        <v>Rural</v>
      </c>
      <c r="E1614">
        <f>IFERROR(INDEX(ProductTJ[ManufacturerID],MATCH(A1614,ProductTJ[ProductID],0)),"Not found")</f>
        <v>12</v>
      </c>
      <c r="F1614" t="str">
        <f>IFERROR(INDEX(ProductTJ[Segment],MATCH(A1614,ProductTJ[ProductID],0)),"Not found")</f>
        <v>Select</v>
      </c>
      <c r="G1614" t="str">
        <f>IFERROR(INDEX(SalesTJ[Country],MATCH(A1614,SalesTJ[ProductID],0)),"Not found")</f>
        <v>Not found</v>
      </c>
      <c r="H1614" t="str">
        <f>IFERROR(INDEX(Location[State],MATCH(I1614,Location[Zip],0)),"Not found")</f>
        <v>Not found</v>
      </c>
      <c r="I1614" t="str">
        <f>IFERROR(INDEX(SalesTJ[Zip],MATCH(A1614,SalesTJ[ProductID],0)),"Not found")</f>
        <v>Not found</v>
      </c>
      <c r="J1614" t="str">
        <f>IFERROR(INDEX(Manufacturer[Manufacturer Name],MATCH(E1614,Manufacturer[ManufacturerID],0)),"Not found")</f>
        <v>Quibus</v>
      </c>
      <c r="K1614" t="str">
        <f>IFERROR(INDEX(SalesTJ[Units],MATCH(A1614,SalesTJ[ProductID],0)),"Not found")</f>
        <v>Not found</v>
      </c>
      <c r="L1614" t="str">
        <f>IFERROR(INDEX(SalesTJ[Revenue],MATCH(A1614,SalesTJ[ProductID],0)),"Not found")</f>
        <v>Not found</v>
      </c>
    </row>
    <row r="1615" spans="1:12">
      <c r="A1615" s="10">
        <v>1614</v>
      </c>
      <c r="C1615" t="str">
        <f>IFERROR(INDEX(ProductTJ[Product Name],MATCH(A1615,ProductTJ[ProductID],0)),"Not found")</f>
        <v>Quibus RS-52</v>
      </c>
      <c r="D1615" t="str">
        <f>IFERROR(INDEX(ProductTJ[Category],MATCH(A1615,ProductTJ[ProductID],0)),"Not found")</f>
        <v>Rural</v>
      </c>
      <c r="E1615">
        <f>IFERROR(INDEX(ProductTJ[ManufacturerID],MATCH(A1615,ProductTJ[ProductID],0)),"Not found")</f>
        <v>12</v>
      </c>
      <c r="F1615" t="str">
        <f>IFERROR(INDEX(ProductTJ[Segment],MATCH(A1615,ProductTJ[ProductID],0)),"Not found")</f>
        <v>Select</v>
      </c>
      <c r="G1615" t="str">
        <f>IFERROR(INDEX(SalesTJ[Country],MATCH(A1615,SalesTJ[ProductID],0)),"Not found")</f>
        <v>Not found</v>
      </c>
      <c r="H1615" t="str">
        <f>IFERROR(INDEX(Location[State],MATCH(I1615,Location[Zip],0)),"Not found")</f>
        <v>Not found</v>
      </c>
      <c r="I1615" t="str">
        <f>IFERROR(INDEX(SalesTJ[Zip],MATCH(A1615,SalesTJ[ProductID],0)),"Not found")</f>
        <v>Not found</v>
      </c>
      <c r="J1615" t="str">
        <f>IFERROR(INDEX(Manufacturer[Manufacturer Name],MATCH(E1615,Manufacturer[ManufacturerID],0)),"Not found")</f>
        <v>Quibus</v>
      </c>
      <c r="K1615" t="str">
        <f>IFERROR(INDEX(SalesTJ[Units],MATCH(A1615,SalesTJ[ProductID],0)),"Not found")</f>
        <v>Not found</v>
      </c>
      <c r="L1615" t="str">
        <f>IFERROR(INDEX(SalesTJ[Revenue],MATCH(A1615,SalesTJ[ProductID],0)),"Not found")</f>
        <v>Not found</v>
      </c>
    </row>
    <row r="1616" spans="1:12">
      <c r="A1616" s="10">
        <v>1615</v>
      </c>
      <c r="C1616" t="str">
        <f>IFERROR(INDEX(ProductTJ[Product Name],MATCH(A1616,ProductTJ[ProductID],0)),"Not found")</f>
        <v>Quibus RS-53</v>
      </c>
      <c r="D1616" t="str">
        <f>IFERROR(INDEX(ProductTJ[Category],MATCH(A1616,ProductTJ[ProductID],0)),"Not found")</f>
        <v>Rural</v>
      </c>
      <c r="E1616">
        <f>IFERROR(INDEX(ProductTJ[ManufacturerID],MATCH(A1616,ProductTJ[ProductID],0)),"Not found")</f>
        <v>12</v>
      </c>
      <c r="F1616" t="str">
        <f>IFERROR(INDEX(ProductTJ[Segment],MATCH(A1616,ProductTJ[ProductID],0)),"Not found")</f>
        <v>Select</v>
      </c>
      <c r="G1616" t="str">
        <f>IFERROR(INDEX(SalesTJ[Country],MATCH(A1616,SalesTJ[ProductID],0)),"Not found")</f>
        <v>Not found</v>
      </c>
      <c r="H1616" t="str">
        <f>IFERROR(INDEX(Location[State],MATCH(I1616,Location[Zip],0)),"Not found")</f>
        <v>Not found</v>
      </c>
      <c r="I1616" t="str">
        <f>IFERROR(INDEX(SalesTJ[Zip],MATCH(A1616,SalesTJ[ProductID],0)),"Not found")</f>
        <v>Not found</v>
      </c>
      <c r="J1616" t="str">
        <f>IFERROR(INDEX(Manufacturer[Manufacturer Name],MATCH(E1616,Manufacturer[ManufacturerID],0)),"Not found")</f>
        <v>Quibus</v>
      </c>
      <c r="K1616" t="str">
        <f>IFERROR(INDEX(SalesTJ[Units],MATCH(A1616,SalesTJ[ProductID],0)),"Not found")</f>
        <v>Not found</v>
      </c>
      <c r="L1616" t="str">
        <f>IFERROR(INDEX(SalesTJ[Revenue],MATCH(A1616,SalesTJ[ProductID],0)),"Not found")</f>
        <v>Not found</v>
      </c>
    </row>
    <row r="1617" spans="1:12">
      <c r="A1617" s="10">
        <v>1616</v>
      </c>
      <c r="C1617" t="str">
        <f>IFERROR(INDEX(ProductTJ[Product Name],MATCH(A1617,ProductTJ[ProductID],0)),"Not found")</f>
        <v>Quibus RS-54</v>
      </c>
      <c r="D1617" t="str">
        <f>IFERROR(INDEX(ProductTJ[Category],MATCH(A1617,ProductTJ[ProductID],0)),"Not found")</f>
        <v>Rural</v>
      </c>
      <c r="E1617">
        <f>IFERROR(INDEX(ProductTJ[ManufacturerID],MATCH(A1617,ProductTJ[ProductID],0)),"Not found")</f>
        <v>12</v>
      </c>
      <c r="F1617" t="str">
        <f>IFERROR(INDEX(ProductTJ[Segment],MATCH(A1617,ProductTJ[ProductID],0)),"Not found")</f>
        <v>Select</v>
      </c>
      <c r="G1617" t="str">
        <f>IFERROR(INDEX(SalesTJ[Country],MATCH(A1617,SalesTJ[ProductID],0)),"Not found")</f>
        <v>Not found</v>
      </c>
      <c r="H1617" t="str">
        <f>IFERROR(INDEX(Location[State],MATCH(I1617,Location[Zip],0)),"Not found")</f>
        <v>Not found</v>
      </c>
      <c r="I1617" t="str">
        <f>IFERROR(INDEX(SalesTJ[Zip],MATCH(A1617,SalesTJ[ProductID],0)),"Not found")</f>
        <v>Not found</v>
      </c>
      <c r="J1617" t="str">
        <f>IFERROR(INDEX(Manufacturer[Manufacturer Name],MATCH(E1617,Manufacturer[ManufacturerID],0)),"Not found")</f>
        <v>Quibus</v>
      </c>
      <c r="K1617" t="str">
        <f>IFERROR(INDEX(SalesTJ[Units],MATCH(A1617,SalesTJ[ProductID],0)),"Not found")</f>
        <v>Not found</v>
      </c>
      <c r="L1617" t="str">
        <f>IFERROR(INDEX(SalesTJ[Revenue],MATCH(A1617,SalesTJ[ProductID],0)),"Not found")</f>
        <v>Not found</v>
      </c>
    </row>
    <row r="1618" spans="1:12">
      <c r="A1618" s="10">
        <v>1617</v>
      </c>
      <c r="C1618" t="str">
        <f>IFERROR(INDEX(ProductTJ[Product Name],MATCH(A1618,ProductTJ[ProductID],0)),"Not found")</f>
        <v>Quibus RS-55</v>
      </c>
      <c r="D1618" t="str">
        <f>IFERROR(INDEX(ProductTJ[Category],MATCH(A1618,ProductTJ[ProductID],0)),"Not found")</f>
        <v>Rural</v>
      </c>
      <c r="E1618">
        <f>IFERROR(INDEX(ProductTJ[ManufacturerID],MATCH(A1618,ProductTJ[ProductID],0)),"Not found")</f>
        <v>12</v>
      </c>
      <c r="F1618" t="str">
        <f>IFERROR(INDEX(ProductTJ[Segment],MATCH(A1618,ProductTJ[ProductID],0)),"Not found")</f>
        <v>Select</v>
      </c>
      <c r="G1618" t="str">
        <f>IFERROR(INDEX(SalesTJ[Country],MATCH(A1618,SalesTJ[ProductID],0)),"Not found")</f>
        <v>Not found</v>
      </c>
      <c r="H1618" t="str">
        <f>IFERROR(INDEX(Location[State],MATCH(I1618,Location[Zip],0)),"Not found")</f>
        <v>Not found</v>
      </c>
      <c r="I1618" t="str">
        <f>IFERROR(INDEX(SalesTJ[Zip],MATCH(A1618,SalesTJ[ProductID],0)),"Not found")</f>
        <v>Not found</v>
      </c>
      <c r="J1618" t="str">
        <f>IFERROR(INDEX(Manufacturer[Manufacturer Name],MATCH(E1618,Manufacturer[ManufacturerID],0)),"Not found")</f>
        <v>Quibus</v>
      </c>
      <c r="K1618" t="str">
        <f>IFERROR(INDEX(SalesTJ[Units],MATCH(A1618,SalesTJ[ProductID],0)),"Not found")</f>
        <v>Not found</v>
      </c>
      <c r="L1618" t="str">
        <f>IFERROR(INDEX(SalesTJ[Revenue],MATCH(A1618,SalesTJ[ProductID],0)),"Not found")</f>
        <v>Not found</v>
      </c>
    </row>
    <row r="1619" spans="1:12">
      <c r="A1619" s="10">
        <v>1618</v>
      </c>
      <c r="C1619" t="str">
        <f>IFERROR(INDEX(ProductTJ[Product Name],MATCH(A1619,ProductTJ[ProductID],0)),"Not found")</f>
        <v>Quibus RS-56</v>
      </c>
      <c r="D1619" t="str">
        <f>IFERROR(INDEX(ProductTJ[Category],MATCH(A1619,ProductTJ[ProductID],0)),"Not found")</f>
        <v>Rural</v>
      </c>
      <c r="E1619">
        <f>IFERROR(INDEX(ProductTJ[ManufacturerID],MATCH(A1619,ProductTJ[ProductID],0)),"Not found")</f>
        <v>12</v>
      </c>
      <c r="F1619" t="str">
        <f>IFERROR(INDEX(ProductTJ[Segment],MATCH(A1619,ProductTJ[ProductID],0)),"Not found")</f>
        <v>Select</v>
      </c>
      <c r="G1619" t="str">
        <f>IFERROR(INDEX(SalesTJ[Country],MATCH(A1619,SalesTJ[ProductID],0)),"Not found")</f>
        <v>Not found</v>
      </c>
      <c r="H1619" t="str">
        <f>IFERROR(INDEX(Location[State],MATCH(I1619,Location[Zip],0)),"Not found")</f>
        <v>Not found</v>
      </c>
      <c r="I1619" t="str">
        <f>IFERROR(INDEX(SalesTJ[Zip],MATCH(A1619,SalesTJ[ProductID],0)),"Not found")</f>
        <v>Not found</v>
      </c>
      <c r="J1619" t="str">
        <f>IFERROR(INDEX(Manufacturer[Manufacturer Name],MATCH(E1619,Manufacturer[ManufacturerID],0)),"Not found")</f>
        <v>Quibus</v>
      </c>
      <c r="K1619" t="str">
        <f>IFERROR(INDEX(SalesTJ[Units],MATCH(A1619,SalesTJ[ProductID],0)),"Not found")</f>
        <v>Not found</v>
      </c>
      <c r="L1619" t="str">
        <f>IFERROR(INDEX(SalesTJ[Revenue],MATCH(A1619,SalesTJ[ProductID],0)),"Not found")</f>
        <v>Not found</v>
      </c>
    </row>
    <row r="1620" spans="1:12">
      <c r="A1620" s="10">
        <v>1619</v>
      </c>
      <c r="C1620" t="str">
        <f>IFERROR(INDEX(ProductTJ[Product Name],MATCH(A1620,ProductTJ[ProductID],0)),"Not found")</f>
        <v>Quibus RS-57</v>
      </c>
      <c r="D1620" t="str">
        <f>IFERROR(INDEX(ProductTJ[Category],MATCH(A1620,ProductTJ[ProductID],0)),"Not found")</f>
        <v>Rural</v>
      </c>
      <c r="E1620">
        <f>IFERROR(INDEX(ProductTJ[ManufacturerID],MATCH(A1620,ProductTJ[ProductID],0)),"Not found")</f>
        <v>12</v>
      </c>
      <c r="F1620" t="str">
        <f>IFERROR(INDEX(ProductTJ[Segment],MATCH(A1620,ProductTJ[ProductID],0)),"Not found")</f>
        <v>Select</v>
      </c>
      <c r="G1620" t="str">
        <f>IFERROR(INDEX(SalesTJ[Country],MATCH(A1620,SalesTJ[ProductID],0)),"Not found")</f>
        <v>Not found</v>
      </c>
      <c r="H1620" t="str">
        <f>IFERROR(INDEX(Location[State],MATCH(I1620,Location[Zip],0)),"Not found")</f>
        <v>Not found</v>
      </c>
      <c r="I1620" t="str">
        <f>IFERROR(INDEX(SalesTJ[Zip],MATCH(A1620,SalesTJ[ProductID],0)),"Not found")</f>
        <v>Not found</v>
      </c>
      <c r="J1620" t="str">
        <f>IFERROR(INDEX(Manufacturer[Manufacturer Name],MATCH(E1620,Manufacturer[ManufacturerID],0)),"Not found")</f>
        <v>Quibus</v>
      </c>
      <c r="K1620" t="str">
        <f>IFERROR(INDEX(SalesTJ[Units],MATCH(A1620,SalesTJ[ProductID],0)),"Not found")</f>
        <v>Not found</v>
      </c>
      <c r="L1620" t="str">
        <f>IFERROR(INDEX(SalesTJ[Revenue],MATCH(A1620,SalesTJ[ProductID],0)),"Not found")</f>
        <v>Not found</v>
      </c>
    </row>
    <row r="1621" spans="1:12">
      <c r="A1621" s="10">
        <v>1620</v>
      </c>
      <c r="C1621" t="str">
        <f>IFERROR(INDEX(ProductTJ[Product Name],MATCH(A1621,ProductTJ[ProductID],0)),"Not found")</f>
        <v>Quibus RS-58</v>
      </c>
      <c r="D1621" t="str">
        <f>IFERROR(INDEX(ProductTJ[Category],MATCH(A1621,ProductTJ[ProductID],0)),"Not found")</f>
        <v>Rural</v>
      </c>
      <c r="E1621">
        <f>IFERROR(INDEX(ProductTJ[ManufacturerID],MATCH(A1621,ProductTJ[ProductID],0)),"Not found")</f>
        <v>12</v>
      </c>
      <c r="F1621" t="str">
        <f>IFERROR(INDEX(ProductTJ[Segment],MATCH(A1621,ProductTJ[ProductID],0)),"Not found")</f>
        <v>Select</v>
      </c>
      <c r="G1621" t="str">
        <f>IFERROR(INDEX(SalesTJ[Country],MATCH(A1621,SalesTJ[ProductID],0)),"Not found")</f>
        <v>Not found</v>
      </c>
      <c r="H1621" t="str">
        <f>IFERROR(INDEX(Location[State],MATCH(I1621,Location[Zip],0)),"Not found")</f>
        <v>Not found</v>
      </c>
      <c r="I1621" t="str">
        <f>IFERROR(INDEX(SalesTJ[Zip],MATCH(A1621,SalesTJ[ProductID],0)),"Not found")</f>
        <v>Not found</v>
      </c>
      <c r="J1621" t="str">
        <f>IFERROR(INDEX(Manufacturer[Manufacturer Name],MATCH(E1621,Manufacturer[ManufacturerID],0)),"Not found")</f>
        <v>Quibus</v>
      </c>
      <c r="K1621" t="str">
        <f>IFERROR(INDEX(SalesTJ[Units],MATCH(A1621,SalesTJ[ProductID],0)),"Not found")</f>
        <v>Not found</v>
      </c>
      <c r="L1621" t="str">
        <f>IFERROR(INDEX(SalesTJ[Revenue],MATCH(A1621,SalesTJ[ProductID],0)),"Not found")</f>
        <v>Not found</v>
      </c>
    </row>
    <row r="1622" spans="1:12">
      <c r="A1622" s="10">
        <v>1621</v>
      </c>
      <c r="C1622" t="str">
        <f>IFERROR(INDEX(ProductTJ[Product Name],MATCH(A1622,ProductTJ[ProductID],0)),"Not found")</f>
        <v>Quibus RS-59</v>
      </c>
      <c r="D1622" t="str">
        <f>IFERROR(INDEX(ProductTJ[Category],MATCH(A1622,ProductTJ[ProductID],0)),"Not found")</f>
        <v>Rural</v>
      </c>
      <c r="E1622">
        <f>IFERROR(INDEX(ProductTJ[ManufacturerID],MATCH(A1622,ProductTJ[ProductID],0)),"Not found")</f>
        <v>12</v>
      </c>
      <c r="F1622" t="str">
        <f>IFERROR(INDEX(ProductTJ[Segment],MATCH(A1622,ProductTJ[ProductID],0)),"Not found")</f>
        <v>Select</v>
      </c>
      <c r="G1622" t="str">
        <f>IFERROR(INDEX(SalesTJ[Country],MATCH(A1622,SalesTJ[ProductID],0)),"Not found")</f>
        <v>Not found</v>
      </c>
      <c r="H1622" t="str">
        <f>IFERROR(INDEX(Location[State],MATCH(I1622,Location[Zip],0)),"Not found")</f>
        <v>Not found</v>
      </c>
      <c r="I1622" t="str">
        <f>IFERROR(INDEX(SalesTJ[Zip],MATCH(A1622,SalesTJ[ProductID],0)),"Not found")</f>
        <v>Not found</v>
      </c>
      <c r="J1622" t="str">
        <f>IFERROR(INDEX(Manufacturer[Manufacturer Name],MATCH(E1622,Manufacturer[ManufacturerID],0)),"Not found")</f>
        <v>Quibus</v>
      </c>
      <c r="K1622" t="str">
        <f>IFERROR(INDEX(SalesTJ[Units],MATCH(A1622,SalesTJ[ProductID],0)),"Not found")</f>
        <v>Not found</v>
      </c>
      <c r="L1622" t="str">
        <f>IFERROR(INDEX(SalesTJ[Revenue],MATCH(A1622,SalesTJ[ProductID],0)),"Not found")</f>
        <v>Not found</v>
      </c>
    </row>
    <row r="1623" spans="1:12">
      <c r="A1623" s="10">
        <v>1622</v>
      </c>
      <c r="C1623" t="str">
        <f>IFERROR(INDEX(ProductTJ[Product Name],MATCH(A1623,ProductTJ[ProductID],0)),"Not found")</f>
        <v>Quibus RS-60</v>
      </c>
      <c r="D1623" t="str">
        <f>IFERROR(INDEX(ProductTJ[Category],MATCH(A1623,ProductTJ[ProductID],0)),"Not found")</f>
        <v>Rural</v>
      </c>
      <c r="E1623">
        <f>IFERROR(INDEX(ProductTJ[ManufacturerID],MATCH(A1623,ProductTJ[ProductID],0)),"Not found")</f>
        <v>12</v>
      </c>
      <c r="F1623" t="str">
        <f>IFERROR(INDEX(ProductTJ[Segment],MATCH(A1623,ProductTJ[ProductID],0)),"Not found")</f>
        <v>Select</v>
      </c>
      <c r="G1623" t="str">
        <f>IFERROR(INDEX(SalesTJ[Country],MATCH(A1623,SalesTJ[ProductID],0)),"Not found")</f>
        <v>Not found</v>
      </c>
      <c r="H1623" t="str">
        <f>IFERROR(INDEX(Location[State],MATCH(I1623,Location[Zip],0)),"Not found")</f>
        <v>Not found</v>
      </c>
      <c r="I1623" t="str">
        <f>IFERROR(INDEX(SalesTJ[Zip],MATCH(A1623,SalesTJ[ProductID],0)),"Not found")</f>
        <v>Not found</v>
      </c>
      <c r="J1623" t="str">
        <f>IFERROR(INDEX(Manufacturer[Manufacturer Name],MATCH(E1623,Manufacturer[ManufacturerID],0)),"Not found")</f>
        <v>Quibus</v>
      </c>
      <c r="K1623" t="str">
        <f>IFERROR(INDEX(SalesTJ[Units],MATCH(A1623,SalesTJ[ProductID],0)),"Not found")</f>
        <v>Not found</v>
      </c>
      <c r="L1623" t="str">
        <f>IFERROR(INDEX(SalesTJ[Revenue],MATCH(A1623,SalesTJ[ProductID],0)),"Not found")</f>
        <v>Not found</v>
      </c>
    </row>
    <row r="1624" spans="1:12">
      <c r="A1624" s="10">
        <v>1623</v>
      </c>
      <c r="C1624" t="str">
        <f>IFERROR(INDEX(ProductTJ[Product Name],MATCH(A1624,ProductTJ[ProductID],0)),"Not found")</f>
        <v>Quibus RS-61</v>
      </c>
      <c r="D1624" t="str">
        <f>IFERROR(INDEX(ProductTJ[Category],MATCH(A1624,ProductTJ[ProductID],0)),"Not found")</f>
        <v>Rural</v>
      </c>
      <c r="E1624">
        <f>IFERROR(INDEX(ProductTJ[ManufacturerID],MATCH(A1624,ProductTJ[ProductID],0)),"Not found")</f>
        <v>12</v>
      </c>
      <c r="F1624" t="str">
        <f>IFERROR(INDEX(ProductTJ[Segment],MATCH(A1624,ProductTJ[ProductID],0)),"Not found")</f>
        <v>Select</v>
      </c>
      <c r="G1624" t="str">
        <f>IFERROR(INDEX(SalesTJ[Country],MATCH(A1624,SalesTJ[ProductID],0)),"Not found")</f>
        <v>Not found</v>
      </c>
      <c r="H1624" t="str">
        <f>IFERROR(INDEX(Location[State],MATCH(I1624,Location[Zip],0)),"Not found")</f>
        <v>Not found</v>
      </c>
      <c r="I1624" t="str">
        <f>IFERROR(INDEX(SalesTJ[Zip],MATCH(A1624,SalesTJ[ProductID],0)),"Not found")</f>
        <v>Not found</v>
      </c>
      <c r="J1624" t="str">
        <f>IFERROR(INDEX(Manufacturer[Manufacturer Name],MATCH(E1624,Manufacturer[ManufacturerID],0)),"Not found")</f>
        <v>Quibus</v>
      </c>
      <c r="K1624" t="str">
        <f>IFERROR(INDEX(SalesTJ[Units],MATCH(A1624,SalesTJ[ProductID],0)),"Not found")</f>
        <v>Not found</v>
      </c>
      <c r="L1624" t="str">
        <f>IFERROR(INDEX(SalesTJ[Revenue],MATCH(A1624,SalesTJ[ProductID],0)),"Not found")</f>
        <v>Not found</v>
      </c>
    </row>
    <row r="1625" spans="1:12">
      <c r="A1625" s="10">
        <v>1624</v>
      </c>
      <c r="C1625" t="str">
        <f>IFERROR(INDEX(ProductTJ[Product Name],MATCH(A1625,ProductTJ[ProductID],0)),"Not found")</f>
        <v>Quibus RS-62</v>
      </c>
      <c r="D1625" t="str">
        <f>IFERROR(INDEX(ProductTJ[Category],MATCH(A1625,ProductTJ[ProductID],0)),"Not found")</f>
        <v>Rural</v>
      </c>
      <c r="E1625">
        <f>IFERROR(INDEX(ProductTJ[ManufacturerID],MATCH(A1625,ProductTJ[ProductID],0)),"Not found")</f>
        <v>12</v>
      </c>
      <c r="F1625" t="str">
        <f>IFERROR(INDEX(ProductTJ[Segment],MATCH(A1625,ProductTJ[ProductID],0)),"Not found")</f>
        <v>Select</v>
      </c>
      <c r="G1625" t="str">
        <f>IFERROR(INDEX(SalesTJ[Country],MATCH(A1625,SalesTJ[ProductID],0)),"Not found")</f>
        <v>Not found</v>
      </c>
      <c r="H1625" t="str">
        <f>IFERROR(INDEX(Location[State],MATCH(I1625,Location[Zip],0)),"Not found")</f>
        <v>Not found</v>
      </c>
      <c r="I1625" t="str">
        <f>IFERROR(INDEX(SalesTJ[Zip],MATCH(A1625,SalesTJ[ProductID],0)),"Not found")</f>
        <v>Not found</v>
      </c>
      <c r="J1625" t="str">
        <f>IFERROR(INDEX(Manufacturer[Manufacturer Name],MATCH(E1625,Manufacturer[ManufacturerID],0)),"Not found")</f>
        <v>Quibus</v>
      </c>
      <c r="K1625" t="str">
        <f>IFERROR(INDEX(SalesTJ[Units],MATCH(A1625,SalesTJ[ProductID],0)),"Not found")</f>
        <v>Not found</v>
      </c>
      <c r="L1625" t="str">
        <f>IFERROR(INDEX(SalesTJ[Revenue],MATCH(A1625,SalesTJ[ProductID],0)),"Not found")</f>
        <v>Not found</v>
      </c>
    </row>
    <row r="1626" spans="1:12">
      <c r="A1626" s="10">
        <v>1625</v>
      </c>
      <c r="C1626" t="str">
        <f>IFERROR(INDEX(ProductTJ[Product Name],MATCH(A1626,ProductTJ[ProductID],0)),"Not found")</f>
        <v>Quibus RS-63</v>
      </c>
      <c r="D1626" t="str">
        <f>IFERROR(INDEX(ProductTJ[Category],MATCH(A1626,ProductTJ[ProductID],0)),"Not found")</f>
        <v>Rural</v>
      </c>
      <c r="E1626">
        <f>IFERROR(INDEX(ProductTJ[ManufacturerID],MATCH(A1626,ProductTJ[ProductID],0)),"Not found")</f>
        <v>12</v>
      </c>
      <c r="F1626" t="str">
        <f>IFERROR(INDEX(ProductTJ[Segment],MATCH(A1626,ProductTJ[ProductID],0)),"Not found")</f>
        <v>Select</v>
      </c>
      <c r="G1626" t="str">
        <f>IFERROR(INDEX(SalesTJ[Country],MATCH(A1626,SalesTJ[ProductID],0)),"Not found")</f>
        <v>Not found</v>
      </c>
      <c r="H1626" t="str">
        <f>IFERROR(INDEX(Location[State],MATCH(I1626,Location[Zip],0)),"Not found")</f>
        <v>Not found</v>
      </c>
      <c r="I1626" t="str">
        <f>IFERROR(INDEX(SalesTJ[Zip],MATCH(A1626,SalesTJ[ProductID],0)),"Not found")</f>
        <v>Not found</v>
      </c>
      <c r="J1626" t="str">
        <f>IFERROR(INDEX(Manufacturer[Manufacturer Name],MATCH(E1626,Manufacturer[ManufacturerID],0)),"Not found")</f>
        <v>Quibus</v>
      </c>
      <c r="K1626" t="str">
        <f>IFERROR(INDEX(SalesTJ[Units],MATCH(A1626,SalesTJ[ProductID],0)),"Not found")</f>
        <v>Not found</v>
      </c>
      <c r="L1626" t="str">
        <f>IFERROR(INDEX(SalesTJ[Revenue],MATCH(A1626,SalesTJ[ProductID],0)),"Not found")</f>
        <v>Not found</v>
      </c>
    </row>
    <row r="1627" spans="1:12">
      <c r="A1627" s="10">
        <v>1626</v>
      </c>
      <c r="C1627" t="str">
        <f>IFERROR(INDEX(ProductTJ[Product Name],MATCH(A1627,ProductTJ[ProductID],0)),"Not found")</f>
        <v>Quibus RS-64</v>
      </c>
      <c r="D1627" t="str">
        <f>IFERROR(INDEX(ProductTJ[Category],MATCH(A1627,ProductTJ[ProductID],0)),"Not found")</f>
        <v>Rural</v>
      </c>
      <c r="E1627">
        <f>IFERROR(INDEX(ProductTJ[ManufacturerID],MATCH(A1627,ProductTJ[ProductID],0)),"Not found")</f>
        <v>12</v>
      </c>
      <c r="F1627" t="str">
        <f>IFERROR(INDEX(ProductTJ[Segment],MATCH(A1627,ProductTJ[ProductID],0)),"Not found")</f>
        <v>Select</v>
      </c>
      <c r="G1627" t="str">
        <f>IFERROR(INDEX(SalesTJ[Country],MATCH(A1627,SalesTJ[ProductID],0)),"Not found")</f>
        <v>Not found</v>
      </c>
      <c r="H1627" t="str">
        <f>IFERROR(INDEX(Location[State],MATCH(I1627,Location[Zip],0)),"Not found")</f>
        <v>Not found</v>
      </c>
      <c r="I1627" t="str">
        <f>IFERROR(INDEX(SalesTJ[Zip],MATCH(A1627,SalesTJ[ProductID],0)),"Not found")</f>
        <v>Not found</v>
      </c>
      <c r="J1627" t="str">
        <f>IFERROR(INDEX(Manufacturer[Manufacturer Name],MATCH(E1627,Manufacturer[ManufacturerID],0)),"Not found")</f>
        <v>Quibus</v>
      </c>
      <c r="K1627" t="str">
        <f>IFERROR(INDEX(SalesTJ[Units],MATCH(A1627,SalesTJ[ProductID],0)),"Not found")</f>
        <v>Not found</v>
      </c>
      <c r="L1627" t="str">
        <f>IFERROR(INDEX(SalesTJ[Revenue],MATCH(A1627,SalesTJ[ProductID],0)),"Not found")</f>
        <v>Not found</v>
      </c>
    </row>
    <row r="1628" spans="1:12">
      <c r="A1628" s="10">
        <v>1627</v>
      </c>
      <c r="C1628" t="str">
        <f>IFERROR(INDEX(ProductTJ[Product Name],MATCH(A1628,ProductTJ[ProductID],0)),"Not found")</f>
        <v>Quibus RS-65</v>
      </c>
      <c r="D1628" t="str">
        <f>IFERROR(INDEX(ProductTJ[Category],MATCH(A1628,ProductTJ[ProductID],0)),"Not found")</f>
        <v>Rural</v>
      </c>
      <c r="E1628">
        <f>IFERROR(INDEX(ProductTJ[ManufacturerID],MATCH(A1628,ProductTJ[ProductID],0)),"Not found")</f>
        <v>12</v>
      </c>
      <c r="F1628" t="str">
        <f>IFERROR(INDEX(ProductTJ[Segment],MATCH(A1628,ProductTJ[ProductID],0)),"Not found")</f>
        <v>Select</v>
      </c>
      <c r="G1628" t="str">
        <f>IFERROR(INDEX(SalesTJ[Country],MATCH(A1628,SalesTJ[ProductID],0)),"Not found")</f>
        <v>Not found</v>
      </c>
      <c r="H1628" t="str">
        <f>IFERROR(INDEX(Location[State],MATCH(I1628,Location[Zip],0)),"Not found")</f>
        <v>Not found</v>
      </c>
      <c r="I1628" t="str">
        <f>IFERROR(INDEX(SalesTJ[Zip],MATCH(A1628,SalesTJ[ProductID],0)),"Not found")</f>
        <v>Not found</v>
      </c>
      <c r="J1628" t="str">
        <f>IFERROR(INDEX(Manufacturer[Manufacturer Name],MATCH(E1628,Manufacturer[ManufacturerID],0)),"Not found")</f>
        <v>Quibus</v>
      </c>
      <c r="K1628" t="str">
        <f>IFERROR(INDEX(SalesTJ[Units],MATCH(A1628,SalesTJ[ProductID],0)),"Not found")</f>
        <v>Not found</v>
      </c>
      <c r="L1628" t="str">
        <f>IFERROR(INDEX(SalesTJ[Revenue],MATCH(A1628,SalesTJ[ProductID],0)),"Not found")</f>
        <v>Not found</v>
      </c>
    </row>
    <row r="1629" spans="1:12">
      <c r="A1629" s="10">
        <v>1628</v>
      </c>
      <c r="C1629" t="str">
        <f>IFERROR(INDEX(ProductTJ[Product Name],MATCH(A1629,ProductTJ[ProductID],0)),"Not found")</f>
        <v>Quibus RS-66</v>
      </c>
      <c r="D1629" t="str">
        <f>IFERROR(INDEX(ProductTJ[Category],MATCH(A1629,ProductTJ[ProductID],0)),"Not found")</f>
        <v>Rural</v>
      </c>
      <c r="E1629">
        <f>IFERROR(INDEX(ProductTJ[ManufacturerID],MATCH(A1629,ProductTJ[ProductID],0)),"Not found")</f>
        <v>12</v>
      </c>
      <c r="F1629" t="str">
        <f>IFERROR(INDEX(ProductTJ[Segment],MATCH(A1629,ProductTJ[ProductID],0)),"Not found")</f>
        <v>Select</v>
      </c>
      <c r="G1629" t="str">
        <f>IFERROR(INDEX(SalesTJ[Country],MATCH(A1629,SalesTJ[ProductID],0)),"Not found")</f>
        <v>Not found</v>
      </c>
      <c r="H1629" t="str">
        <f>IFERROR(INDEX(Location[State],MATCH(I1629,Location[Zip],0)),"Not found")</f>
        <v>Not found</v>
      </c>
      <c r="I1629" t="str">
        <f>IFERROR(INDEX(SalesTJ[Zip],MATCH(A1629,SalesTJ[ProductID],0)),"Not found")</f>
        <v>Not found</v>
      </c>
      <c r="J1629" t="str">
        <f>IFERROR(INDEX(Manufacturer[Manufacturer Name],MATCH(E1629,Manufacturer[ManufacturerID],0)),"Not found")</f>
        <v>Quibus</v>
      </c>
      <c r="K1629" t="str">
        <f>IFERROR(INDEX(SalesTJ[Units],MATCH(A1629,SalesTJ[ProductID],0)),"Not found")</f>
        <v>Not found</v>
      </c>
      <c r="L1629" t="str">
        <f>IFERROR(INDEX(SalesTJ[Revenue],MATCH(A1629,SalesTJ[ProductID],0)),"Not found")</f>
        <v>Not found</v>
      </c>
    </row>
    <row r="1630" spans="1:12">
      <c r="A1630" s="10">
        <v>1629</v>
      </c>
      <c r="C1630" t="str">
        <f>IFERROR(INDEX(ProductTJ[Product Name],MATCH(A1630,ProductTJ[ProductID],0)),"Not found")</f>
        <v>Quibus RS-67</v>
      </c>
      <c r="D1630" t="str">
        <f>IFERROR(INDEX(ProductTJ[Category],MATCH(A1630,ProductTJ[ProductID],0)),"Not found")</f>
        <v>Rural</v>
      </c>
      <c r="E1630">
        <f>IFERROR(INDEX(ProductTJ[ManufacturerID],MATCH(A1630,ProductTJ[ProductID],0)),"Not found")</f>
        <v>12</v>
      </c>
      <c r="F1630" t="str">
        <f>IFERROR(INDEX(ProductTJ[Segment],MATCH(A1630,ProductTJ[ProductID],0)),"Not found")</f>
        <v>Select</v>
      </c>
      <c r="G1630" t="str">
        <f>IFERROR(INDEX(SalesTJ[Country],MATCH(A1630,SalesTJ[ProductID],0)),"Not found")</f>
        <v>Not found</v>
      </c>
      <c r="H1630" t="str">
        <f>IFERROR(INDEX(Location[State],MATCH(I1630,Location[Zip],0)),"Not found")</f>
        <v>Not found</v>
      </c>
      <c r="I1630" t="str">
        <f>IFERROR(INDEX(SalesTJ[Zip],MATCH(A1630,SalesTJ[ProductID],0)),"Not found")</f>
        <v>Not found</v>
      </c>
      <c r="J1630" t="str">
        <f>IFERROR(INDEX(Manufacturer[Manufacturer Name],MATCH(E1630,Manufacturer[ManufacturerID],0)),"Not found")</f>
        <v>Quibus</v>
      </c>
      <c r="K1630" t="str">
        <f>IFERROR(INDEX(SalesTJ[Units],MATCH(A1630,SalesTJ[ProductID],0)),"Not found")</f>
        <v>Not found</v>
      </c>
      <c r="L1630" t="str">
        <f>IFERROR(INDEX(SalesTJ[Revenue],MATCH(A1630,SalesTJ[ProductID],0)),"Not found")</f>
        <v>Not found</v>
      </c>
    </row>
    <row r="1631" spans="1:12">
      <c r="A1631" s="10">
        <v>1630</v>
      </c>
      <c r="C1631" t="str">
        <f>IFERROR(INDEX(ProductTJ[Product Name],MATCH(A1631,ProductTJ[ProductID],0)),"Not found")</f>
        <v>Quibus RS-68</v>
      </c>
      <c r="D1631" t="str">
        <f>IFERROR(INDEX(ProductTJ[Category],MATCH(A1631,ProductTJ[ProductID],0)),"Not found")</f>
        <v>Rural</v>
      </c>
      <c r="E1631">
        <f>IFERROR(INDEX(ProductTJ[ManufacturerID],MATCH(A1631,ProductTJ[ProductID],0)),"Not found")</f>
        <v>12</v>
      </c>
      <c r="F1631" t="str">
        <f>IFERROR(INDEX(ProductTJ[Segment],MATCH(A1631,ProductTJ[ProductID],0)),"Not found")</f>
        <v>Select</v>
      </c>
      <c r="G1631" t="str">
        <f>IFERROR(INDEX(SalesTJ[Country],MATCH(A1631,SalesTJ[ProductID],0)),"Not found")</f>
        <v>Not found</v>
      </c>
      <c r="H1631" t="str">
        <f>IFERROR(INDEX(Location[State],MATCH(I1631,Location[Zip],0)),"Not found")</f>
        <v>Not found</v>
      </c>
      <c r="I1631" t="str">
        <f>IFERROR(INDEX(SalesTJ[Zip],MATCH(A1631,SalesTJ[ProductID],0)),"Not found")</f>
        <v>Not found</v>
      </c>
      <c r="J1631" t="str">
        <f>IFERROR(INDEX(Manufacturer[Manufacturer Name],MATCH(E1631,Manufacturer[ManufacturerID],0)),"Not found")</f>
        <v>Quibus</v>
      </c>
      <c r="K1631" t="str">
        <f>IFERROR(INDEX(SalesTJ[Units],MATCH(A1631,SalesTJ[ProductID],0)),"Not found")</f>
        <v>Not found</v>
      </c>
      <c r="L1631" t="str">
        <f>IFERROR(INDEX(SalesTJ[Revenue],MATCH(A1631,SalesTJ[ProductID],0)),"Not found")</f>
        <v>Not found</v>
      </c>
    </row>
    <row r="1632" spans="1:12">
      <c r="A1632" s="10">
        <v>1631</v>
      </c>
      <c r="C1632" t="str">
        <f>IFERROR(INDEX(ProductTJ[Product Name],MATCH(A1632,ProductTJ[ProductID],0)),"Not found")</f>
        <v>Quibus RS-69</v>
      </c>
      <c r="D1632" t="str">
        <f>IFERROR(INDEX(ProductTJ[Category],MATCH(A1632,ProductTJ[ProductID],0)),"Not found")</f>
        <v>Rural</v>
      </c>
      <c r="E1632">
        <f>IFERROR(INDEX(ProductTJ[ManufacturerID],MATCH(A1632,ProductTJ[ProductID],0)),"Not found")</f>
        <v>12</v>
      </c>
      <c r="F1632" t="str">
        <f>IFERROR(INDEX(ProductTJ[Segment],MATCH(A1632,ProductTJ[ProductID],0)),"Not found")</f>
        <v>Select</v>
      </c>
      <c r="G1632" t="str">
        <f>IFERROR(INDEX(SalesTJ[Country],MATCH(A1632,SalesTJ[ProductID],0)),"Not found")</f>
        <v>Not found</v>
      </c>
      <c r="H1632" t="str">
        <f>IFERROR(INDEX(Location[State],MATCH(I1632,Location[Zip],0)),"Not found")</f>
        <v>Not found</v>
      </c>
      <c r="I1632" t="str">
        <f>IFERROR(INDEX(SalesTJ[Zip],MATCH(A1632,SalesTJ[ProductID],0)),"Not found")</f>
        <v>Not found</v>
      </c>
      <c r="J1632" t="str">
        <f>IFERROR(INDEX(Manufacturer[Manufacturer Name],MATCH(E1632,Manufacturer[ManufacturerID],0)),"Not found")</f>
        <v>Quibus</v>
      </c>
      <c r="K1632" t="str">
        <f>IFERROR(INDEX(SalesTJ[Units],MATCH(A1632,SalesTJ[ProductID],0)),"Not found")</f>
        <v>Not found</v>
      </c>
      <c r="L1632" t="str">
        <f>IFERROR(INDEX(SalesTJ[Revenue],MATCH(A1632,SalesTJ[ProductID],0)),"Not found")</f>
        <v>Not found</v>
      </c>
    </row>
    <row r="1633" spans="1:12">
      <c r="A1633" s="10">
        <v>1632</v>
      </c>
      <c r="C1633" t="str">
        <f>IFERROR(INDEX(ProductTJ[Product Name],MATCH(A1633,ProductTJ[ProductID],0)),"Not found")</f>
        <v>Quibus RS-70</v>
      </c>
      <c r="D1633" t="str">
        <f>IFERROR(INDEX(ProductTJ[Category],MATCH(A1633,ProductTJ[ProductID],0)),"Not found")</f>
        <v>Rural</v>
      </c>
      <c r="E1633">
        <f>IFERROR(INDEX(ProductTJ[ManufacturerID],MATCH(A1633,ProductTJ[ProductID],0)),"Not found")</f>
        <v>12</v>
      </c>
      <c r="F1633" t="str">
        <f>IFERROR(INDEX(ProductTJ[Segment],MATCH(A1633,ProductTJ[ProductID],0)),"Not found")</f>
        <v>Select</v>
      </c>
      <c r="G1633" t="str">
        <f>IFERROR(INDEX(SalesTJ[Country],MATCH(A1633,SalesTJ[ProductID],0)),"Not found")</f>
        <v>Not found</v>
      </c>
      <c r="H1633" t="str">
        <f>IFERROR(INDEX(Location[State],MATCH(I1633,Location[Zip],0)),"Not found")</f>
        <v>Not found</v>
      </c>
      <c r="I1633" t="str">
        <f>IFERROR(INDEX(SalesTJ[Zip],MATCH(A1633,SalesTJ[ProductID],0)),"Not found")</f>
        <v>Not found</v>
      </c>
      <c r="J1633" t="str">
        <f>IFERROR(INDEX(Manufacturer[Manufacturer Name],MATCH(E1633,Manufacturer[ManufacturerID],0)),"Not found")</f>
        <v>Quibus</v>
      </c>
      <c r="K1633" t="str">
        <f>IFERROR(INDEX(SalesTJ[Units],MATCH(A1633,SalesTJ[ProductID],0)),"Not found")</f>
        <v>Not found</v>
      </c>
      <c r="L1633" t="str">
        <f>IFERROR(INDEX(SalesTJ[Revenue],MATCH(A1633,SalesTJ[ProductID],0)),"Not found")</f>
        <v>Not found</v>
      </c>
    </row>
    <row r="1634" spans="1:12">
      <c r="A1634" s="10">
        <v>1633</v>
      </c>
      <c r="C1634" t="str">
        <f>IFERROR(INDEX(ProductTJ[Product Name],MATCH(A1634,ProductTJ[ProductID],0)),"Not found")</f>
        <v>Quibus RS-71</v>
      </c>
      <c r="D1634" t="str">
        <f>IFERROR(INDEX(ProductTJ[Category],MATCH(A1634,ProductTJ[ProductID],0)),"Not found")</f>
        <v>Rural</v>
      </c>
      <c r="E1634">
        <f>IFERROR(INDEX(ProductTJ[ManufacturerID],MATCH(A1634,ProductTJ[ProductID],0)),"Not found")</f>
        <v>12</v>
      </c>
      <c r="F1634" t="str">
        <f>IFERROR(INDEX(ProductTJ[Segment],MATCH(A1634,ProductTJ[ProductID],0)),"Not found")</f>
        <v>Select</v>
      </c>
      <c r="G1634" t="str">
        <f>IFERROR(INDEX(SalesTJ[Country],MATCH(A1634,SalesTJ[ProductID],0)),"Not found")</f>
        <v>Not found</v>
      </c>
      <c r="H1634" t="str">
        <f>IFERROR(INDEX(Location[State],MATCH(I1634,Location[Zip],0)),"Not found")</f>
        <v>Not found</v>
      </c>
      <c r="I1634" t="str">
        <f>IFERROR(INDEX(SalesTJ[Zip],MATCH(A1634,SalesTJ[ProductID],0)),"Not found")</f>
        <v>Not found</v>
      </c>
      <c r="J1634" t="str">
        <f>IFERROR(INDEX(Manufacturer[Manufacturer Name],MATCH(E1634,Manufacturer[ManufacturerID],0)),"Not found")</f>
        <v>Quibus</v>
      </c>
      <c r="K1634" t="str">
        <f>IFERROR(INDEX(SalesTJ[Units],MATCH(A1634,SalesTJ[ProductID],0)),"Not found")</f>
        <v>Not found</v>
      </c>
      <c r="L1634" t="str">
        <f>IFERROR(INDEX(SalesTJ[Revenue],MATCH(A1634,SalesTJ[ProductID],0)),"Not found")</f>
        <v>Not found</v>
      </c>
    </row>
    <row r="1635" spans="1:12">
      <c r="A1635" s="10">
        <v>1634</v>
      </c>
      <c r="C1635" t="str">
        <f>IFERROR(INDEX(ProductTJ[Product Name],MATCH(A1635,ProductTJ[ProductID],0)),"Not found")</f>
        <v>Quibus RS-72</v>
      </c>
      <c r="D1635" t="str">
        <f>IFERROR(INDEX(ProductTJ[Category],MATCH(A1635,ProductTJ[ProductID],0)),"Not found")</f>
        <v>Rural</v>
      </c>
      <c r="E1635">
        <f>IFERROR(INDEX(ProductTJ[ManufacturerID],MATCH(A1635,ProductTJ[ProductID],0)),"Not found")</f>
        <v>12</v>
      </c>
      <c r="F1635" t="str">
        <f>IFERROR(INDEX(ProductTJ[Segment],MATCH(A1635,ProductTJ[ProductID],0)),"Not found")</f>
        <v>Select</v>
      </c>
      <c r="G1635" t="str">
        <f>IFERROR(INDEX(SalesTJ[Country],MATCH(A1635,SalesTJ[ProductID],0)),"Not found")</f>
        <v>Not found</v>
      </c>
      <c r="H1635" t="str">
        <f>IFERROR(INDEX(Location[State],MATCH(I1635,Location[Zip],0)),"Not found")</f>
        <v>Not found</v>
      </c>
      <c r="I1635" t="str">
        <f>IFERROR(INDEX(SalesTJ[Zip],MATCH(A1635,SalesTJ[ProductID],0)),"Not found")</f>
        <v>Not found</v>
      </c>
      <c r="J1635" t="str">
        <f>IFERROR(INDEX(Manufacturer[Manufacturer Name],MATCH(E1635,Manufacturer[ManufacturerID],0)),"Not found")</f>
        <v>Quibus</v>
      </c>
      <c r="K1635" t="str">
        <f>IFERROR(INDEX(SalesTJ[Units],MATCH(A1635,SalesTJ[ProductID],0)),"Not found")</f>
        <v>Not found</v>
      </c>
      <c r="L1635" t="str">
        <f>IFERROR(INDEX(SalesTJ[Revenue],MATCH(A1635,SalesTJ[ProductID],0)),"Not found")</f>
        <v>Not found</v>
      </c>
    </row>
    <row r="1636" spans="1:12">
      <c r="A1636" s="10">
        <v>1635</v>
      </c>
      <c r="C1636" t="str">
        <f>IFERROR(INDEX(ProductTJ[Product Name],MATCH(A1636,ProductTJ[ProductID],0)),"Not found")</f>
        <v>Quibus RS-73</v>
      </c>
      <c r="D1636" t="str">
        <f>IFERROR(INDEX(ProductTJ[Category],MATCH(A1636,ProductTJ[ProductID],0)),"Not found")</f>
        <v>Rural</v>
      </c>
      <c r="E1636">
        <f>IFERROR(INDEX(ProductTJ[ManufacturerID],MATCH(A1636,ProductTJ[ProductID],0)),"Not found")</f>
        <v>12</v>
      </c>
      <c r="F1636" t="str">
        <f>IFERROR(INDEX(ProductTJ[Segment],MATCH(A1636,ProductTJ[ProductID],0)),"Not found")</f>
        <v>Select</v>
      </c>
      <c r="G1636" t="str">
        <f>IFERROR(INDEX(SalesTJ[Country],MATCH(A1636,SalesTJ[ProductID],0)),"Not found")</f>
        <v>Not found</v>
      </c>
      <c r="H1636" t="str">
        <f>IFERROR(INDEX(Location[State],MATCH(I1636,Location[Zip],0)),"Not found")</f>
        <v>Not found</v>
      </c>
      <c r="I1636" t="str">
        <f>IFERROR(INDEX(SalesTJ[Zip],MATCH(A1636,SalesTJ[ProductID],0)),"Not found")</f>
        <v>Not found</v>
      </c>
      <c r="J1636" t="str">
        <f>IFERROR(INDEX(Manufacturer[Manufacturer Name],MATCH(E1636,Manufacturer[ManufacturerID],0)),"Not found")</f>
        <v>Quibus</v>
      </c>
      <c r="K1636" t="str">
        <f>IFERROR(INDEX(SalesTJ[Units],MATCH(A1636,SalesTJ[ProductID],0)),"Not found")</f>
        <v>Not found</v>
      </c>
      <c r="L1636" t="str">
        <f>IFERROR(INDEX(SalesTJ[Revenue],MATCH(A1636,SalesTJ[ProductID],0)),"Not found")</f>
        <v>Not found</v>
      </c>
    </row>
    <row r="1637" spans="1:12">
      <c r="A1637" s="10">
        <v>1636</v>
      </c>
      <c r="C1637" t="str">
        <f>IFERROR(INDEX(ProductTJ[Product Name],MATCH(A1637,ProductTJ[ProductID],0)),"Not found")</f>
        <v>Quibus RS-74</v>
      </c>
      <c r="D1637" t="str">
        <f>IFERROR(INDEX(ProductTJ[Category],MATCH(A1637,ProductTJ[ProductID],0)),"Not found")</f>
        <v>Rural</v>
      </c>
      <c r="E1637">
        <f>IFERROR(INDEX(ProductTJ[ManufacturerID],MATCH(A1637,ProductTJ[ProductID],0)),"Not found")</f>
        <v>12</v>
      </c>
      <c r="F1637" t="str">
        <f>IFERROR(INDEX(ProductTJ[Segment],MATCH(A1637,ProductTJ[ProductID],0)),"Not found")</f>
        <v>Select</v>
      </c>
      <c r="G1637" t="str">
        <f>IFERROR(INDEX(SalesTJ[Country],MATCH(A1637,SalesTJ[ProductID],0)),"Not found")</f>
        <v>Not found</v>
      </c>
      <c r="H1637" t="str">
        <f>IFERROR(INDEX(Location[State],MATCH(I1637,Location[Zip],0)),"Not found")</f>
        <v>Not found</v>
      </c>
      <c r="I1637" t="str">
        <f>IFERROR(INDEX(SalesTJ[Zip],MATCH(A1637,SalesTJ[ProductID],0)),"Not found")</f>
        <v>Not found</v>
      </c>
      <c r="J1637" t="str">
        <f>IFERROR(INDEX(Manufacturer[Manufacturer Name],MATCH(E1637,Manufacturer[ManufacturerID],0)),"Not found")</f>
        <v>Quibus</v>
      </c>
      <c r="K1637" t="str">
        <f>IFERROR(INDEX(SalesTJ[Units],MATCH(A1637,SalesTJ[ProductID],0)),"Not found")</f>
        <v>Not found</v>
      </c>
      <c r="L1637" t="str">
        <f>IFERROR(INDEX(SalesTJ[Revenue],MATCH(A1637,SalesTJ[ProductID],0)),"Not found")</f>
        <v>Not found</v>
      </c>
    </row>
    <row r="1638" spans="1:12">
      <c r="A1638" s="10">
        <v>1637</v>
      </c>
      <c r="C1638" t="str">
        <f>IFERROR(INDEX(ProductTJ[Product Name],MATCH(A1638,ProductTJ[ProductID],0)),"Not found")</f>
        <v>Quibus RS-75</v>
      </c>
      <c r="D1638" t="str">
        <f>IFERROR(INDEX(ProductTJ[Category],MATCH(A1638,ProductTJ[ProductID],0)),"Not found")</f>
        <v>Rural</v>
      </c>
      <c r="E1638">
        <f>IFERROR(INDEX(ProductTJ[ManufacturerID],MATCH(A1638,ProductTJ[ProductID],0)),"Not found")</f>
        <v>12</v>
      </c>
      <c r="F1638" t="str">
        <f>IFERROR(INDEX(ProductTJ[Segment],MATCH(A1638,ProductTJ[ProductID],0)),"Not found")</f>
        <v>Select</v>
      </c>
      <c r="G1638" t="str">
        <f>IFERROR(INDEX(SalesTJ[Country],MATCH(A1638,SalesTJ[ProductID],0)),"Not found")</f>
        <v>Not found</v>
      </c>
      <c r="H1638" t="str">
        <f>IFERROR(INDEX(Location[State],MATCH(I1638,Location[Zip],0)),"Not found")</f>
        <v>Not found</v>
      </c>
      <c r="I1638" t="str">
        <f>IFERROR(INDEX(SalesTJ[Zip],MATCH(A1638,SalesTJ[ProductID],0)),"Not found")</f>
        <v>Not found</v>
      </c>
      <c r="J1638" t="str">
        <f>IFERROR(INDEX(Manufacturer[Manufacturer Name],MATCH(E1638,Manufacturer[ManufacturerID],0)),"Not found")</f>
        <v>Quibus</v>
      </c>
      <c r="K1638" t="str">
        <f>IFERROR(INDEX(SalesTJ[Units],MATCH(A1638,SalesTJ[ProductID],0)),"Not found")</f>
        <v>Not found</v>
      </c>
      <c r="L1638" t="str">
        <f>IFERROR(INDEX(SalesTJ[Revenue],MATCH(A1638,SalesTJ[ProductID],0)),"Not found")</f>
        <v>Not found</v>
      </c>
    </row>
    <row r="1639" spans="1:12">
      <c r="A1639" s="10">
        <v>1638</v>
      </c>
      <c r="C1639" t="str">
        <f>IFERROR(INDEX(ProductTJ[Product Name],MATCH(A1639,ProductTJ[ProductID],0)),"Not found")</f>
        <v>Quibus RS-76</v>
      </c>
      <c r="D1639" t="str">
        <f>IFERROR(INDEX(ProductTJ[Category],MATCH(A1639,ProductTJ[ProductID],0)),"Not found")</f>
        <v>Rural</v>
      </c>
      <c r="E1639">
        <f>IFERROR(INDEX(ProductTJ[ManufacturerID],MATCH(A1639,ProductTJ[ProductID],0)),"Not found")</f>
        <v>12</v>
      </c>
      <c r="F1639" t="str">
        <f>IFERROR(INDEX(ProductTJ[Segment],MATCH(A1639,ProductTJ[ProductID],0)),"Not found")</f>
        <v>Select</v>
      </c>
      <c r="G1639" t="str">
        <f>IFERROR(INDEX(SalesTJ[Country],MATCH(A1639,SalesTJ[ProductID],0)),"Not found")</f>
        <v>Not found</v>
      </c>
      <c r="H1639" t="str">
        <f>IFERROR(INDEX(Location[State],MATCH(I1639,Location[Zip],0)),"Not found")</f>
        <v>Not found</v>
      </c>
      <c r="I1639" t="str">
        <f>IFERROR(INDEX(SalesTJ[Zip],MATCH(A1639,SalesTJ[ProductID],0)),"Not found")</f>
        <v>Not found</v>
      </c>
      <c r="J1639" t="str">
        <f>IFERROR(INDEX(Manufacturer[Manufacturer Name],MATCH(E1639,Manufacturer[ManufacturerID],0)),"Not found")</f>
        <v>Quibus</v>
      </c>
      <c r="K1639" t="str">
        <f>IFERROR(INDEX(SalesTJ[Units],MATCH(A1639,SalesTJ[ProductID],0)),"Not found")</f>
        <v>Not found</v>
      </c>
      <c r="L1639" t="str">
        <f>IFERROR(INDEX(SalesTJ[Revenue],MATCH(A1639,SalesTJ[ProductID],0)),"Not found")</f>
        <v>Not found</v>
      </c>
    </row>
    <row r="1640" spans="1:12">
      <c r="A1640" s="10">
        <v>1639</v>
      </c>
      <c r="C1640" t="str">
        <f>IFERROR(INDEX(ProductTJ[Product Name],MATCH(A1640,ProductTJ[ProductID],0)),"Not found")</f>
        <v>Quibus RS-77</v>
      </c>
      <c r="D1640" t="str">
        <f>IFERROR(INDEX(ProductTJ[Category],MATCH(A1640,ProductTJ[ProductID],0)),"Not found")</f>
        <v>Rural</v>
      </c>
      <c r="E1640">
        <f>IFERROR(INDEX(ProductTJ[ManufacturerID],MATCH(A1640,ProductTJ[ProductID],0)),"Not found")</f>
        <v>12</v>
      </c>
      <c r="F1640" t="str">
        <f>IFERROR(INDEX(ProductTJ[Segment],MATCH(A1640,ProductTJ[ProductID],0)),"Not found")</f>
        <v>Select</v>
      </c>
      <c r="G1640" t="str">
        <f>IFERROR(INDEX(SalesTJ[Country],MATCH(A1640,SalesTJ[ProductID],0)),"Not found")</f>
        <v>Not found</v>
      </c>
      <c r="H1640" t="str">
        <f>IFERROR(INDEX(Location[State],MATCH(I1640,Location[Zip],0)),"Not found")</f>
        <v>Not found</v>
      </c>
      <c r="I1640" t="str">
        <f>IFERROR(INDEX(SalesTJ[Zip],MATCH(A1640,SalesTJ[ProductID],0)),"Not found")</f>
        <v>Not found</v>
      </c>
      <c r="J1640" t="str">
        <f>IFERROR(INDEX(Manufacturer[Manufacturer Name],MATCH(E1640,Manufacturer[ManufacturerID],0)),"Not found")</f>
        <v>Quibus</v>
      </c>
      <c r="K1640" t="str">
        <f>IFERROR(INDEX(SalesTJ[Units],MATCH(A1640,SalesTJ[ProductID],0)),"Not found")</f>
        <v>Not found</v>
      </c>
      <c r="L1640" t="str">
        <f>IFERROR(INDEX(SalesTJ[Revenue],MATCH(A1640,SalesTJ[ProductID],0)),"Not found")</f>
        <v>Not found</v>
      </c>
    </row>
    <row r="1641" spans="1:12">
      <c r="A1641" s="10">
        <v>1640</v>
      </c>
      <c r="C1641" t="str">
        <f>IFERROR(INDEX(ProductTJ[Product Name],MATCH(A1641,ProductTJ[ProductID],0)),"Not found")</f>
        <v>Quibus RS-78</v>
      </c>
      <c r="D1641" t="str">
        <f>IFERROR(INDEX(ProductTJ[Category],MATCH(A1641,ProductTJ[ProductID],0)),"Not found")</f>
        <v>Rural</v>
      </c>
      <c r="E1641">
        <f>IFERROR(INDEX(ProductTJ[ManufacturerID],MATCH(A1641,ProductTJ[ProductID],0)),"Not found")</f>
        <v>12</v>
      </c>
      <c r="F1641" t="str">
        <f>IFERROR(INDEX(ProductTJ[Segment],MATCH(A1641,ProductTJ[ProductID],0)),"Not found")</f>
        <v>Select</v>
      </c>
      <c r="G1641" t="str">
        <f>IFERROR(INDEX(SalesTJ[Country],MATCH(A1641,SalesTJ[ProductID],0)),"Not found")</f>
        <v>Not found</v>
      </c>
      <c r="H1641" t="str">
        <f>IFERROR(INDEX(Location[State],MATCH(I1641,Location[Zip],0)),"Not found")</f>
        <v>Not found</v>
      </c>
      <c r="I1641" t="str">
        <f>IFERROR(INDEX(SalesTJ[Zip],MATCH(A1641,SalesTJ[ProductID],0)),"Not found")</f>
        <v>Not found</v>
      </c>
      <c r="J1641" t="str">
        <f>IFERROR(INDEX(Manufacturer[Manufacturer Name],MATCH(E1641,Manufacturer[ManufacturerID],0)),"Not found")</f>
        <v>Quibus</v>
      </c>
      <c r="K1641" t="str">
        <f>IFERROR(INDEX(SalesTJ[Units],MATCH(A1641,SalesTJ[ProductID],0)),"Not found")</f>
        <v>Not found</v>
      </c>
      <c r="L1641" t="str">
        <f>IFERROR(INDEX(SalesTJ[Revenue],MATCH(A1641,SalesTJ[ProductID],0)),"Not found")</f>
        <v>Not found</v>
      </c>
    </row>
    <row r="1642" spans="1:12">
      <c r="A1642" s="10">
        <v>1641</v>
      </c>
      <c r="C1642" t="str">
        <f>IFERROR(INDEX(ProductTJ[Product Name],MATCH(A1642,ProductTJ[ProductID],0)),"Not found")</f>
        <v>Quibus RS-79</v>
      </c>
      <c r="D1642" t="str">
        <f>IFERROR(INDEX(ProductTJ[Category],MATCH(A1642,ProductTJ[ProductID],0)),"Not found")</f>
        <v>Rural</v>
      </c>
      <c r="E1642">
        <f>IFERROR(INDEX(ProductTJ[ManufacturerID],MATCH(A1642,ProductTJ[ProductID],0)),"Not found")</f>
        <v>12</v>
      </c>
      <c r="F1642" t="str">
        <f>IFERROR(INDEX(ProductTJ[Segment],MATCH(A1642,ProductTJ[ProductID],0)),"Not found")</f>
        <v>Select</v>
      </c>
      <c r="G1642" t="str">
        <f>IFERROR(INDEX(SalesTJ[Country],MATCH(A1642,SalesTJ[ProductID],0)),"Not found")</f>
        <v>Not found</v>
      </c>
      <c r="H1642" t="str">
        <f>IFERROR(INDEX(Location[State],MATCH(I1642,Location[Zip],0)),"Not found")</f>
        <v>Not found</v>
      </c>
      <c r="I1642" t="str">
        <f>IFERROR(INDEX(SalesTJ[Zip],MATCH(A1642,SalesTJ[ProductID],0)),"Not found")</f>
        <v>Not found</v>
      </c>
      <c r="J1642" t="str">
        <f>IFERROR(INDEX(Manufacturer[Manufacturer Name],MATCH(E1642,Manufacturer[ManufacturerID],0)),"Not found")</f>
        <v>Quibus</v>
      </c>
      <c r="K1642" t="str">
        <f>IFERROR(INDEX(SalesTJ[Units],MATCH(A1642,SalesTJ[ProductID],0)),"Not found")</f>
        <v>Not found</v>
      </c>
      <c r="L1642" t="str">
        <f>IFERROR(INDEX(SalesTJ[Revenue],MATCH(A1642,SalesTJ[ProductID],0)),"Not found")</f>
        <v>Not found</v>
      </c>
    </row>
    <row r="1643" spans="1:12">
      <c r="A1643" s="10">
        <v>1642</v>
      </c>
      <c r="C1643" t="str">
        <f>IFERROR(INDEX(ProductTJ[Product Name],MATCH(A1643,ProductTJ[ProductID],0)),"Not found")</f>
        <v>Quibus RS-80</v>
      </c>
      <c r="D1643" t="str">
        <f>IFERROR(INDEX(ProductTJ[Category],MATCH(A1643,ProductTJ[ProductID],0)),"Not found")</f>
        <v>Rural</v>
      </c>
      <c r="E1643">
        <f>IFERROR(INDEX(ProductTJ[ManufacturerID],MATCH(A1643,ProductTJ[ProductID],0)),"Not found")</f>
        <v>12</v>
      </c>
      <c r="F1643" t="str">
        <f>IFERROR(INDEX(ProductTJ[Segment],MATCH(A1643,ProductTJ[ProductID],0)),"Not found")</f>
        <v>Select</v>
      </c>
      <c r="G1643" t="str">
        <f>IFERROR(INDEX(SalesTJ[Country],MATCH(A1643,SalesTJ[ProductID],0)),"Not found")</f>
        <v>Not found</v>
      </c>
      <c r="H1643" t="str">
        <f>IFERROR(INDEX(Location[State],MATCH(I1643,Location[Zip],0)),"Not found")</f>
        <v>Not found</v>
      </c>
      <c r="I1643" t="str">
        <f>IFERROR(INDEX(SalesTJ[Zip],MATCH(A1643,SalesTJ[ProductID],0)),"Not found")</f>
        <v>Not found</v>
      </c>
      <c r="J1643" t="str">
        <f>IFERROR(INDEX(Manufacturer[Manufacturer Name],MATCH(E1643,Manufacturer[ManufacturerID],0)),"Not found")</f>
        <v>Quibus</v>
      </c>
      <c r="K1643" t="str">
        <f>IFERROR(INDEX(SalesTJ[Units],MATCH(A1643,SalesTJ[ProductID],0)),"Not found")</f>
        <v>Not found</v>
      </c>
      <c r="L1643" t="str">
        <f>IFERROR(INDEX(SalesTJ[Revenue],MATCH(A1643,SalesTJ[ProductID],0)),"Not found")</f>
        <v>Not found</v>
      </c>
    </row>
    <row r="1644" spans="1:12">
      <c r="A1644" s="10">
        <v>1643</v>
      </c>
      <c r="C1644" t="str">
        <f>IFERROR(INDEX(ProductTJ[Product Name],MATCH(A1644,ProductTJ[ProductID],0)),"Not found")</f>
        <v>Quibus RS-81</v>
      </c>
      <c r="D1644" t="str">
        <f>IFERROR(INDEX(ProductTJ[Category],MATCH(A1644,ProductTJ[ProductID],0)),"Not found")</f>
        <v>Rural</v>
      </c>
      <c r="E1644">
        <f>IFERROR(INDEX(ProductTJ[ManufacturerID],MATCH(A1644,ProductTJ[ProductID],0)),"Not found")</f>
        <v>12</v>
      </c>
      <c r="F1644" t="str">
        <f>IFERROR(INDEX(ProductTJ[Segment],MATCH(A1644,ProductTJ[ProductID],0)),"Not found")</f>
        <v>Select</v>
      </c>
      <c r="G1644" t="str">
        <f>IFERROR(INDEX(SalesTJ[Country],MATCH(A1644,SalesTJ[ProductID],0)),"Not found")</f>
        <v>Not found</v>
      </c>
      <c r="H1644" t="str">
        <f>IFERROR(INDEX(Location[State],MATCH(I1644,Location[Zip],0)),"Not found")</f>
        <v>Not found</v>
      </c>
      <c r="I1644" t="str">
        <f>IFERROR(INDEX(SalesTJ[Zip],MATCH(A1644,SalesTJ[ProductID],0)),"Not found")</f>
        <v>Not found</v>
      </c>
      <c r="J1644" t="str">
        <f>IFERROR(INDEX(Manufacturer[Manufacturer Name],MATCH(E1644,Manufacturer[ManufacturerID],0)),"Not found")</f>
        <v>Quibus</v>
      </c>
      <c r="K1644" t="str">
        <f>IFERROR(INDEX(SalesTJ[Units],MATCH(A1644,SalesTJ[ProductID],0)),"Not found")</f>
        <v>Not found</v>
      </c>
      <c r="L1644" t="str">
        <f>IFERROR(INDEX(SalesTJ[Revenue],MATCH(A1644,SalesTJ[ProductID],0)),"Not found")</f>
        <v>Not found</v>
      </c>
    </row>
    <row r="1645" spans="1:12">
      <c r="A1645" s="10">
        <v>1644</v>
      </c>
      <c r="C1645" t="str">
        <f>IFERROR(INDEX(ProductTJ[Product Name],MATCH(A1645,ProductTJ[ProductID],0)),"Not found")</f>
        <v>Quibus RS-82</v>
      </c>
      <c r="D1645" t="str">
        <f>IFERROR(INDEX(ProductTJ[Category],MATCH(A1645,ProductTJ[ProductID],0)),"Not found")</f>
        <v>Rural</v>
      </c>
      <c r="E1645">
        <f>IFERROR(INDEX(ProductTJ[ManufacturerID],MATCH(A1645,ProductTJ[ProductID],0)),"Not found")</f>
        <v>12</v>
      </c>
      <c r="F1645" t="str">
        <f>IFERROR(INDEX(ProductTJ[Segment],MATCH(A1645,ProductTJ[ProductID],0)),"Not found")</f>
        <v>Select</v>
      </c>
      <c r="G1645" t="str">
        <f>IFERROR(INDEX(SalesTJ[Country],MATCH(A1645,SalesTJ[ProductID],0)),"Not found")</f>
        <v>Not found</v>
      </c>
      <c r="H1645" t="str">
        <f>IFERROR(INDEX(Location[State],MATCH(I1645,Location[Zip],0)),"Not found")</f>
        <v>Not found</v>
      </c>
      <c r="I1645" t="str">
        <f>IFERROR(INDEX(SalesTJ[Zip],MATCH(A1645,SalesTJ[ProductID],0)),"Not found")</f>
        <v>Not found</v>
      </c>
      <c r="J1645" t="str">
        <f>IFERROR(INDEX(Manufacturer[Manufacturer Name],MATCH(E1645,Manufacturer[ManufacturerID],0)),"Not found")</f>
        <v>Quibus</v>
      </c>
      <c r="K1645" t="str">
        <f>IFERROR(INDEX(SalesTJ[Units],MATCH(A1645,SalesTJ[ProductID],0)),"Not found")</f>
        <v>Not found</v>
      </c>
      <c r="L1645" t="str">
        <f>IFERROR(INDEX(SalesTJ[Revenue],MATCH(A1645,SalesTJ[ProductID],0)),"Not found")</f>
        <v>Not found</v>
      </c>
    </row>
    <row r="1646" spans="1:12">
      <c r="A1646" s="10">
        <v>1645</v>
      </c>
      <c r="C1646" t="str">
        <f>IFERROR(INDEX(ProductTJ[Product Name],MATCH(A1646,ProductTJ[ProductID],0)),"Not found")</f>
        <v>Quibus RS-83</v>
      </c>
      <c r="D1646" t="str">
        <f>IFERROR(INDEX(ProductTJ[Category],MATCH(A1646,ProductTJ[ProductID],0)),"Not found")</f>
        <v>Rural</v>
      </c>
      <c r="E1646">
        <f>IFERROR(INDEX(ProductTJ[ManufacturerID],MATCH(A1646,ProductTJ[ProductID],0)),"Not found")</f>
        <v>12</v>
      </c>
      <c r="F1646" t="str">
        <f>IFERROR(INDEX(ProductTJ[Segment],MATCH(A1646,ProductTJ[ProductID],0)),"Not found")</f>
        <v>Select</v>
      </c>
      <c r="G1646" t="str">
        <f>IFERROR(INDEX(SalesTJ[Country],MATCH(A1646,SalesTJ[ProductID],0)),"Not found")</f>
        <v>Not found</v>
      </c>
      <c r="H1646" t="str">
        <f>IFERROR(INDEX(Location[State],MATCH(I1646,Location[Zip],0)),"Not found")</f>
        <v>Not found</v>
      </c>
      <c r="I1646" t="str">
        <f>IFERROR(INDEX(SalesTJ[Zip],MATCH(A1646,SalesTJ[ProductID],0)),"Not found")</f>
        <v>Not found</v>
      </c>
      <c r="J1646" t="str">
        <f>IFERROR(INDEX(Manufacturer[Manufacturer Name],MATCH(E1646,Manufacturer[ManufacturerID],0)),"Not found")</f>
        <v>Quibus</v>
      </c>
      <c r="K1646" t="str">
        <f>IFERROR(INDEX(SalesTJ[Units],MATCH(A1646,SalesTJ[ProductID],0)),"Not found")</f>
        <v>Not found</v>
      </c>
      <c r="L1646" t="str">
        <f>IFERROR(INDEX(SalesTJ[Revenue],MATCH(A1646,SalesTJ[ProductID],0)),"Not found")</f>
        <v>Not found</v>
      </c>
    </row>
    <row r="1647" spans="1:12">
      <c r="A1647" s="10">
        <v>1646</v>
      </c>
      <c r="C1647" t="str">
        <f>IFERROR(INDEX(ProductTJ[Product Name],MATCH(A1647,ProductTJ[ProductID],0)),"Not found")</f>
        <v>Quibus RS-84</v>
      </c>
      <c r="D1647" t="str">
        <f>IFERROR(INDEX(ProductTJ[Category],MATCH(A1647,ProductTJ[ProductID],0)),"Not found")</f>
        <v>Rural</v>
      </c>
      <c r="E1647">
        <f>IFERROR(INDEX(ProductTJ[ManufacturerID],MATCH(A1647,ProductTJ[ProductID],0)),"Not found")</f>
        <v>12</v>
      </c>
      <c r="F1647" t="str">
        <f>IFERROR(INDEX(ProductTJ[Segment],MATCH(A1647,ProductTJ[ProductID],0)),"Not found")</f>
        <v>Select</v>
      </c>
      <c r="G1647" t="str">
        <f>IFERROR(INDEX(SalesTJ[Country],MATCH(A1647,SalesTJ[ProductID],0)),"Not found")</f>
        <v>Not found</v>
      </c>
      <c r="H1647" t="str">
        <f>IFERROR(INDEX(Location[State],MATCH(I1647,Location[Zip],0)),"Not found")</f>
        <v>Not found</v>
      </c>
      <c r="I1647" t="str">
        <f>IFERROR(INDEX(SalesTJ[Zip],MATCH(A1647,SalesTJ[ProductID],0)),"Not found")</f>
        <v>Not found</v>
      </c>
      <c r="J1647" t="str">
        <f>IFERROR(INDEX(Manufacturer[Manufacturer Name],MATCH(E1647,Manufacturer[ManufacturerID],0)),"Not found")</f>
        <v>Quibus</v>
      </c>
      <c r="K1647" t="str">
        <f>IFERROR(INDEX(SalesTJ[Units],MATCH(A1647,SalesTJ[ProductID],0)),"Not found")</f>
        <v>Not found</v>
      </c>
      <c r="L1647" t="str">
        <f>IFERROR(INDEX(SalesTJ[Revenue],MATCH(A1647,SalesTJ[ProductID],0)),"Not found")</f>
        <v>Not found</v>
      </c>
    </row>
    <row r="1648" spans="1:12">
      <c r="A1648" s="10">
        <v>1647</v>
      </c>
      <c r="C1648" t="str">
        <f>IFERROR(INDEX(ProductTJ[Product Name],MATCH(A1648,ProductTJ[ProductID],0)),"Not found")</f>
        <v>Quibus RS-85</v>
      </c>
      <c r="D1648" t="str">
        <f>IFERROR(INDEX(ProductTJ[Category],MATCH(A1648,ProductTJ[ProductID],0)),"Not found")</f>
        <v>Rural</v>
      </c>
      <c r="E1648">
        <f>IFERROR(INDEX(ProductTJ[ManufacturerID],MATCH(A1648,ProductTJ[ProductID],0)),"Not found")</f>
        <v>12</v>
      </c>
      <c r="F1648" t="str">
        <f>IFERROR(INDEX(ProductTJ[Segment],MATCH(A1648,ProductTJ[ProductID],0)),"Not found")</f>
        <v>Select</v>
      </c>
      <c r="G1648" t="str">
        <f>IFERROR(INDEX(SalesTJ[Country],MATCH(A1648,SalesTJ[ProductID],0)),"Not found")</f>
        <v>Not found</v>
      </c>
      <c r="H1648" t="str">
        <f>IFERROR(INDEX(Location[State],MATCH(I1648,Location[Zip],0)),"Not found")</f>
        <v>Not found</v>
      </c>
      <c r="I1648" t="str">
        <f>IFERROR(INDEX(SalesTJ[Zip],MATCH(A1648,SalesTJ[ProductID],0)),"Not found")</f>
        <v>Not found</v>
      </c>
      <c r="J1648" t="str">
        <f>IFERROR(INDEX(Manufacturer[Manufacturer Name],MATCH(E1648,Manufacturer[ManufacturerID],0)),"Not found")</f>
        <v>Quibus</v>
      </c>
      <c r="K1648" t="str">
        <f>IFERROR(INDEX(SalesTJ[Units],MATCH(A1648,SalesTJ[ProductID],0)),"Not found")</f>
        <v>Not found</v>
      </c>
      <c r="L1648" t="str">
        <f>IFERROR(INDEX(SalesTJ[Revenue],MATCH(A1648,SalesTJ[ProductID],0)),"Not found")</f>
        <v>Not found</v>
      </c>
    </row>
    <row r="1649" spans="1:12">
      <c r="A1649" s="10">
        <v>1648</v>
      </c>
      <c r="C1649" t="str">
        <f>IFERROR(INDEX(ProductTJ[Product Name],MATCH(A1649,ProductTJ[ProductID],0)),"Not found")</f>
        <v>Quibus RS-86</v>
      </c>
      <c r="D1649" t="str">
        <f>IFERROR(INDEX(ProductTJ[Category],MATCH(A1649,ProductTJ[ProductID],0)),"Not found")</f>
        <v>Rural</v>
      </c>
      <c r="E1649">
        <f>IFERROR(INDEX(ProductTJ[ManufacturerID],MATCH(A1649,ProductTJ[ProductID],0)),"Not found")</f>
        <v>12</v>
      </c>
      <c r="F1649" t="str">
        <f>IFERROR(INDEX(ProductTJ[Segment],MATCH(A1649,ProductTJ[ProductID],0)),"Not found")</f>
        <v>Select</v>
      </c>
      <c r="G1649" t="str">
        <f>IFERROR(INDEX(SalesTJ[Country],MATCH(A1649,SalesTJ[ProductID],0)),"Not found")</f>
        <v>Not found</v>
      </c>
      <c r="H1649" t="str">
        <f>IFERROR(INDEX(Location[State],MATCH(I1649,Location[Zip],0)),"Not found")</f>
        <v>Not found</v>
      </c>
      <c r="I1649" t="str">
        <f>IFERROR(INDEX(SalesTJ[Zip],MATCH(A1649,SalesTJ[ProductID],0)),"Not found")</f>
        <v>Not found</v>
      </c>
      <c r="J1649" t="str">
        <f>IFERROR(INDEX(Manufacturer[Manufacturer Name],MATCH(E1649,Manufacturer[ManufacturerID],0)),"Not found")</f>
        <v>Quibus</v>
      </c>
      <c r="K1649" t="str">
        <f>IFERROR(INDEX(SalesTJ[Units],MATCH(A1649,SalesTJ[ProductID],0)),"Not found")</f>
        <v>Not found</v>
      </c>
      <c r="L1649" t="str">
        <f>IFERROR(INDEX(SalesTJ[Revenue],MATCH(A1649,SalesTJ[ProductID],0)),"Not found")</f>
        <v>Not found</v>
      </c>
    </row>
    <row r="1650" spans="1:12">
      <c r="A1650" s="10">
        <v>1649</v>
      </c>
      <c r="C1650" t="str">
        <f>IFERROR(INDEX(ProductTJ[Product Name],MATCH(A1650,ProductTJ[ProductID],0)),"Not found")</f>
        <v>Quibus RS-87</v>
      </c>
      <c r="D1650" t="str">
        <f>IFERROR(INDEX(ProductTJ[Category],MATCH(A1650,ProductTJ[ProductID],0)),"Not found")</f>
        <v>Rural</v>
      </c>
      <c r="E1650">
        <f>IFERROR(INDEX(ProductTJ[ManufacturerID],MATCH(A1650,ProductTJ[ProductID],0)),"Not found")</f>
        <v>12</v>
      </c>
      <c r="F1650" t="str">
        <f>IFERROR(INDEX(ProductTJ[Segment],MATCH(A1650,ProductTJ[ProductID],0)),"Not found")</f>
        <v>Select</v>
      </c>
      <c r="G1650" t="str">
        <f>IFERROR(INDEX(SalesTJ[Country],MATCH(A1650,SalesTJ[ProductID],0)),"Not found")</f>
        <v>Not found</v>
      </c>
      <c r="H1650" t="str">
        <f>IFERROR(INDEX(Location[State],MATCH(I1650,Location[Zip],0)),"Not found")</f>
        <v>Not found</v>
      </c>
      <c r="I1650" t="str">
        <f>IFERROR(INDEX(SalesTJ[Zip],MATCH(A1650,SalesTJ[ProductID],0)),"Not found")</f>
        <v>Not found</v>
      </c>
      <c r="J1650" t="str">
        <f>IFERROR(INDEX(Manufacturer[Manufacturer Name],MATCH(E1650,Manufacturer[ManufacturerID],0)),"Not found")</f>
        <v>Quibus</v>
      </c>
      <c r="K1650" t="str">
        <f>IFERROR(INDEX(SalesTJ[Units],MATCH(A1650,SalesTJ[ProductID],0)),"Not found")</f>
        <v>Not found</v>
      </c>
      <c r="L1650" t="str">
        <f>IFERROR(INDEX(SalesTJ[Revenue],MATCH(A1650,SalesTJ[ProductID],0)),"Not found")</f>
        <v>Not found</v>
      </c>
    </row>
    <row r="1651" spans="1:12">
      <c r="A1651" s="10">
        <v>1650</v>
      </c>
      <c r="C1651" t="str">
        <f>IFERROR(INDEX(ProductTJ[Product Name],MATCH(A1651,ProductTJ[ProductID],0)),"Not found")</f>
        <v>Quibus RS-88</v>
      </c>
      <c r="D1651" t="str">
        <f>IFERROR(INDEX(ProductTJ[Category],MATCH(A1651,ProductTJ[ProductID],0)),"Not found")</f>
        <v>Rural</v>
      </c>
      <c r="E1651">
        <f>IFERROR(INDEX(ProductTJ[ManufacturerID],MATCH(A1651,ProductTJ[ProductID],0)),"Not found")</f>
        <v>12</v>
      </c>
      <c r="F1651" t="str">
        <f>IFERROR(INDEX(ProductTJ[Segment],MATCH(A1651,ProductTJ[ProductID],0)),"Not found")</f>
        <v>Select</v>
      </c>
      <c r="G1651" t="str">
        <f>IFERROR(INDEX(SalesTJ[Country],MATCH(A1651,SalesTJ[ProductID],0)),"Not found")</f>
        <v>Not found</v>
      </c>
      <c r="H1651" t="str">
        <f>IFERROR(INDEX(Location[State],MATCH(I1651,Location[Zip],0)),"Not found")</f>
        <v>Not found</v>
      </c>
      <c r="I1651" t="str">
        <f>IFERROR(INDEX(SalesTJ[Zip],MATCH(A1651,SalesTJ[ProductID],0)),"Not found")</f>
        <v>Not found</v>
      </c>
      <c r="J1651" t="str">
        <f>IFERROR(INDEX(Manufacturer[Manufacturer Name],MATCH(E1651,Manufacturer[ManufacturerID],0)),"Not found")</f>
        <v>Quibus</v>
      </c>
      <c r="K1651" t="str">
        <f>IFERROR(INDEX(SalesTJ[Units],MATCH(A1651,SalesTJ[ProductID],0)),"Not found")</f>
        <v>Not found</v>
      </c>
      <c r="L1651" t="str">
        <f>IFERROR(INDEX(SalesTJ[Revenue],MATCH(A1651,SalesTJ[ProductID],0)),"Not found")</f>
        <v>Not found</v>
      </c>
    </row>
    <row r="1652" spans="1:12">
      <c r="A1652" s="10">
        <v>1651</v>
      </c>
      <c r="C1652" t="str">
        <f>IFERROR(INDEX(ProductTJ[Product Name],MATCH(A1652,ProductTJ[ProductID],0)),"Not found")</f>
        <v>Quibus RS-89</v>
      </c>
      <c r="D1652" t="str">
        <f>IFERROR(INDEX(ProductTJ[Category],MATCH(A1652,ProductTJ[ProductID],0)),"Not found")</f>
        <v>Rural</v>
      </c>
      <c r="E1652">
        <f>IFERROR(INDEX(ProductTJ[ManufacturerID],MATCH(A1652,ProductTJ[ProductID],0)),"Not found")</f>
        <v>12</v>
      </c>
      <c r="F1652" t="str">
        <f>IFERROR(INDEX(ProductTJ[Segment],MATCH(A1652,ProductTJ[ProductID],0)),"Not found")</f>
        <v>Select</v>
      </c>
      <c r="G1652" t="str">
        <f>IFERROR(INDEX(SalesTJ[Country],MATCH(A1652,SalesTJ[ProductID],0)),"Not found")</f>
        <v>Not found</v>
      </c>
      <c r="H1652" t="str">
        <f>IFERROR(INDEX(Location[State],MATCH(I1652,Location[Zip],0)),"Not found")</f>
        <v>Not found</v>
      </c>
      <c r="I1652" t="str">
        <f>IFERROR(INDEX(SalesTJ[Zip],MATCH(A1652,SalesTJ[ProductID],0)),"Not found")</f>
        <v>Not found</v>
      </c>
      <c r="J1652" t="str">
        <f>IFERROR(INDEX(Manufacturer[Manufacturer Name],MATCH(E1652,Manufacturer[ManufacturerID],0)),"Not found")</f>
        <v>Quibus</v>
      </c>
      <c r="K1652" t="str">
        <f>IFERROR(INDEX(SalesTJ[Units],MATCH(A1652,SalesTJ[ProductID],0)),"Not found")</f>
        <v>Not found</v>
      </c>
      <c r="L1652" t="str">
        <f>IFERROR(INDEX(SalesTJ[Revenue],MATCH(A1652,SalesTJ[ProductID],0)),"Not found")</f>
        <v>Not found</v>
      </c>
    </row>
    <row r="1653" spans="1:12">
      <c r="A1653" s="10">
        <v>1652</v>
      </c>
      <c r="C1653" t="str">
        <f>IFERROR(INDEX(ProductTJ[Product Name],MATCH(A1653,ProductTJ[ProductID],0)),"Not found")</f>
        <v>Quibus RS-90</v>
      </c>
      <c r="D1653" t="str">
        <f>IFERROR(INDEX(ProductTJ[Category],MATCH(A1653,ProductTJ[ProductID],0)),"Not found")</f>
        <v>Rural</v>
      </c>
      <c r="E1653">
        <f>IFERROR(INDEX(ProductTJ[ManufacturerID],MATCH(A1653,ProductTJ[ProductID],0)),"Not found")</f>
        <v>12</v>
      </c>
      <c r="F1653" t="str">
        <f>IFERROR(INDEX(ProductTJ[Segment],MATCH(A1653,ProductTJ[ProductID],0)),"Not found")</f>
        <v>Select</v>
      </c>
      <c r="G1653" t="str">
        <f>IFERROR(INDEX(SalesTJ[Country],MATCH(A1653,SalesTJ[ProductID],0)),"Not found")</f>
        <v>Not found</v>
      </c>
      <c r="H1653" t="str">
        <f>IFERROR(INDEX(Location[State],MATCH(I1653,Location[Zip],0)),"Not found")</f>
        <v>Not found</v>
      </c>
      <c r="I1653" t="str">
        <f>IFERROR(INDEX(SalesTJ[Zip],MATCH(A1653,SalesTJ[ProductID],0)),"Not found")</f>
        <v>Not found</v>
      </c>
      <c r="J1653" t="str">
        <f>IFERROR(INDEX(Manufacturer[Manufacturer Name],MATCH(E1653,Manufacturer[ManufacturerID],0)),"Not found")</f>
        <v>Quibus</v>
      </c>
      <c r="K1653" t="str">
        <f>IFERROR(INDEX(SalesTJ[Units],MATCH(A1653,SalesTJ[ProductID],0)),"Not found")</f>
        <v>Not found</v>
      </c>
      <c r="L1653" t="str">
        <f>IFERROR(INDEX(SalesTJ[Revenue],MATCH(A1653,SalesTJ[ProductID],0)),"Not found")</f>
        <v>Not found</v>
      </c>
    </row>
    <row r="1654" spans="1:12">
      <c r="A1654" s="10">
        <v>1653</v>
      </c>
      <c r="C1654" t="str">
        <f>IFERROR(INDEX(ProductTJ[Product Name],MATCH(A1654,ProductTJ[ProductID],0)),"Not found")</f>
        <v>Quibus RS-91</v>
      </c>
      <c r="D1654" t="str">
        <f>IFERROR(INDEX(ProductTJ[Category],MATCH(A1654,ProductTJ[ProductID],0)),"Not found")</f>
        <v>Rural</v>
      </c>
      <c r="E1654">
        <f>IFERROR(INDEX(ProductTJ[ManufacturerID],MATCH(A1654,ProductTJ[ProductID],0)),"Not found")</f>
        <v>12</v>
      </c>
      <c r="F1654" t="str">
        <f>IFERROR(INDEX(ProductTJ[Segment],MATCH(A1654,ProductTJ[ProductID],0)),"Not found")</f>
        <v>Select</v>
      </c>
      <c r="G1654" t="str">
        <f>IFERROR(INDEX(SalesTJ[Country],MATCH(A1654,SalesTJ[ProductID],0)),"Not found")</f>
        <v>Not found</v>
      </c>
      <c r="H1654" t="str">
        <f>IFERROR(INDEX(Location[State],MATCH(I1654,Location[Zip],0)),"Not found")</f>
        <v>Not found</v>
      </c>
      <c r="I1654" t="str">
        <f>IFERROR(INDEX(SalesTJ[Zip],MATCH(A1654,SalesTJ[ProductID],0)),"Not found")</f>
        <v>Not found</v>
      </c>
      <c r="J1654" t="str">
        <f>IFERROR(INDEX(Manufacturer[Manufacturer Name],MATCH(E1654,Manufacturer[ManufacturerID],0)),"Not found")</f>
        <v>Quibus</v>
      </c>
      <c r="K1654" t="str">
        <f>IFERROR(INDEX(SalesTJ[Units],MATCH(A1654,SalesTJ[ProductID],0)),"Not found")</f>
        <v>Not found</v>
      </c>
      <c r="L1654" t="str">
        <f>IFERROR(INDEX(SalesTJ[Revenue],MATCH(A1654,SalesTJ[ProductID],0)),"Not found")</f>
        <v>Not found</v>
      </c>
    </row>
    <row r="1655" spans="1:12">
      <c r="A1655" s="10">
        <v>1654</v>
      </c>
      <c r="C1655" t="str">
        <f>IFERROR(INDEX(ProductTJ[Product Name],MATCH(A1655,ProductTJ[ProductID],0)),"Not found")</f>
        <v>Quibus RS-92</v>
      </c>
      <c r="D1655" t="str">
        <f>IFERROR(INDEX(ProductTJ[Category],MATCH(A1655,ProductTJ[ProductID],0)),"Not found")</f>
        <v>Rural</v>
      </c>
      <c r="E1655">
        <f>IFERROR(INDEX(ProductTJ[ManufacturerID],MATCH(A1655,ProductTJ[ProductID],0)),"Not found")</f>
        <v>12</v>
      </c>
      <c r="F1655" t="str">
        <f>IFERROR(INDEX(ProductTJ[Segment],MATCH(A1655,ProductTJ[ProductID],0)),"Not found")</f>
        <v>Select</v>
      </c>
      <c r="G1655" t="str">
        <f>IFERROR(INDEX(SalesTJ[Country],MATCH(A1655,SalesTJ[ProductID],0)),"Not found")</f>
        <v>Not found</v>
      </c>
      <c r="H1655" t="str">
        <f>IFERROR(INDEX(Location[State],MATCH(I1655,Location[Zip],0)),"Not found")</f>
        <v>Not found</v>
      </c>
      <c r="I1655" t="str">
        <f>IFERROR(INDEX(SalesTJ[Zip],MATCH(A1655,SalesTJ[ProductID],0)),"Not found")</f>
        <v>Not found</v>
      </c>
      <c r="J1655" t="str">
        <f>IFERROR(INDEX(Manufacturer[Manufacturer Name],MATCH(E1655,Manufacturer[ManufacturerID],0)),"Not found")</f>
        <v>Quibus</v>
      </c>
      <c r="K1655" t="str">
        <f>IFERROR(INDEX(SalesTJ[Units],MATCH(A1655,SalesTJ[ProductID],0)),"Not found")</f>
        <v>Not found</v>
      </c>
      <c r="L1655" t="str">
        <f>IFERROR(INDEX(SalesTJ[Revenue],MATCH(A1655,SalesTJ[ProductID],0)),"Not found")</f>
        <v>Not found</v>
      </c>
    </row>
    <row r="1656" spans="1:12">
      <c r="A1656" s="10">
        <v>1655</v>
      </c>
      <c r="C1656" t="str">
        <f>IFERROR(INDEX(ProductTJ[Product Name],MATCH(A1656,ProductTJ[ProductID],0)),"Not found")</f>
        <v>Quibus RS-93</v>
      </c>
      <c r="D1656" t="str">
        <f>IFERROR(INDEX(ProductTJ[Category],MATCH(A1656,ProductTJ[ProductID],0)),"Not found")</f>
        <v>Rural</v>
      </c>
      <c r="E1656">
        <f>IFERROR(INDEX(ProductTJ[ManufacturerID],MATCH(A1656,ProductTJ[ProductID],0)),"Not found")</f>
        <v>12</v>
      </c>
      <c r="F1656" t="str">
        <f>IFERROR(INDEX(ProductTJ[Segment],MATCH(A1656,ProductTJ[ProductID],0)),"Not found")</f>
        <v>Select</v>
      </c>
      <c r="G1656" t="str">
        <f>IFERROR(INDEX(SalesTJ[Country],MATCH(A1656,SalesTJ[ProductID],0)),"Not found")</f>
        <v>Not found</v>
      </c>
      <c r="H1656" t="str">
        <f>IFERROR(INDEX(Location[State],MATCH(I1656,Location[Zip],0)),"Not found")</f>
        <v>Not found</v>
      </c>
      <c r="I1656" t="str">
        <f>IFERROR(INDEX(SalesTJ[Zip],MATCH(A1656,SalesTJ[ProductID],0)),"Not found")</f>
        <v>Not found</v>
      </c>
      <c r="J1656" t="str">
        <f>IFERROR(INDEX(Manufacturer[Manufacturer Name],MATCH(E1656,Manufacturer[ManufacturerID],0)),"Not found")</f>
        <v>Quibus</v>
      </c>
      <c r="K1656" t="str">
        <f>IFERROR(INDEX(SalesTJ[Units],MATCH(A1656,SalesTJ[ProductID],0)),"Not found")</f>
        <v>Not found</v>
      </c>
      <c r="L1656" t="str">
        <f>IFERROR(INDEX(SalesTJ[Revenue],MATCH(A1656,SalesTJ[ProductID],0)),"Not found")</f>
        <v>Not found</v>
      </c>
    </row>
    <row r="1657" spans="1:12">
      <c r="A1657" s="10">
        <v>1656</v>
      </c>
      <c r="C1657" t="str">
        <f>IFERROR(INDEX(ProductTJ[Product Name],MATCH(A1657,ProductTJ[ProductID],0)),"Not found")</f>
        <v>Quibus RS-94</v>
      </c>
      <c r="D1657" t="str">
        <f>IFERROR(INDEX(ProductTJ[Category],MATCH(A1657,ProductTJ[ProductID],0)),"Not found")</f>
        <v>Rural</v>
      </c>
      <c r="E1657">
        <f>IFERROR(INDEX(ProductTJ[ManufacturerID],MATCH(A1657,ProductTJ[ProductID],0)),"Not found")</f>
        <v>12</v>
      </c>
      <c r="F1657" t="str">
        <f>IFERROR(INDEX(ProductTJ[Segment],MATCH(A1657,ProductTJ[ProductID],0)),"Not found")</f>
        <v>Select</v>
      </c>
      <c r="G1657" t="str">
        <f>IFERROR(INDEX(SalesTJ[Country],MATCH(A1657,SalesTJ[ProductID],0)),"Not found")</f>
        <v>Not found</v>
      </c>
      <c r="H1657" t="str">
        <f>IFERROR(INDEX(Location[State],MATCH(I1657,Location[Zip],0)),"Not found")</f>
        <v>Not found</v>
      </c>
      <c r="I1657" t="str">
        <f>IFERROR(INDEX(SalesTJ[Zip],MATCH(A1657,SalesTJ[ProductID],0)),"Not found")</f>
        <v>Not found</v>
      </c>
      <c r="J1657" t="str">
        <f>IFERROR(INDEX(Manufacturer[Manufacturer Name],MATCH(E1657,Manufacturer[ManufacturerID],0)),"Not found")</f>
        <v>Quibus</v>
      </c>
      <c r="K1657" t="str">
        <f>IFERROR(INDEX(SalesTJ[Units],MATCH(A1657,SalesTJ[ProductID],0)),"Not found")</f>
        <v>Not found</v>
      </c>
      <c r="L1657" t="str">
        <f>IFERROR(INDEX(SalesTJ[Revenue],MATCH(A1657,SalesTJ[ProductID],0)),"Not found")</f>
        <v>Not found</v>
      </c>
    </row>
    <row r="1658" spans="1:12">
      <c r="A1658" s="10">
        <v>1657</v>
      </c>
      <c r="C1658" t="str">
        <f>IFERROR(INDEX(ProductTJ[Product Name],MATCH(A1658,ProductTJ[ProductID],0)),"Not found")</f>
        <v>Quibus RS-95</v>
      </c>
      <c r="D1658" t="str">
        <f>IFERROR(INDEX(ProductTJ[Category],MATCH(A1658,ProductTJ[ProductID],0)),"Not found")</f>
        <v>Rural</v>
      </c>
      <c r="E1658">
        <f>IFERROR(INDEX(ProductTJ[ManufacturerID],MATCH(A1658,ProductTJ[ProductID],0)),"Not found")</f>
        <v>12</v>
      </c>
      <c r="F1658" t="str">
        <f>IFERROR(INDEX(ProductTJ[Segment],MATCH(A1658,ProductTJ[ProductID],0)),"Not found")</f>
        <v>Select</v>
      </c>
      <c r="G1658" t="str">
        <f>IFERROR(INDEX(SalesTJ[Country],MATCH(A1658,SalesTJ[ProductID],0)),"Not found")</f>
        <v>Not found</v>
      </c>
      <c r="H1658" t="str">
        <f>IFERROR(INDEX(Location[State],MATCH(I1658,Location[Zip],0)),"Not found")</f>
        <v>Not found</v>
      </c>
      <c r="I1658" t="str">
        <f>IFERROR(INDEX(SalesTJ[Zip],MATCH(A1658,SalesTJ[ProductID],0)),"Not found")</f>
        <v>Not found</v>
      </c>
      <c r="J1658" t="str">
        <f>IFERROR(INDEX(Manufacturer[Manufacturer Name],MATCH(E1658,Manufacturer[ManufacturerID],0)),"Not found")</f>
        <v>Quibus</v>
      </c>
      <c r="K1658" t="str">
        <f>IFERROR(INDEX(SalesTJ[Units],MATCH(A1658,SalesTJ[ProductID],0)),"Not found")</f>
        <v>Not found</v>
      </c>
      <c r="L1658" t="str">
        <f>IFERROR(INDEX(SalesTJ[Revenue],MATCH(A1658,SalesTJ[ProductID],0)),"Not found")</f>
        <v>Not found</v>
      </c>
    </row>
    <row r="1659" spans="1:12">
      <c r="A1659" s="10">
        <v>1658</v>
      </c>
      <c r="C1659" t="str">
        <f>IFERROR(INDEX(ProductTJ[Product Name],MATCH(A1659,ProductTJ[ProductID],0)),"Not found")</f>
        <v>Quibus RS-96</v>
      </c>
      <c r="D1659" t="str">
        <f>IFERROR(INDEX(ProductTJ[Category],MATCH(A1659,ProductTJ[ProductID],0)),"Not found")</f>
        <v>Rural</v>
      </c>
      <c r="E1659">
        <f>IFERROR(INDEX(ProductTJ[ManufacturerID],MATCH(A1659,ProductTJ[ProductID],0)),"Not found")</f>
        <v>12</v>
      </c>
      <c r="F1659" t="str">
        <f>IFERROR(INDEX(ProductTJ[Segment],MATCH(A1659,ProductTJ[ProductID],0)),"Not found")</f>
        <v>Select</v>
      </c>
      <c r="G1659" t="str">
        <f>IFERROR(INDEX(SalesTJ[Country],MATCH(A1659,SalesTJ[ProductID],0)),"Not found")</f>
        <v>Not found</v>
      </c>
      <c r="H1659" t="str">
        <f>IFERROR(INDEX(Location[State],MATCH(I1659,Location[Zip],0)),"Not found")</f>
        <v>Not found</v>
      </c>
      <c r="I1659" t="str">
        <f>IFERROR(INDEX(SalesTJ[Zip],MATCH(A1659,SalesTJ[ProductID],0)),"Not found")</f>
        <v>Not found</v>
      </c>
      <c r="J1659" t="str">
        <f>IFERROR(INDEX(Manufacturer[Manufacturer Name],MATCH(E1659,Manufacturer[ManufacturerID],0)),"Not found")</f>
        <v>Quibus</v>
      </c>
      <c r="K1659" t="str">
        <f>IFERROR(INDEX(SalesTJ[Units],MATCH(A1659,SalesTJ[ProductID],0)),"Not found")</f>
        <v>Not found</v>
      </c>
      <c r="L1659" t="str">
        <f>IFERROR(INDEX(SalesTJ[Revenue],MATCH(A1659,SalesTJ[ProductID],0)),"Not found")</f>
        <v>Not found</v>
      </c>
    </row>
    <row r="1660" spans="1:12">
      <c r="A1660" s="10">
        <v>1659</v>
      </c>
      <c r="C1660" t="str">
        <f>IFERROR(INDEX(ProductTJ[Product Name],MATCH(A1660,ProductTJ[ProductID],0)),"Not found")</f>
        <v>Quibus RS-97</v>
      </c>
      <c r="D1660" t="str">
        <f>IFERROR(INDEX(ProductTJ[Category],MATCH(A1660,ProductTJ[ProductID],0)),"Not found")</f>
        <v>Rural</v>
      </c>
      <c r="E1660">
        <f>IFERROR(INDEX(ProductTJ[ManufacturerID],MATCH(A1660,ProductTJ[ProductID],0)),"Not found")</f>
        <v>12</v>
      </c>
      <c r="F1660" t="str">
        <f>IFERROR(INDEX(ProductTJ[Segment],MATCH(A1660,ProductTJ[ProductID],0)),"Not found")</f>
        <v>Select</v>
      </c>
      <c r="G1660" t="str">
        <f>IFERROR(INDEX(SalesTJ[Country],MATCH(A1660,SalesTJ[ProductID],0)),"Not found")</f>
        <v>Not found</v>
      </c>
      <c r="H1660" t="str">
        <f>IFERROR(INDEX(Location[State],MATCH(I1660,Location[Zip],0)),"Not found")</f>
        <v>Not found</v>
      </c>
      <c r="I1660" t="str">
        <f>IFERROR(INDEX(SalesTJ[Zip],MATCH(A1660,SalesTJ[ProductID],0)),"Not found")</f>
        <v>Not found</v>
      </c>
      <c r="J1660" t="str">
        <f>IFERROR(INDEX(Manufacturer[Manufacturer Name],MATCH(E1660,Manufacturer[ManufacturerID],0)),"Not found")</f>
        <v>Quibus</v>
      </c>
      <c r="K1660" t="str">
        <f>IFERROR(INDEX(SalesTJ[Units],MATCH(A1660,SalesTJ[ProductID],0)),"Not found")</f>
        <v>Not found</v>
      </c>
      <c r="L1660" t="str">
        <f>IFERROR(INDEX(SalesTJ[Revenue],MATCH(A1660,SalesTJ[ProductID],0)),"Not found")</f>
        <v>Not found</v>
      </c>
    </row>
    <row r="1661" spans="1:12">
      <c r="A1661" s="10">
        <v>1660</v>
      </c>
      <c r="C1661" t="str">
        <f>IFERROR(INDEX(ProductTJ[Product Name],MATCH(A1661,ProductTJ[ProductID],0)),"Not found")</f>
        <v>Quibus RS-98</v>
      </c>
      <c r="D1661" t="str">
        <f>IFERROR(INDEX(ProductTJ[Category],MATCH(A1661,ProductTJ[ProductID],0)),"Not found")</f>
        <v>Rural</v>
      </c>
      <c r="E1661">
        <f>IFERROR(INDEX(ProductTJ[ManufacturerID],MATCH(A1661,ProductTJ[ProductID],0)),"Not found")</f>
        <v>12</v>
      </c>
      <c r="F1661" t="str">
        <f>IFERROR(INDEX(ProductTJ[Segment],MATCH(A1661,ProductTJ[ProductID],0)),"Not found")</f>
        <v>Select</v>
      </c>
      <c r="G1661" t="str">
        <f>IFERROR(INDEX(SalesTJ[Country],MATCH(A1661,SalesTJ[ProductID],0)),"Not found")</f>
        <v>Not found</v>
      </c>
      <c r="H1661" t="str">
        <f>IFERROR(INDEX(Location[State],MATCH(I1661,Location[Zip],0)),"Not found")</f>
        <v>Not found</v>
      </c>
      <c r="I1661" t="str">
        <f>IFERROR(INDEX(SalesTJ[Zip],MATCH(A1661,SalesTJ[ProductID],0)),"Not found")</f>
        <v>Not found</v>
      </c>
      <c r="J1661" t="str">
        <f>IFERROR(INDEX(Manufacturer[Manufacturer Name],MATCH(E1661,Manufacturer[ManufacturerID],0)),"Not found")</f>
        <v>Quibus</v>
      </c>
      <c r="K1661" t="str">
        <f>IFERROR(INDEX(SalesTJ[Units],MATCH(A1661,SalesTJ[ProductID],0)),"Not found")</f>
        <v>Not found</v>
      </c>
      <c r="L1661" t="str">
        <f>IFERROR(INDEX(SalesTJ[Revenue],MATCH(A1661,SalesTJ[ProductID],0)),"Not found")</f>
        <v>Not found</v>
      </c>
    </row>
    <row r="1662" spans="1:12">
      <c r="A1662" s="10">
        <v>1661</v>
      </c>
      <c r="C1662" t="str">
        <f>IFERROR(INDEX(ProductTJ[Product Name],MATCH(A1662,ProductTJ[ProductID],0)),"Not found")</f>
        <v>Quibus RS-99</v>
      </c>
      <c r="D1662" t="str">
        <f>IFERROR(INDEX(ProductTJ[Category],MATCH(A1662,ProductTJ[ProductID],0)),"Not found")</f>
        <v>Rural</v>
      </c>
      <c r="E1662">
        <f>IFERROR(INDEX(ProductTJ[ManufacturerID],MATCH(A1662,ProductTJ[ProductID],0)),"Not found")</f>
        <v>12</v>
      </c>
      <c r="F1662" t="str">
        <f>IFERROR(INDEX(ProductTJ[Segment],MATCH(A1662,ProductTJ[ProductID],0)),"Not found")</f>
        <v>Select</v>
      </c>
      <c r="G1662" t="str">
        <f>IFERROR(INDEX(SalesTJ[Country],MATCH(A1662,SalesTJ[ProductID],0)),"Not found")</f>
        <v>Not found</v>
      </c>
      <c r="H1662" t="str">
        <f>IFERROR(INDEX(Location[State],MATCH(I1662,Location[Zip],0)),"Not found")</f>
        <v>Not found</v>
      </c>
      <c r="I1662" t="str">
        <f>IFERROR(INDEX(SalesTJ[Zip],MATCH(A1662,SalesTJ[ProductID],0)),"Not found")</f>
        <v>Not found</v>
      </c>
      <c r="J1662" t="str">
        <f>IFERROR(INDEX(Manufacturer[Manufacturer Name],MATCH(E1662,Manufacturer[ManufacturerID],0)),"Not found")</f>
        <v>Quibus</v>
      </c>
      <c r="K1662" t="str">
        <f>IFERROR(INDEX(SalesTJ[Units],MATCH(A1662,SalesTJ[ProductID],0)),"Not found")</f>
        <v>Not found</v>
      </c>
      <c r="L1662" t="str">
        <f>IFERROR(INDEX(SalesTJ[Revenue],MATCH(A1662,SalesTJ[ProductID],0)),"Not found")</f>
        <v>Not found</v>
      </c>
    </row>
    <row r="1663" spans="1:12">
      <c r="A1663" s="10">
        <v>1662</v>
      </c>
      <c r="C1663" t="str">
        <f>IFERROR(INDEX(ProductTJ[Product Name],MATCH(A1663,ProductTJ[ProductID],0)),"Not found")</f>
        <v>Quibus RS-00</v>
      </c>
      <c r="D1663" t="str">
        <f>IFERROR(INDEX(ProductTJ[Category],MATCH(A1663,ProductTJ[ProductID],0)),"Not found")</f>
        <v>Rural</v>
      </c>
      <c r="E1663">
        <f>IFERROR(INDEX(ProductTJ[ManufacturerID],MATCH(A1663,ProductTJ[ProductID],0)),"Not found")</f>
        <v>12</v>
      </c>
      <c r="F1663" t="str">
        <f>IFERROR(INDEX(ProductTJ[Segment],MATCH(A1663,ProductTJ[ProductID],0)),"Not found")</f>
        <v>Select</v>
      </c>
      <c r="G1663" t="str">
        <f>IFERROR(INDEX(SalesTJ[Country],MATCH(A1663,SalesTJ[ProductID],0)),"Not found")</f>
        <v>Not found</v>
      </c>
      <c r="H1663" t="str">
        <f>IFERROR(INDEX(Location[State],MATCH(I1663,Location[Zip],0)),"Not found")</f>
        <v>Not found</v>
      </c>
      <c r="I1663" t="str">
        <f>IFERROR(INDEX(SalesTJ[Zip],MATCH(A1663,SalesTJ[ProductID],0)),"Not found")</f>
        <v>Not found</v>
      </c>
      <c r="J1663" t="str">
        <f>IFERROR(INDEX(Manufacturer[Manufacturer Name],MATCH(E1663,Manufacturer[ManufacturerID],0)),"Not found")</f>
        <v>Quibus</v>
      </c>
      <c r="K1663" t="str">
        <f>IFERROR(INDEX(SalesTJ[Units],MATCH(A1663,SalesTJ[ProductID],0)),"Not found")</f>
        <v>Not found</v>
      </c>
      <c r="L1663" t="str">
        <f>IFERROR(INDEX(SalesTJ[Revenue],MATCH(A1663,SalesTJ[ProductID],0)),"Not found")</f>
        <v>Not found</v>
      </c>
    </row>
    <row r="1664" spans="1:12">
      <c r="A1664" s="10">
        <v>1663</v>
      </c>
      <c r="C1664" t="str">
        <f>IFERROR(INDEX(ProductTJ[Product Name],MATCH(A1664,ProductTJ[ProductID],0)),"Not found")</f>
        <v>Quibus RS-01</v>
      </c>
      <c r="D1664" t="str">
        <f>IFERROR(INDEX(ProductTJ[Category],MATCH(A1664,ProductTJ[ProductID],0)),"Not found")</f>
        <v>Rural</v>
      </c>
      <c r="E1664">
        <f>IFERROR(INDEX(ProductTJ[ManufacturerID],MATCH(A1664,ProductTJ[ProductID],0)),"Not found")</f>
        <v>12</v>
      </c>
      <c r="F1664" t="str">
        <f>IFERROR(INDEX(ProductTJ[Segment],MATCH(A1664,ProductTJ[ProductID],0)),"Not found")</f>
        <v>Select</v>
      </c>
      <c r="G1664" t="str">
        <f>IFERROR(INDEX(SalesTJ[Country],MATCH(A1664,SalesTJ[ProductID],0)),"Not found")</f>
        <v>Not found</v>
      </c>
      <c r="H1664" t="str">
        <f>IFERROR(INDEX(Location[State],MATCH(I1664,Location[Zip],0)),"Not found")</f>
        <v>Not found</v>
      </c>
      <c r="I1664" t="str">
        <f>IFERROR(INDEX(SalesTJ[Zip],MATCH(A1664,SalesTJ[ProductID],0)),"Not found")</f>
        <v>Not found</v>
      </c>
      <c r="J1664" t="str">
        <f>IFERROR(INDEX(Manufacturer[Manufacturer Name],MATCH(E1664,Manufacturer[ManufacturerID],0)),"Not found")</f>
        <v>Quibus</v>
      </c>
      <c r="K1664" t="str">
        <f>IFERROR(INDEX(SalesTJ[Units],MATCH(A1664,SalesTJ[ProductID],0)),"Not found")</f>
        <v>Not found</v>
      </c>
      <c r="L1664" t="str">
        <f>IFERROR(INDEX(SalesTJ[Revenue],MATCH(A1664,SalesTJ[ProductID],0)),"Not found")</f>
        <v>Not found</v>
      </c>
    </row>
    <row r="1665" spans="1:12">
      <c r="A1665" s="10">
        <v>1664</v>
      </c>
      <c r="C1665" t="str">
        <f>IFERROR(INDEX(ProductTJ[Product Name],MATCH(A1665,ProductTJ[ProductID],0)),"Not found")</f>
        <v>Quibus RS-02</v>
      </c>
      <c r="D1665" t="str">
        <f>IFERROR(INDEX(ProductTJ[Category],MATCH(A1665,ProductTJ[ProductID],0)),"Not found")</f>
        <v>Rural</v>
      </c>
      <c r="E1665">
        <f>IFERROR(INDEX(ProductTJ[ManufacturerID],MATCH(A1665,ProductTJ[ProductID],0)),"Not found")</f>
        <v>12</v>
      </c>
      <c r="F1665" t="str">
        <f>IFERROR(INDEX(ProductTJ[Segment],MATCH(A1665,ProductTJ[ProductID],0)),"Not found")</f>
        <v>Select</v>
      </c>
      <c r="G1665" t="str">
        <f>IFERROR(INDEX(SalesTJ[Country],MATCH(A1665,SalesTJ[ProductID],0)),"Not found")</f>
        <v>Not found</v>
      </c>
      <c r="H1665" t="str">
        <f>IFERROR(INDEX(Location[State],MATCH(I1665,Location[Zip],0)),"Not found")</f>
        <v>Not found</v>
      </c>
      <c r="I1665" t="str">
        <f>IFERROR(INDEX(SalesTJ[Zip],MATCH(A1665,SalesTJ[ProductID],0)),"Not found")</f>
        <v>Not found</v>
      </c>
      <c r="J1665" t="str">
        <f>IFERROR(INDEX(Manufacturer[Manufacturer Name],MATCH(E1665,Manufacturer[ManufacturerID],0)),"Not found")</f>
        <v>Quibus</v>
      </c>
      <c r="K1665" t="str">
        <f>IFERROR(INDEX(SalesTJ[Units],MATCH(A1665,SalesTJ[ProductID],0)),"Not found")</f>
        <v>Not found</v>
      </c>
      <c r="L1665" t="str">
        <f>IFERROR(INDEX(SalesTJ[Revenue],MATCH(A1665,SalesTJ[ProductID],0)),"Not found")</f>
        <v>Not found</v>
      </c>
    </row>
    <row r="1666" spans="1:12">
      <c r="A1666" s="10">
        <v>1665</v>
      </c>
      <c r="C1666" t="str">
        <f>IFERROR(INDEX(ProductTJ[Product Name],MATCH(A1666,ProductTJ[ProductID],0)),"Not found")</f>
        <v>Quibus RS-03</v>
      </c>
      <c r="D1666" t="str">
        <f>IFERROR(INDEX(ProductTJ[Category],MATCH(A1666,ProductTJ[ProductID],0)),"Not found")</f>
        <v>Rural</v>
      </c>
      <c r="E1666">
        <f>IFERROR(INDEX(ProductTJ[ManufacturerID],MATCH(A1666,ProductTJ[ProductID],0)),"Not found")</f>
        <v>12</v>
      </c>
      <c r="F1666" t="str">
        <f>IFERROR(INDEX(ProductTJ[Segment],MATCH(A1666,ProductTJ[ProductID],0)),"Not found")</f>
        <v>Select</v>
      </c>
      <c r="G1666" t="str">
        <f>IFERROR(INDEX(SalesTJ[Country],MATCH(A1666,SalesTJ[ProductID],0)),"Not found")</f>
        <v>Not found</v>
      </c>
      <c r="H1666" t="str">
        <f>IFERROR(INDEX(Location[State],MATCH(I1666,Location[Zip],0)),"Not found")</f>
        <v>Not found</v>
      </c>
      <c r="I1666" t="str">
        <f>IFERROR(INDEX(SalesTJ[Zip],MATCH(A1666,SalesTJ[ProductID],0)),"Not found")</f>
        <v>Not found</v>
      </c>
      <c r="J1666" t="str">
        <f>IFERROR(INDEX(Manufacturer[Manufacturer Name],MATCH(E1666,Manufacturer[ManufacturerID],0)),"Not found")</f>
        <v>Quibus</v>
      </c>
      <c r="K1666" t="str">
        <f>IFERROR(INDEX(SalesTJ[Units],MATCH(A1666,SalesTJ[ProductID],0)),"Not found")</f>
        <v>Not found</v>
      </c>
      <c r="L1666" t="str">
        <f>IFERROR(INDEX(SalesTJ[Revenue],MATCH(A1666,SalesTJ[ProductID],0)),"Not found")</f>
        <v>Not found</v>
      </c>
    </row>
    <row r="1667" spans="1:12">
      <c r="A1667" s="10">
        <v>1666</v>
      </c>
      <c r="C1667" t="str">
        <f>IFERROR(INDEX(ProductTJ[Product Name],MATCH(A1667,ProductTJ[ProductID],0)),"Not found")</f>
        <v>Quibus RS-04</v>
      </c>
      <c r="D1667" t="str">
        <f>IFERROR(INDEX(ProductTJ[Category],MATCH(A1667,ProductTJ[ProductID],0)),"Not found")</f>
        <v>Rural</v>
      </c>
      <c r="E1667">
        <f>IFERROR(INDEX(ProductTJ[ManufacturerID],MATCH(A1667,ProductTJ[ProductID],0)),"Not found")</f>
        <v>12</v>
      </c>
      <c r="F1667" t="str">
        <f>IFERROR(INDEX(ProductTJ[Segment],MATCH(A1667,ProductTJ[ProductID],0)),"Not found")</f>
        <v>Select</v>
      </c>
      <c r="G1667" t="str">
        <f>IFERROR(INDEX(SalesTJ[Country],MATCH(A1667,SalesTJ[ProductID],0)),"Not found")</f>
        <v>Not found</v>
      </c>
      <c r="H1667" t="str">
        <f>IFERROR(INDEX(Location[State],MATCH(I1667,Location[Zip],0)),"Not found")</f>
        <v>Not found</v>
      </c>
      <c r="I1667" t="str">
        <f>IFERROR(INDEX(SalesTJ[Zip],MATCH(A1667,SalesTJ[ProductID],0)),"Not found")</f>
        <v>Not found</v>
      </c>
      <c r="J1667" t="str">
        <f>IFERROR(INDEX(Manufacturer[Manufacturer Name],MATCH(E1667,Manufacturer[ManufacturerID],0)),"Not found")</f>
        <v>Quibus</v>
      </c>
      <c r="K1667" t="str">
        <f>IFERROR(INDEX(SalesTJ[Units],MATCH(A1667,SalesTJ[ProductID],0)),"Not found")</f>
        <v>Not found</v>
      </c>
      <c r="L1667" t="str">
        <f>IFERROR(INDEX(SalesTJ[Revenue],MATCH(A1667,SalesTJ[ProductID],0)),"Not found")</f>
        <v>Not found</v>
      </c>
    </row>
    <row r="1668" spans="1:12">
      <c r="A1668" s="10">
        <v>1667</v>
      </c>
      <c r="C1668" t="str">
        <f>IFERROR(INDEX(ProductTJ[Product Name],MATCH(A1668,ProductTJ[ProductID],0)),"Not found")</f>
        <v>Quibus RS-05</v>
      </c>
      <c r="D1668" t="str">
        <f>IFERROR(INDEX(ProductTJ[Category],MATCH(A1668,ProductTJ[ProductID],0)),"Not found")</f>
        <v>Rural</v>
      </c>
      <c r="E1668">
        <f>IFERROR(INDEX(ProductTJ[ManufacturerID],MATCH(A1668,ProductTJ[ProductID],0)),"Not found")</f>
        <v>12</v>
      </c>
      <c r="F1668" t="str">
        <f>IFERROR(INDEX(ProductTJ[Segment],MATCH(A1668,ProductTJ[ProductID],0)),"Not found")</f>
        <v>Select</v>
      </c>
      <c r="G1668" t="str">
        <f>IFERROR(INDEX(SalesTJ[Country],MATCH(A1668,SalesTJ[ProductID],0)),"Not found")</f>
        <v>Canada</v>
      </c>
      <c r="H1668" t="str">
        <f>IFERROR(INDEX(Location[State],MATCH(I1668,Location[Zip],0)),"Not found")</f>
        <v>Manitoba</v>
      </c>
      <c r="I1668" t="str">
        <f>IFERROR(INDEX(SalesTJ[Zip],MATCH(A1668,SalesTJ[ProductID],0)),"Not found")</f>
        <v>R3H</v>
      </c>
      <c r="J1668" t="str">
        <f>IFERROR(INDEX(Manufacturer[Manufacturer Name],MATCH(E1668,Manufacturer[ManufacturerID],0)),"Not found")</f>
        <v>Quibus</v>
      </c>
      <c r="K1668">
        <f>IFERROR(INDEX(SalesTJ[Units],MATCH(A1668,SalesTJ[ProductID],0)),"Not found")</f>
        <v>1</v>
      </c>
      <c r="L1668">
        <f>IFERROR(INDEX(SalesTJ[Revenue],MATCH(A1668,SalesTJ[ProductID],0)),"Not found")</f>
        <v>4409.37</v>
      </c>
    </row>
    <row r="1669" spans="1:12">
      <c r="A1669" s="10">
        <v>1668</v>
      </c>
      <c r="C1669" t="str">
        <f>IFERROR(INDEX(ProductTJ[Product Name],MATCH(A1669,ProductTJ[ProductID],0)),"Not found")</f>
        <v>Quibus UR-01</v>
      </c>
      <c r="D1669" t="str">
        <f>IFERROR(INDEX(ProductTJ[Category],MATCH(A1669,ProductTJ[ProductID],0)),"Not found")</f>
        <v>Urban</v>
      </c>
      <c r="E1669">
        <f>IFERROR(INDEX(ProductTJ[ManufacturerID],MATCH(A1669,ProductTJ[ProductID],0)),"Not found")</f>
        <v>12</v>
      </c>
      <c r="F1669" t="str">
        <f>IFERROR(INDEX(ProductTJ[Segment],MATCH(A1669,ProductTJ[ProductID],0)),"Not found")</f>
        <v>Regular</v>
      </c>
      <c r="G1669" t="str">
        <f>IFERROR(INDEX(SalesTJ[Country],MATCH(A1669,SalesTJ[ProductID],0)),"Not found")</f>
        <v>Not found</v>
      </c>
      <c r="H1669" t="str">
        <f>IFERROR(INDEX(Location[State],MATCH(I1669,Location[Zip],0)),"Not found")</f>
        <v>Not found</v>
      </c>
      <c r="I1669" t="str">
        <f>IFERROR(INDEX(SalesTJ[Zip],MATCH(A1669,SalesTJ[ProductID],0)),"Not found")</f>
        <v>Not found</v>
      </c>
      <c r="J1669" t="str">
        <f>IFERROR(INDEX(Manufacturer[Manufacturer Name],MATCH(E1669,Manufacturer[ManufacturerID],0)),"Not found")</f>
        <v>Quibus</v>
      </c>
      <c r="K1669" t="str">
        <f>IFERROR(INDEX(SalesTJ[Units],MATCH(A1669,SalesTJ[ProductID],0)),"Not found")</f>
        <v>Not found</v>
      </c>
      <c r="L1669" t="str">
        <f>IFERROR(INDEX(SalesTJ[Revenue],MATCH(A1669,SalesTJ[ProductID],0)),"Not found")</f>
        <v>Not found</v>
      </c>
    </row>
    <row r="1670" spans="1:12">
      <c r="A1670" s="10">
        <v>1669</v>
      </c>
      <c r="C1670" t="str">
        <f>IFERROR(INDEX(ProductTJ[Product Name],MATCH(A1670,ProductTJ[ProductID],0)),"Not found")</f>
        <v>Quibus UR-02</v>
      </c>
      <c r="D1670" t="str">
        <f>IFERROR(INDEX(ProductTJ[Category],MATCH(A1670,ProductTJ[ProductID],0)),"Not found")</f>
        <v>Urban</v>
      </c>
      <c r="E1670">
        <f>IFERROR(INDEX(ProductTJ[ManufacturerID],MATCH(A1670,ProductTJ[ProductID],0)),"Not found")</f>
        <v>12</v>
      </c>
      <c r="F1670" t="str">
        <f>IFERROR(INDEX(ProductTJ[Segment],MATCH(A1670,ProductTJ[ProductID],0)),"Not found")</f>
        <v>Regular</v>
      </c>
      <c r="G1670" t="str">
        <f>IFERROR(INDEX(SalesTJ[Country],MATCH(A1670,SalesTJ[ProductID],0)),"Not found")</f>
        <v>Not found</v>
      </c>
      <c r="H1670" t="str">
        <f>IFERROR(INDEX(Location[State],MATCH(I1670,Location[Zip],0)),"Not found")</f>
        <v>Not found</v>
      </c>
      <c r="I1670" t="str">
        <f>IFERROR(INDEX(SalesTJ[Zip],MATCH(A1670,SalesTJ[ProductID],0)),"Not found")</f>
        <v>Not found</v>
      </c>
      <c r="J1670" t="str">
        <f>IFERROR(INDEX(Manufacturer[Manufacturer Name],MATCH(E1670,Manufacturer[ManufacturerID],0)),"Not found")</f>
        <v>Quibus</v>
      </c>
      <c r="K1670" t="str">
        <f>IFERROR(INDEX(SalesTJ[Units],MATCH(A1670,SalesTJ[ProductID],0)),"Not found")</f>
        <v>Not found</v>
      </c>
      <c r="L1670" t="str">
        <f>IFERROR(INDEX(SalesTJ[Revenue],MATCH(A1670,SalesTJ[ProductID],0)),"Not found")</f>
        <v>Not found</v>
      </c>
    </row>
    <row r="1671" spans="1:12">
      <c r="A1671" s="10">
        <v>1670</v>
      </c>
      <c r="C1671" t="str">
        <f>IFERROR(INDEX(ProductTJ[Product Name],MATCH(A1671,ProductTJ[ProductID],0)),"Not found")</f>
        <v>Quibus UR-03</v>
      </c>
      <c r="D1671" t="str">
        <f>IFERROR(INDEX(ProductTJ[Category],MATCH(A1671,ProductTJ[ProductID],0)),"Not found")</f>
        <v>Urban</v>
      </c>
      <c r="E1671">
        <f>IFERROR(INDEX(ProductTJ[ManufacturerID],MATCH(A1671,ProductTJ[ProductID],0)),"Not found")</f>
        <v>12</v>
      </c>
      <c r="F1671" t="str">
        <f>IFERROR(INDEX(ProductTJ[Segment],MATCH(A1671,ProductTJ[ProductID],0)),"Not found")</f>
        <v>Regular</v>
      </c>
      <c r="G1671" t="str">
        <f>IFERROR(INDEX(SalesTJ[Country],MATCH(A1671,SalesTJ[ProductID],0)),"Not found")</f>
        <v>Not found</v>
      </c>
      <c r="H1671" t="str">
        <f>IFERROR(INDEX(Location[State],MATCH(I1671,Location[Zip],0)),"Not found")</f>
        <v>Not found</v>
      </c>
      <c r="I1671" t="str">
        <f>IFERROR(INDEX(SalesTJ[Zip],MATCH(A1671,SalesTJ[ProductID],0)),"Not found")</f>
        <v>Not found</v>
      </c>
      <c r="J1671" t="str">
        <f>IFERROR(INDEX(Manufacturer[Manufacturer Name],MATCH(E1671,Manufacturer[ManufacturerID],0)),"Not found")</f>
        <v>Quibus</v>
      </c>
      <c r="K1671" t="str">
        <f>IFERROR(INDEX(SalesTJ[Units],MATCH(A1671,SalesTJ[ProductID],0)),"Not found")</f>
        <v>Not found</v>
      </c>
      <c r="L1671" t="str">
        <f>IFERROR(INDEX(SalesTJ[Revenue],MATCH(A1671,SalesTJ[ProductID],0)),"Not found")</f>
        <v>Not found</v>
      </c>
    </row>
    <row r="1672" spans="1:12">
      <c r="A1672" s="10">
        <v>1671</v>
      </c>
      <c r="C1672" t="str">
        <f>IFERROR(INDEX(ProductTJ[Product Name],MATCH(A1672,ProductTJ[ProductID],0)),"Not found")</f>
        <v>Quibus UE-01</v>
      </c>
      <c r="D1672" t="str">
        <f>IFERROR(INDEX(ProductTJ[Category],MATCH(A1672,ProductTJ[ProductID],0)),"Not found")</f>
        <v>Urban</v>
      </c>
      <c r="E1672">
        <f>IFERROR(INDEX(ProductTJ[ManufacturerID],MATCH(A1672,ProductTJ[ProductID],0)),"Not found")</f>
        <v>12</v>
      </c>
      <c r="F1672" t="str">
        <f>IFERROR(INDEX(ProductTJ[Segment],MATCH(A1672,ProductTJ[ProductID],0)),"Not found")</f>
        <v>Extreme</v>
      </c>
      <c r="G1672" t="str">
        <f>IFERROR(INDEX(SalesTJ[Country],MATCH(A1672,SalesTJ[ProductID],0)),"Not found")</f>
        <v>Not found</v>
      </c>
      <c r="H1672" t="str">
        <f>IFERROR(INDEX(Location[State],MATCH(I1672,Location[Zip],0)),"Not found")</f>
        <v>Not found</v>
      </c>
      <c r="I1672" t="str">
        <f>IFERROR(INDEX(SalesTJ[Zip],MATCH(A1672,SalesTJ[ProductID],0)),"Not found")</f>
        <v>Not found</v>
      </c>
      <c r="J1672" t="str">
        <f>IFERROR(INDEX(Manufacturer[Manufacturer Name],MATCH(E1672,Manufacturer[ManufacturerID],0)),"Not found")</f>
        <v>Quibus</v>
      </c>
      <c r="K1672" t="str">
        <f>IFERROR(INDEX(SalesTJ[Units],MATCH(A1672,SalesTJ[ProductID],0)),"Not found")</f>
        <v>Not found</v>
      </c>
      <c r="L1672" t="str">
        <f>IFERROR(INDEX(SalesTJ[Revenue],MATCH(A1672,SalesTJ[ProductID],0)),"Not found")</f>
        <v>Not found</v>
      </c>
    </row>
    <row r="1673" spans="1:12">
      <c r="A1673" s="10">
        <v>1672</v>
      </c>
      <c r="C1673" t="str">
        <f>IFERROR(INDEX(ProductTJ[Product Name],MATCH(A1673,ProductTJ[ProductID],0)),"Not found")</f>
        <v>Quibus UE-02</v>
      </c>
      <c r="D1673" t="str">
        <f>IFERROR(INDEX(ProductTJ[Category],MATCH(A1673,ProductTJ[ProductID],0)),"Not found")</f>
        <v>Urban</v>
      </c>
      <c r="E1673">
        <f>IFERROR(INDEX(ProductTJ[ManufacturerID],MATCH(A1673,ProductTJ[ProductID],0)),"Not found")</f>
        <v>12</v>
      </c>
      <c r="F1673" t="str">
        <f>IFERROR(INDEX(ProductTJ[Segment],MATCH(A1673,ProductTJ[ProductID],0)),"Not found")</f>
        <v>Extreme</v>
      </c>
      <c r="G1673" t="str">
        <f>IFERROR(INDEX(SalesTJ[Country],MATCH(A1673,SalesTJ[ProductID],0)),"Not found")</f>
        <v>Not found</v>
      </c>
      <c r="H1673" t="str">
        <f>IFERROR(INDEX(Location[State],MATCH(I1673,Location[Zip],0)),"Not found")</f>
        <v>Not found</v>
      </c>
      <c r="I1673" t="str">
        <f>IFERROR(INDEX(SalesTJ[Zip],MATCH(A1673,SalesTJ[ProductID],0)),"Not found")</f>
        <v>Not found</v>
      </c>
      <c r="J1673" t="str">
        <f>IFERROR(INDEX(Manufacturer[Manufacturer Name],MATCH(E1673,Manufacturer[ManufacturerID],0)),"Not found")</f>
        <v>Quibus</v>
      </c>
      <c r="K1673" t="str">
        <f>IFERROR(INDEX(SalesTJ[Units],MATCH(A1673,SalesTJ[ProductID],0)),"Not found")</f>
        <v>Not found</v>
      </c>
      <c r="L1673" t="str">
        <f>IFERROR(INDEX(SalesTJ[Revenue],MATCH(A1673,SalesTJ[ProductID],0)),"Not found")</f>
        <v>Not found</v>
      </c>
    </row>
    <row r="1674" spans="1:12">
      <c r="A1674" s="10">
        <v>1673</v>
      </c>
      <c r="C1674" t="str">
        <f>IFERROR(INDEX(ProductTJ[Product Name],MATCH(A1674,ProductTJ[ProductID],0)),"Not found")</f>
        <v>Quibus UE-03</v>
      </c>
      <c r="D1674" t="str">
        <f>IFERROR(INDEX(ProductTJ[Category],MATCH(A1674,ProductTJ[ProductID],0)),"Not found")</f>
        <v>Urban</v>
      </c>
      <c r="E1674">
        <f>IFERROR(INDEX(ProductTJ[ManufacturerID],MATCH(A1674,ProductTJ[ProductID],0)),"Not found")</f>
        <v>12</v>
      </c>
      <c r="F1674" t="str">
        <f>IFERROR(INDEX(ProductTJ[Segment],MATCH(A1674,ProductTJ[ProductID],0)),"Not found")</f>
        <v>Extreme</v>
      </c>
      <c r="G1674" t="str">
        <f>IFERROR(INDEX(SalesTJ[Country],MATCH(A1674,SalesTJ[ProductID],0)),"Not found")</f>
        <v>Not found</v>
      </c>
      <c r="H1674" t="str">
        <f>IFERROR(INDEX(Location[State],MATCH(I1674,Location[Zip],0)),"Not found")</f>
        <v>Not found</v>
      </c>
      <c r="I1674" t="str">
        <f>IFERROR(INDEX(SalesTJ[Zip],MATCH(A1674,SalesTJ[ProductID],0)),"Not found")</f>
        <v>Not found</v>
      </c>
      <c r="J1674" t="str">
        <f>IFERROR(INDEX(Manufacturer[Manufacturer Name],MATCH(E1674,Manufacturer[ManufacturerID],0)),"Not found")</f>
        <v>Quibus</v>
      </c>
      <c r="K1674" t="str">
        <f>IFERROR(INDEX(SalesTJ[Units],MATCH(A1674,SalesTJ[ProductID],0)),"Not found")</f>
        <v>Not found</v>
      </c>
      <c r="L1674" t="str">
        <f>IFERROR(INDEX(SalesTJ[Revenue],MATCH(A1674,SalesTJ[ProductID],0)),"Not found")</f>
        <v>Not found</v>
      </c>
    </row>
    <row r="1675" spans="1:12">
      <c r="A1675" s="10">
        <v>1674</v>
      </c>
      <c r="C1675" t="str">
        <f>IFERROR(INDEX(ProductTJ[Product Name],MATCH(A1675,ProductTJ[ProductID],0)),"Not found")</f>
        <v>Quibus UE-04</v>
      </c>
      <c r="D1675" t="str">
        <f>IFERROR(INDEX(ProductTJ[Category],MATCH(A1675,ProductTJ[ProductID],0)),"Not found")</f>
        <v>Urban</v>
      </c>
      <c r="E1675">
        <f>IFERROR(INDEX(ProductTJ[ManufacturerID],MATCH(A1675,ProductTJ[ProductID],0)),"Not found")</f>
        <v>12</v>
      </c>
      <c r="F1675" t="str">
        <f>IFERROR(INDEX(ProductTJ[Segment],MATCH(A1675,ProductTJ[ProductID],0)),"Not found")</f>
        <v>Extreme</v>
      </c>
      <c r="G1675" t="str">
        <f>IFERROR(INDEX(SalesTJ[Country],MATCH(A1675,SalesTJ[ProductID],0)),"Not found")</f>
        <v>Not found</v>
      </c>
      <c r="H1675" t="str">
        <f>IFERROR(INDEX(Location[State],MATCH(I1675,Location[Zip],0)),"Not found")</f>
        <v>Not found</v>
      </c>
      <c r="I1675" t="str">
        <f>IFERROR(INDEX(SalesTJ[Zip],MATCH(A1675,SalesTJ[ProductID],0)),"Not found")</f>
        <v>Not found</v>
      </c>
      <c r="J1675" t="str">
        <f>IFERROR(INDEX(Manufacturer[Manufacturer Name],MATCH(E1675,Manufacturer[ManufacturerID],0)),"Not found")</f>
        <v>Quibus</v>
      </c>
      <c r="K1675" t="str">
        <f>IFERROR(INDEX(SalesTJ[Units],MATCH(A1675,SalesTJ[ProductID],0)),"Not found")</f>
        <v>Not found</v>
      </c>
      <c r="L1675" t="str">
        <f>IFERROR(INDEX(SalesTJ[Revenue],MATCH(A1675,SalesTJ[ProductID],0)),"Not found")</f>
        <v>Not found</v>
      </c>
    </row>
    <row r="1676" spans="1:12">
      <c r="A1676" s="10">
        <v>1675</v>
      </c>
      <c r="C1676" t="str">
        <f>IFERROR(INDEX(ProductTJ[Product Name],MATCH(A1676,ProductTJ[ProductID],0)),"Not found")</f>
        <v>Quibus UE-05</v>
      </c>
      <c r="D1676" t="str">
        <f>IFERROR(INDEX(ProductTJ[Category],MATCH(A1676,ProductTJ[ProductID],0)),"Not found")</f>
        <v>Urban</v>
      </c>
      <c r="E1676">
        <f>IFERROR(INDEX(ProductTJ[ManufacturerID],MATCH(A1676,ProductTJ[ProductID],0)),"Not found")</f>
        <v>12</v>
      </c>
      <c r="F1676" t="str">
        <f>IFERROR(INDEX(ProductTJ[Segment],MATCH(A1676,ProductTJ[ProductID],0)),"Not found")</f>
        <v>Extreme</v>
      </c>
      <c r="G1676" t="str">
        <f>IFERROR(INDEX(SalesTJ[Country],MATCH(A1676,SalesTJ[ProductID],0)),"Not found")</f>
        <v>Not found</v>
      </c>
      <c r="H1676" t="str">
        <f>IFERROR(INDEX(Location[State],MATCH(I1676,Location[Zip],0)),"Not found")</f>
        <v>Not found</v>
      </c>
      <c r="I1676" t="str">
        <f>IFERROR(INDEX(SalesTJ[Zip],MATCH(A1676,SalesTJ[ProductID],0)),"Not found")</f>
        <v>Not found</v>
      </c>
      <c r="J1676" t="str">
        <f>IFERROR(INDEX(Manufacturer[Manufacturer Name],MATCH(E1676,Manufacturer[ManufacturerID],0)),"Not found")</f>
        <v>Quibus</v>
      </c>
      <c r="K1676" t="str">
        <f>IFERROR(INDEX(SalesTJ[Units],MATCH(A1676,SalesTJ[ProductID],0)),"Not found")</f>
        <v>Not found</v>
      </c>
      <c r="L1676" t="str">
        <f>IFERROR(INDEX(SalesTJ[Revenue],MATCH(A1676,SalesTJ[ProductID],0)),"Not found")</f>
        <v>Not found</v>
      </c>
    </row>
    <row r="1677" spans="1:12">
      <c r="A1677" s="10">
        <v>1676</v>
      </c>
      <c r="C1677" t="str">
        <f>IFERROR(INDEX(ProductTJ[Product Name],MATCH(A1677,ProductTJ[ProductID],0)),"Not found")</f>
        <v>Quibus UE-06</v>
      </c>
      <c r="D1677" t="str">
        <f>IFERROR(INDEX(ProductTJ[Category],MATCH(A1677,ProductTJ[ProductID],0)),"Not found")</f>
        <v>Urban</v>
      </c>
      <c r="E1677">
        <f>IFERROR(INDEX(ProductTJ[ManufacturerID],MATCH(A1677,ProductTJ[ProductID],0)),"Not found")</f>
        <v>12</v>
      </c>
      <c r="F1677" t="str">
        <f>IFERROR(INDEX(ProductTJ[Segment],MATCH(A1677,ProductTJ[ProductID],0)),"Not found")</f>
        <v>Extreme</v>
      </c>
      <c r="G1677" t="str">
        <f>IFERROR(INDEX(SalesTJ[Country],MATCH(A1677,SalesTJ[ProductID],0)),"Not found")</f>
        <v>Not found</v>
      </c>
      <c r="H1677" t="str">
        <f>IFERROR(INDEX(Location[State],MATCH(I1677,Location[Zip],0)),"Not found")</f>
        <v>Not found</v>
      </c>
      <c r="I1677" t="str">
        <f>IFERROR(INDEX(SalesTJ[Zip],MATCH(A1677,SalesTJ[ProductID],0)),"Not found")</f>
        <v>Not found</v>
      </c>
      <c r="J1677" t="str">
        <f>IFERROR(INDEX(Manufacturer[Manufacturer Name],MATCH(E1677,Manufacturer[ManufacturerID],0)),"Not found")</f>
        <v>Quibus</v>
      </c>
      <c r="K1677" t="str">
        <f>IFERROR(INDEX(SalesTJ[Units],MATCH(A1677,SalesTJ[ProductID],0)),"Not found")</f>
        <v>Not found</v>
      </c>
      <c r="L1677" t="str">
        <f>IFERROR(INDEX(SalesTJ[Revenue],MATCH(A1677,SalesTJ[ProductID],0)),"Not found")</f>
        <v>Not found</v>
      </c>
    </row>
    <row r="1678" spans="1:12">
      <c r="A1678" s="10">
        <v>1677</v>
      </c>
      <c r="C1678" t="str">
        <f>IFERROR(INDEX(ProductTJ[Product Name],MATCH(A1678,ProductTJ[ProductID],0)),"Not found")</f>
        <v>Quibus UE-07</v>
      </c>
      <c r="D1678" t="str">
        <f>IFERROR(INDEX(ProductTJ[Category],MATCH(A1678,ProductTJ[ProductID],0)),"Not found")</f>
        <v>Urban</v>
      </c>
      <c r="E1678">
        <f>IFERROR(INDEX(ProductTJ[ManufacturerID],MATCH(A1678,ProductTJ[ProductID],0)),"Not found")</f>
        <v>12</v>
      </c>
      <c r="F1678" t="str">
        <f>IFERROR(INDEX(ProductTJ[Segment],MATCH(A1678,ProductTJ[ProductID],0)),"Not found")</f>
        <v>Extreme</v>
      </c>
      <c r="G1678" t="str">
        <f>IFERROR(INDEX(SalesTJ[Country],MATCH(A1678,SalesTJ[ProductID],0)),"Not found")</f>
        <v>Not found</v>
      </c>
      <c r="H1678" t="str">
        <f>IFERROR(INDEX(Location[State],MATCH(I1678,Location[Zip],0)),"Not found")</f>
        <v>Not found</v>
      </c>
      <c r="I1678" t="str">
        <f>IFERROR(INDEX(SalesTJ[Zip],MATCH(A1678,SalesTJ[ProductID],0)),"Not found")</f>
        <v>Not found</v>
      </c>
      <c r="J1678" t="str">
        <f>IFERROR(INDEX(Manufacturer[Manufacturer Name],MATCH(E1678,Manufacturer[ManufacturerID],0)),"Not found")</f>
        <v>Quibus</v>
      </c>
      <c r="K1678" t="str">
        <f>IFERROR(INDEX(SalesTJ[Units],MATCH(A1678,SalesTJ[ProductID],0)),"Not found")</f>
        <v>Not found</v>
      </c>
      <c r="L1678" t="str">
        <f>IFERROR(INDEX(SalesTJ[Revenue],MATCH(A1678,SalesTJ[ProductID],0)),"Not found")</f>
        <v>Not found</v>
      </c>
    </row>
    <row r="1679" spans="1:12">
      <c r="A1679" s="10">
        <v>1678</v>
      </c>
      <c r="C1679" t="str">
        <f>IFERROR(INDEX(ProductTJ[Product Name],MATCH(A1679,ProductTJ[ProductID],0)),"Not found")</f>
        <v>Quibus UE-08</v>
      </c>
      <c r="D1679" t="str">
        <f>IFERROR(INDEX(ProductTJ[Category],MATCH(A1679,ProductTJ[ProductID],0)),"Not found")</f>
        <v>Urban</v>
      </c>
      <c r="E1679">
        <f>IFERROR(INDEX(ProductTJ[ManufacturerID],MATCH(A1679,ProductTJ[ProductID],0)),"Not found")</f>
        <v>12</v>
      </c>
      <c r="F1679" t="str">
        <f>IFERROR(INDEX(ProductTJ[Segment],MATCH(A1679,ProductTJ[ProductID],0)),"Not found")</f>
        <v>Extreme</v>
      </c>
      <c r="G1679" t="str">
        <f>IFERROR(INDEX(SalesTJ[Country],MATCH(A1679,SalesTJ[ProductID],0)),"Not found")</f>
        <v>Not found</v>
      </c>
      <c r="H1679" t="str">
        <f>IFERROR(INDEX(Location[State],MATCH(I1679,Location[Zip],0)),"Not found")</f>
        <v>Not found</v>
      </c>
      <c r="I1679" t="str">
        <f>IFERROR(INDEX(SalesTJ[Zip],MATCH(A1679,SalesTJ[ProductID],0)),"Not found")</f>
        <v>Not found</v>
      </c>
      <c r="J1679" t="str">
        <f>IFERROR(INDEX(Manufacturer[Manufacturer Name],MATCH(E1679,Manufacturer[ManufacturerID],0)),"Not found")</f>
        <v>Quibus</v>
      </c>
      <c r="K1679" t="str">
        <f>IFERROR(INDEX(SalesTJ[Units],MATCH(A1679,SalesTJ[ProductID],0)),"Not found")</f>
        <v>Not found</v>
      </c>
      <c r="L1679" t="str">
        <f>IFERROR(INDEX(SalesTJ[Revenue],MATCH(A1679,SalesTJ[ProductID],0)),"Not found")</f>
        <v>Not found</v>
      </c>
    </row>
    <row r="1680" spans="1:12">
      <c r="A1680" s="10">
        <v>1679</v>
      </c>
      <c r="C1680" t="str">
        <f>IFERROR(INDEX(ProductTJ[Product Name],MATCH(A1680,ProductTJ[ProductID],0)),"Not found")</f>
        <v>Quibus UE-09</v>
      </c>
      <c r="D1680" t="str">
        <f>IFERROR(INDEX(ProductTJ[Category],MATCH(A1680,ProductTJ[ProductID],0)),"Not found")</f>
        <v>Urban</v>
      </c>
      <c r="E1680">
        <f>IFERROR(INDEX(ProductTJ[ManufacturerID],MATCH(A1680,ProductTJ[ProductID],0)),"Not found")</f>
        <v>12</v>
      </c>
      <c r="F1680" t="str">
        <f>IFERROR(INDEX(ProductTJ[Segment],MATCH(A1680,ProductTJ[ProductID],0)),"Not found")</f>
        <v>Extreme</v>
      </c>
      <c r="G1680" t="str">
        <f>IFERROR(INDEX(SalesTJ[Country],MATCH(A1680,SalesTJ[ProductID],0)),"Not found")</f>
        <v>Not found</v>
      </c>
      <c r="H1680" t="str">
        <f>IFERROR(INDEX(Location[State],MATCH(I1680,Location[Zip],0)),"Not found")</f>
        <v>Not found</v>
      </c>
      <c r="I1680" t="str">
        <f>IFERROR(INDEX(SalesTJ[Zip],MATCH(A1680,SalesTJ[ProductID],0)),"Not found")</f>
        <v>Not found</v>
      </c>
      <c r="J1680" t="str">
        <f>IFERROR(INDEX(Manufacturer[Manufacturer Name],MATCH(E1680,Manufacturer[ManufacturerID],0)),"Not found")</f>
        <v>Quibus</v>
      </c>
      <c r="K1680" t="str">
        <f>IFERROR(INDEX(SalesTJ[Units],MATCH(A1680,SalesTJ[ProductID],0)),"Not found")</f>
        <v>Not found</v>
      </c>
      <c r="L1680" t="str">
        <f>IFERROR(INDEX(SalesTJ[Revenue],MATCH(A1680,SalesTJ[ProductID],0)),"Not found")</f>
        <v>Not found</v>
      </c>
    </row>
    <row r="1681" spans="1:12">
      <c r="A1681" s="10">
        <v>1680</v>
      </c>
      <c r="C1681" t="str">
        <f>IFERROR(INDEX(ProductTJ[Product Name],MATCH(A1681,ProductTJ[ProductID],0)),"Not found")</f>
        <v>Quibus UE-10</v>
      </c>
      <c r="D1681" t="str">
        <f>IFERROR(INDEX(ProductTJ[Category],MATCH(A1681,ProductTJ[ProductID],0)),"Not found")</f>
        <v>Urban</v>
      </c>
      <c r="E1681">
        <f>IFERROR(INDEX(ProductTJ[ManufacturerID],MATCH(A1681,ProductTJ[ProductID],0)),"Not found")</f>
        <v>12</v>
      </c>
      <c r="F1681" t="str">
        <f>IFERROR(INDEX(ProductTJ[Segment],MATCH(A1681,ProductTJ[ProductID],0)),"Not found")</f>
        <v>Extreme</v>
      </c>
      <c r="G1681" t="str">
        <f>IFERROR(INDEX(SalesTJ[Country],MATCH(A1681,SalesTJ[ProductID],0)),"Not found")</f>
        <v>Not found</v>
      </c>
      <c r="H1681" t="str">
        <f>IFERROR(INDEX(Location[State],MATCH(I1681,Location[Zip],0)),"Not found")</f>
        <v>Not found</v>
      </c>
      <c r="I1681" t="str">
        <f>IFERROR(INDEX(SalesTJ[Zip],MATCH(A1681,SalesTJ[ProductID],0)),"Not found")</f>
        <v>Not found</v>
      </c>
      <c r="J1681" t="str">
        <f>IFERROR(INDEX(Manufacturer[Manufacturer Name],MATCH(E1681,Manufacturer[ManufacturerID],0)),"Not found")</f>
        <v>Quibus</v>
      </c>
      <c r="K1681" t="str">
        <f>IFERROR(INDEX(SalesTJ[Units],MATCH(A1681,SalesTJ[ProductID],0)),"Not found")</f>
        <v>Not found</v>
      </c>
      <c r="L1681" t="str">
        <f>IFERROR(INDEX(SalesTJ[Revenue],MATCH(A1681,SalesTJ[ProductID],0)),"Not found")</f>
        <v>Not found</v>
      </c>
    </row>
    <row r="1682" spans="1:12">
      <c r="A1682" s="10">
        <v>1681</v>
      </c>
      <c r="C1682" t="str">
        <f>IFERROR(INDEX(ProductTJ[Product Name],MATCH(A1682,ProductTJ[ProductID],0)),"Not found")</f>
        <v>Quibus UE-11</v>
      </c>
      <c r="D1682" t="str">
        <f>IFERROR(INDEX(ProductTJ[Category],MATCH(A1682,ProductTJ[ProductID],0)),"Not found")</f>
        <v>Urban</v>
      </c>
      <c r="E1682">
        <f>IFERROR(INDEX(ProductTJ[ManufacturerID],MATCH(A1682,ProductTJ[ProductID],0)),"Not found")</f>
        <v>12</v>
      </c>
      <c r="F1682" t="str">
        <f>IFERROR(INDEX(ProductTJ[Segment],MATCH(A1682,ProductTJ[ProductID],0)),"Not found")</f>
        <v>Extreme</v>
      </c>
      <c r="G1682" t="str">
        <f>IFERROR(INDEX(SalesTJ[Country],MATCH(A1682,SalesTJ[ProductID],0)),"Not found")</f>
        <v>Not found</v>
      </c>
      <c r="H1682" t="str">
        <f>IFERROR(INDEX(Location[State],MATCH(I1682,Location[Zip],0)),"Not found")</f>
        <v>Not found</v>
      </c>
      <c r="I1682" t="str">
        <f>IFERROR(INDEX(SalesTJ[Zip],MATCH(A1682,SalesTJ[ProductID],0)),"Not found")</f>
        <v>Not found</v>
      </c>
      <c r="J1682" t="str">
        <f>IFERROR(INDEX(Manufacturer[Manufacturer Name],MATCH(E1682,Manufacturer[ManufacturerID],0)),"Not found")</f>
        <v>Quibus</v>
      </c>
      <c r="K1682" t="str">
        <f>IFERROR(INDEX(SalesTJ[Units],MATCH(A1682,SalesTJ[ProductID],0)),"Not found")</f>
        <v>Not found</v>
      </c>
      <c r="L1682" t="str">
        <f>IFERROR(INDEX(SalesTJ[Revenue],MATCH(A1682,SalesTJ[ProductID],0)),"Not found")</f>
        <v>Not found</v>
      </c>
    </row>
    <row r="1683" spans="1:12">
      <c r="A1683" s="10">
        <v>1682</v>
      </c>
      <c r="C1683" t="str">
        <f>IFERROR(INDEX(ProductTJ[Product Name],MATCH(A1683,ProductTJ[ProductID],0)),"Not found")</f>
        <v>Quibus UE-12</v>
      </c>
      <c r="D1683" t="str">
        <f>IFERROR(INDEX(ProductTJ[Category],MATCH(A1683,ProductTJ[ProductID],0)),"Not found")</f>
        <v>Urban</v>
      </c>
      <c r="E1683">
        <f>IFERROR(INDEX(ProductTJ[ManufacturerID],MATCH(A1683,ProductTJ[ProductID],0)),"Not found")</f>
        <v>12</v>
      </c>
      <c r="F1683" t="str">
        <f>IFERROR(INDEX(ProductTJ[Segment],MATCH(A1683,ProductTJ[ProductID],0)),"Not found")</f>
        <v>Extreme</v>
      </c>
      <c r="G1683" t="str">
        <f>IFERROR(INDEX(SalesTJ[Country],MATCH(A1683,SalesTJ[ProductID],0)),"Not found")</f>
        <v>Not found</v>
      </c>
      <c r="H1683" t="str">
        <f>IFERROR(INDEX(Location[State],MATCH(I1683,Location[Zip],0)),"Not found")</f>
        <v>Not found</v>
      </c>
      <c r="I1683" t="str">
        <f>IFERROR(INDEX(SalesTJ[Zip],MATCH(A1683,SalesTJ[ProductID],0)),"Not found")</f>
        <v>Not found</v>
      </c>
      <c r="J1683" t="str">
        <f>IFERROR(INDEX(Manufacturer[Manufacturer Name],MATCH(E1683,Manufacturer[ManufacturerID],0)),"Not found")</f>
        <v>Quibus</v>
      </c>
      <c r="K1683" t="str">
        <f>IFERROR(INDEX(SalesTJ[Units],MATCH(A1683,SalesTJ[ProductID],0)),"Not found")</f>
        <v>Not found</v>
      </c>
      <c r="L1683" t="str">
        <f>IFERROR(INDEX(SalesTJ[Revenue],MATCH(A1683,SalesTJ[ProductID],0)),"Not found")</f>
        <v>Not found</v>
      </c>
    </row>
    <row r="1684" spans="1:12">
      <c r="A1684" s="10">
        <v>1683</v>
      </c>
      <c r="C1684" t="str">
        <f>IFERROR(INDEX(ProductTJ[Product Name],MATCH(A1684,ProductTJ[ProductID],0)),"Not found")</f>
        <v>Quibus UE-13</v>
      </c>
      <c r="D1684" t="str">
        <f>IFERROR(INDEX(ProductTJ[Category],MATCH(A1684,ProductTJ[ProductID],0)),"Not found")</f>
        <v>Urban</v>
      </c>
      <c r="E1684">
        <f>IFERROR(INDEX(ProductTJ[ManufacturerID],MATCH(A1684,ProductTJ[ProductID],0)),"Not found")</f>
        <v>12</v>
      </c>
      <c r="F1684" t="str">
        <f>IFERROR(INDEX(ProductTJ[Segment],MATCH(A1684,ProductTJ[ProductID],0)),"Not found")</f>
        <v>Extreme</v>
      </c>
      <c r="G1684" t="str">
        <f>IFERROR(INDEX(SalesTJ[Country],MATCH(A1684,SalesTJ[ProductID],0)),"Not found")</f>
        <v>Not found</v>
      </c>
      <c r="H1684" t="str">
        <f>IFERROR(INDEX(Location[State],MATCH(I1684,Location[Zip],0)),"Not found")</f>
        <v>Not found</v>
      </c>
      <c r="I1684" t="str">
        <f>IFERROR(INDEX(SalesTJ[Zip],MATCH(A1684,SalesTJ[ProductID],0)),"Not found")</f>
        <v>Not found</v>
      </c>
      <c r="J1684" t="str">
        <f>IFERROR(INDEX(Manufacturer[Manufacturer Name],MATCH(E1684,Manufacturer[ManufacturerID],0)),"Not found")</f>
        <v>Quibus</v>
      </c>
      <c r="K1684" t="str">
        <f>IFERROR(INDEX(SalesTJ[Units],MATCH(A1684,SalesTJ[ProductID],0)),"Not found")</f>
        <v>Not found</v>
      </c>
      <c r="L1684" t="str">
        <f>IFERROR(INDEX(SalesTJ[Revenue],MATCH(A1684,SalesTJ[ProductID],0)),"Not found")</f>
        <v>Not found</v>
      </c>
    </row>
    <row r="1685" spans="1:12">
      <c r="A1685" s="10">
        <v>1684</v>
      </c>
      <c r="C1685" t="str">
        <f>IFERROR(INDEX(ProductTJ[Product Name],MATCH(A1685,ProductTJ[ProductID],0)),"Not found")</f>
        <v>Quibus UE-14</v>
      </c>
      <c r="D1685" t="str">
        <f>IFERROR(INDEX(ProductTJ[Category],MATCH(A1685,ProductTJ[ProductID],0)),"Not found")</f>
        <v>Urban</v>
      </c>
      <c r="E1685">
        <f>IFERROR(INDEX(ProductTJ[ManufacturerID],MATCH(A1685,ProductTJ[ProductID],0)),"Not found")</f>
        <v>12</v>
      </c>
      <c r="F1685" t="str">
        <f>IFERROR(INDEX(ProductTJ[Segment],MATCH(A1685,ProductTJ[ProductID],0)),"Not found")</f>
        <v>Extreme</v>
      </c>
      <c r="G1685" t="str">
        <f>IFERROR(INDEX(SalesTJ[Country],MATCH(A1685,SalesTJ[ProductID],0)),"Not found")</f>
        <v>Not found</v>
      </c>
      <c r="H1685" t="str">
        <f>IFERROR(INDEX(Location[State],MATCH(I1685,Location[Zip],0)),"Not found")</f>
        <v>Not found</v>
      </c>
      <c r="I1685" t="str">
        <f>IFERROR(INDEX(SalesTJ[Zip],MATCH(A1685,SalesTJ[ProductID],0)),"Not found")</f>
        <v>Not found</v>
      </c>
      <c r="J1685" t="str">
        <f>IFERROR(INDEX(Manufacturer[Manufacturer Name],MATCH(E1685,Manufacturer[ManufacturerID],0)),"Not found")</f>
        <v>Quibus</v>
      </c>
      <c r="K1685" t="str">
        <f>IFERROR(INDEX(SalesTJ[Units],MATCH(A1685,SalesTJ[ProductID],0)),"Not found")</f>
        <v>Not found</v>
      </c>
      <c r="L1685" t="str">
        <f>IFERROR(INDEX(SalesTJ[Revenue],MATCH(A1685,SalesTJ[ProductID],0)),"Not found")</f>
        <v>Not found</v>
      </c>
    </row>
    <row r="1686" spans="1:12">
      <c r="A1686" s="10">
        <v>1685</v>
      </c>
      <c r="C1686" t="str">
        <f>IFERROR(INDEX(ProductTJ[Product Name],MATCH(A1686,ProductTJ[ProductID],0)),"Not found")</f>
        <v>Quibus UE-15</v>
      </c>
      <c r="D1686" t="str">
        <f>IFERROR(INDEX(ProductTJ[Category],MATCH(A1686,ProductTJ[ProductID],0)),"Not found")</f>
        <v>Urban</v>
      </c>
      <c r="E1686">
        <f>IFERROR(INDEX(ProductTJ[ManufacturerID],MATCH(A1686,ProductTJ[ProductID],0)),"Not found")</f>
        <v>12</v>
      </c>
      <c r="F1686" t="str">
        <f>IFERROR(INDEX(ProductTJ[Segment],MATCH(A1686,ProductTJ[ProductID],0)),"Not found")</f>
        <v>Extreme</v>
      </c>
      <c r="G1686" t="str">
        <f>IFERROR(INDEX(SalesTJ[Country],MATCH(A1686,SalesTJ[ProductID],0)),"Not found")</f>
        <v>Not found</v>
      </c>
      <c r="H1686" t="str">
        <f>IFERROR(INDEX(Location[State],MATCH(I1686,Location[Zip],0)),"Not found")</f>
        <v>Not found</v>
      </c>
      <c r="I1686" t="str">
        <f>IFERROR(INDEX(SalesTJ[Zip],MATCH(A1686,SalesTJ[ProductID],0)),"Not found")</f>
        <v>Not found</v>
      </c>
      <c r="J1686" t="str">
        <f>IFERROR(INDEX(Manufacturer[Manufacturer Name],MATCH(E1686,Manufacturer[ManufacturerID],0)),"Not found")</f>
        <v>Quibus</v>
      </c>
      <c r="K1686" t="str">
        <f>IFERROR(INDEX(SalesTJ[Units],MATCH(A1686,SalesTJ[ProductID],0)),"Not found")</f>
        <v>Not found</v>
      </c>
      <c r="L1686" t="str">
        <f>IFERROR(INDEX(SalesTJ[Revenue],MATCH(A1686,SalesTJ[ProductID],0)),"Not found")</f>
        <v>Not found</v>
      </c>
    </row>
    <row r="1687" spans="1:12">
      <c r="A1687" s="10">
        <v>1686</v>
      </c>
      <c r="C1687" t="str">
        <f>IFERROR(INDEX(ProductTJ[Product Name],MATCH(A1687,ProductTJ[ProductID],0)),"Not found")</f>
        <v>Quibus UE-16</v>
      </c>
      <c r="D1687" t="str">
        <f>IFERROR(INDEX(ProductTJ[Category],MATCH(A1687,ProductTJ[ProductID],0)),"Not found")</f>
        <v>Urban</v>
      </c>
      <c r="E1687">
        <f>IFERROR(INDEX(ProductTJ[ManufacturerID],MATCH(A1687,ProductTJ[ProductID],0)),"Not found")</f>
        <v>12</v>
      </c>
      <c r="F1687" t="str">
        <f>IFERROR(INDEX(ProductTJ[Segment],MATCH(A1687,ProductTJ[ProductID],0)),"Not found")</f>
        <v>Extreme</v>
      </c>
      <c r="G1687" t="str">
        <f>IFERROR(INDEX(SalesTJ[Country],MATCH(A1687,SalesTJ[ProductID],0)),"Not found")</f>
        <v>Not found</v>
      </c>
      <c r="H1687" t="str">
        <f>IFERROR(INDEX(Location[State],MATCH(I1687,Location[Zip],0)),"Not found")</f>
        <v>Not found</v>
      </c>
      <c r="I1687" t="str">
        <f>IFERROR(INDEX(SalesTJ[Zip],MATCH(A1687,SalesTJ[ProductID],0)),"Not found")</f>
        <v>Not found</v>
      </c>
      <c r="J1687" t="str">
        <f>IFERROR(INDEX(Manufacturer[Manufacturer Name],MATCH(E1687,Manufacturer[ManufacturerID],0)),"Not found")</f>
        <v>Quibus</v>
      </c>
      <c r="K1687" t="str">
        <f>IFERROR(INDEX(SalesTJ[Units],MATCH(A1687,SalesTJ[ProductID],0)),"Not found")</f>
        <v>Not found</v>
      </c>
      <c r="L1687" t="str">
        <f>IFERROR(INDEX(SalesTJ[Revenue],MATCH(A1687,SalesTJ[ProductID],0)),"Not found")</f>
        <v>Not found</v>
      </c>
    </row>
    <row r="1688" spans="1:12">
      <c r="A1688" s="10">
        <v>1687</v>
      </c>
      <c r="C1688" t="str">
        <f>IFERROR(INDEX(ProductTJ[Product Name],MATCH(A1688,ProductTJ[ProductID],0)),"Not found")</f>
        <v>Quibus UE-17</v>
      </c>
      <c r="D1688" t="str">
        <f>IFERROR(INDEX(ProductTJ[Category],MATCH(A1688,ProductTJ[ProductID],0)),"Not found")</f>
        <v>Urban</v>
      </c>
      <c r="E1688">
        <f>IFERROR(INDEX(ProductTJ[ManufacturerID],MATCH(A1688,ProductTJ[ProductID],0)),"Not found")</f>
        <v>12</v>
      </c>
      <c r="F1688" t="str">
        <f>IFERROR(INDEX(ProductTJ[Segment],MATCH(A1688,ProductTJ[ProductID],0)),"Not found")</f>
        <v>Extreme</v>
      </c>
      <c r="G1688" t="str">
        <f>IFERROR(INDEX(SalesTJ[Country],MATCH(A1688,SalesTJ[ProductID],0)),"Not found")</f>
        <v>Not found</v>
      </c>
      <c r="H1688" t="str">
        <f>IFERROR(INDEX(Location[State],MATCH(I1688,Location[Zip],0)),"Not found")</f>
        <v>Not found</v>
      </c>
      <c r="I1688" t="str">
        <f>IFERROR(INDEX(SalesTJ[Zip],MATCH(A1688,SalesTJ[ProductID],0)),"Not found")</f>
        <v>Not found</v>
      </c>
      <c r="J1688" t="str">
        <f>IFERROR(INDEX(Manufacturer[Manufacturer Name],MATCH(E1688,Manufacturer[ManufacturerID],0)),"Not found")</f>
        <v>Quibus</v>
      </c>
      <c r="K1688" t="str">
        <f>IFERROR(INDEX(SalesTJ[Units],MATCH(A1688,SalesTJ[ProductID],0)),"Not found")</f>
        <v>Not found</v>
      </c>
      <c r="L1688" t="str">
        <f>IFERROR(INDEX(SalesTJ[Revenue],MATCH(A1688,SalesTJ[ProductID],0)),"Not found")</f>
        <v>Not found</v>
      </c>
    </row>
    <row r="1689" spans="1:12">
      <c r="A1689" s="10">
        <v>1688</v>
      </c>
      <c r="C1689" t="str">
        <f>IFERROR(INDEX(ProductTJ[Product Name],MATCH(A1689,ProductTJ[ProductID],0)),"Not found")</f>
        <v>Salvus UE-01</v>
      </c>
      <c r="D1689" t="str">
        <f>IFERROR(INDEX(ProductTJ[Category],MATCH(A1689,ProductTJ[ProductID],0)),"Not found")</f>
        <v>Urban</v>
      </c>
      <c r="E1689">
        <f>IFERROR(INDEX(ProductTJ[ManufacturerID],MATCH(A1689,ProductTJ[ProductID],0)),"Not found")</f>
        <v>13</v>
      </c>
      <c r="F1689" t="str">
        <f>IFERROR(INDEX(ProductTJ[Segment],MATCH(A1689,ProductTJ[ProductID],0)),"Not found")</f>
        <v>Extreme</v>
      </c>
      <c r="G1689" t="str">
        <f>IFERROR(INDEX(SalesTJ[Country],MATCH(A1689,SalesTJ[ProductID],0)),"Not found")</f>
        <v>Not found</v>
      </c>
      <c r="H1689" t="str">
        <f>IFERROR(INDEX(Location[State],MATCH(I1689,Location[Zip],0)),"Not found")</f>
        <v>Not found</v>
      </c>
      <c r="I1689" t="str">
        <f>IFERROR(INDEX(SalesTJ[Zip],MATCH(A1689,SalesTJ[ProductID],0)),"Not found")</f>
        <v>Not found</v>
      </c>
      <c r="J1689" t="str">
        <f>IFERROR(INDEX(Manufacturer[Manufacturer Name],MATCH(E1689,Manufacturer[ManufacturerID],0)),"Not found")</f>
        <v>Salvus</v>
      </c>
      <c r="K1689" t="str">
        <f>IFERROR(INDEX(SalesTJ[Units],MATCH(A1689,SalesTJ[ProductID],0)),"Not found")</f>
        <v>Not found</v>
      </c>
      <c r="L1689" t="str">
        <f>IFERROR(INDEX(SalesTJ[Revenue],MATCH(A1689,SalesTJ[ProductID],0)),"Not found")</f>
        <v>Not found</v>
      </c>
    </row>
    <row r="1690" spans="1:12">
      <c r="A1690" s="10">
        <v>1689</v>
      </c>
      <c r="C1690" t="str">
        <f>IFERROR(INDEX(ProductTJ[Product Name],MATCH(A1690,ProductTJ[ProductID],0)),"Not found")</f>
        <v>Salvus UC-01</v>
      </c>
      <c r="D1690" t="str">
        <f>IFERROR(INDEX(ProductTJ[Category],MATCH(A1690,ProductTJ[ProductID],0)),"Not found")</f>
        <v>Urban</v>
      </c>
      <c r="E1690">
        <f>IFERROR(INDEX(ProductTJ[ManufacturerID],MATCH(A1690,ProductTJ[ProductID],0)),"Not found")</f>
        <v>13</v>
      </c>
      <c r="F1690" t="str">
        <f>IFERROR(INDEX(ProductTJ[Segment],MATCH(A1690,ProductTJ[ProductID],0)),"Not found")</f>
        <v>Convenience</v>
      </c>
      <c r="G1690" t="str">
        <f>IFERROR(INDEX(SalesTJ[Country],MATCH(A1690,SalesTJ[ProductID],0)),"Not found")</f>
        <v>Not found</v>
      </c>
      <c r="H1690" t="str">
        <f>IFERROR(INDEX(Location[State],MATCH(I1690,Location[Zip],0)),"Not found")</f>
        <v>Not found</v>
      </c>
      <c r="I1690" t="str">
        <f>IFERROR(INDEX(SalesTJ[Zip],MATCH(A1690,SalesTJ[ProductID],0)),"Not found")</f>
        <v>Not found</v>
      </c>
      <c r="J1690" t="str">
        <f>IFERROR(INDEX(Manufacturer[Manufacturer Name],MATCH(E1690,Manufacturer[ManufacturerID],0)),"Not found")</f>
        <v>Salvus</v>
      </c>
      <c r="K1690" t="str">
        <f>IFERROR(INDEX(SalesTJ[Units],MATCH(A1690,SalesTJ[ProductID],0)),"Not found")</f>
        <v>Not found</v>
      </c>
      <c r="L1690" t="str">
        <f>IFERROR(INDEX(SalesTJ[Revenue],MATCH(A1690,SalesTJ[ProductID],0)),"Not found")</f>
        <v>Not found</v>
      </c>
    </row>
    <row r="1691" spans="1:12">
      <c r="A1691" s="10">
        <v>1690</v>
      </c>
      <c r="C1691" t="str">
        <f>IFERROR(INDEX(ProductTJ[Product Name],MATCH(A1691,ProductTJ[ProductID],0)),"Not found")</f>
        <v>Salvus YY-01</v>
      </c>
      <c r="D1691" t="str">
        <f>IFERROR(INDEX(ProductTJ[Category],MATCH(A1691,ProductTJ[ProductID],0)),"Not found")</f>
        <v>Youth</v>
      </c>
      <c r="E1691">
        <f>IFERROR(INDEX(ProductTJ[ManufacturerID],MATCH(A1691,ProductTJ[ProductID],0)),"Not found")</f>
        <v>13</v>
      </c>
      <c r="F1691" t="str">
        <f>IFERROR(INDEX(ProductTJ[Segment],MATCH(A1691,ProductTJ[ProductID],0)),"Not found")</f>
        <v>Youth</v>
      </c>
      <c r="G1691" t="str">
        <f>IFERROR(INDEX(SalesTJ[Country],MATCH(A1691,SalesTJ[ProductID],0)),"Not found")</f>
        <v>Not found</v>
      </c>
      <c r="H1691" t="str">
        <f>IFERROR(INDEX(Location[State],MATCH(I1691,Location[Zip],0)),"Not found")</f>
        <v>Not found</v>
      </c>
      <c r="I1691" t="str">
        <f>IFERROR(INDEX(SalesTJ[Zip],MATCH(A1691,SalesTJ[ProductID],0)),"Not found")</f>
        <v>Not found</v>
      </c>
      <c r="J1691" t="str">
        <f>IFERROR(INDEX(Manufacturer[Manufacturer Name],MATCH(E1691,Manufacturer[ManufacturerID],0)),"Not found")</f>
        <v>Salvus</v>
      </c>
      <c r="K1691" t="str">
        <f>IFERROR(INDEX(SalesTJ[Units],MATCH(A1691,SalesTJ[ProductID],0)),"Not found")</f>
        <v>Not found</v>
      </c>
      <c r="L1691" t="str">
        <f>IFERROR(INDEX(SalesTJ[Revenue],MATCH(A1691,SalesTJ[ProductID],0)),"Not found")</f>
        <v>Not found</v>
      </c>
    </row>
    <row r="1692" spans="1:12">
      <c r="A1692" s="10">
        <v>1691</v>
      </c>
      <c r="C1692" t="str">
        <f>IFERROR(INDEX(ProductTJ[Product Name],MATCH(A1692,ProductTJ[ProductID],0)),"Not found")</f>
        <v>Salvus YY-02</v>
      </c>
      <c r="D1692" t="str">
        <f>IFERROR(INDEX(ProductTJ[Category],MATCH(A1692,ProductTJ[ProductID],0)),"Not found")</f>
        <v>Youth</v>
      </c>
      <c r="E1692">
        <f>IFERROR(INDEX(ProductTJ[ManufacturerID],MATCH(A1692,ProductTJ[ProductID],0)),"Not found")</f>
        <v>13</v>
      </c>
      <c r="F1692" t="str">
        <f>IFERROR(INDEX(ProductTJ[Segment],MATCH(A1692,ProductTJ[ProductID],0)),"Not found")</f>
        <v>Youth</v>
      </c>
      <c r="G1692" t="str">
        <f>IFERROR(INDEX(SalesTJ[Country],MATCH(A1692,SalesTJ[ProductID],0)),"Not found")</f>
        <v>Not found</v>
      </c>
      <c r="H1692" t="str">
        <f>IFERROR(INDEX(Location[State],MATCH(I1692,Location[Zip],0)),"Not found")</f>
        <v>Not found</v>
      </c>
      <c r="I1692" t="str">
        <f>IFERROR(INDEX(SalesTJ[Zip],MATCH(A1692,SalesTJ[ProductID],0)),"Not found")</f>
        <v>Not found</v>
      </c>
      <c r="J1692" t="str">
        <f>IFERROR(INDEX(Manufacturer[Manufacturer Name],MATCH(E1692,Manufacturer[ManufacturerID],0)),"Not found")</f>
        <v>Salvus</v>
      </c>
      <c r="K1692" t="str">
        <f>IFERROR(INDEX(SalesTJ[Units],MATCH(A1692,SalesTJ[ProductID],0)),"Not found")</f>
        <v>Not found</v>
      </c>
      <c r="L1692" t="str">
        <f>IFERROR(INDEX(SalesTJ[Revenue],MATCH(A1692,SalesTJ[ProductID],0)),"Not found")</f>
        <v>Not found</v>
      </c>
    </row>
    <row r="1693" spans="1:12">
      <c r="A1693" s="10">
        <v>1692</v>
      </c>
      <c r="C1693" t="str">
        <f>IFERROR(INDEX(ProductTJ[Product Name],MATCH(A1693,ProductTJ[ProductID],0)),"Not found")</f>
        <v>Salvus YY-03</v>
      </c>
      <c r="D1693" t="str">
        <f>IFERROR(INDEX(ProductTJ[Category],MATCH(A1693,ProductTJ[ProductID],0)),"Not found")</f>
        <v>Youth</v>
      </c>
      <c r="E1693">
        <f>IFERROR(INDEX(ProductTJ[ManufacturerID],MATCH(A1693,ProductTJ[ProductID],0)),"Not found")</f>
        <v>13</v>
      </c>
      <c r="F1693" t="str">
        <f>IFERROR(INDEX(ProductTJ[Segment],MATCH(A1693,ProductTJ[ProductID],0)),"Not found")</f>
        <v>Youth</v>
      </c>
      <c r="G1693" t="str">
        <f>IFERROR(INDEX(SalesTJ[Country],MATCH(A1693,SalesTJ[ProductID],0)),"Not found")</f>
        <v>Not found</v>
      </c>
      <c r="H1693" t="str">
        <f>IFERROR(INDEX(Location[State],MATCH(I1693,Location[Zip],0)),"Not found")</f>
        <v>Not found</v>
      </c>
      <c r="I1693" t="str">
        <f>IFERROR(INDEX(SalesTJ[Zip],MATCH(A1693,SalesTJ[ProductID],0)),"Not found")</f>
        <v>Not found</v>
      </c>
      <c r="J1693" t="str">
        <f>IFERROR(INDEX(Manufacturer[Manufacturer Name],MATCH(E1693,Manufacturer[ManufacturerID],0)),"Not found")</f>
        <v>Salvus</v>
      </c>
      <c r="K1693" t="str">
        <f>IFERROR(INDEX(SalesTJ[Units],MATCH(A1693,SalesTJ[ProductID],0)),"Not found")</f>
        <v>Not found</v>
      </c>
      <c r="L1693" t="str">
        <f>IFERROR(INDEX(SalesTJ[Revenue],MATCH(A1693,SalesTJ[ProductID],0)),"Not found")</f>
        <v>Not found</v>
      </c>
    </row>
    <row r="1694" spans="1:12">
      <c r="A1694" s="10">
        <v>1693</v>
      </c>
      <c r="C1694" t="str">
        <f>IFERROR(INDEX(ProductTJ[Product Name],MATCH(A1694,ProductTJ[ProductID],0)),"Not found")</f>
        <v>Salvus YY-04</v>
      </c>
      <c r="D1694" t="str">
        <f>IFERROR(INDEX(ProductTJ[Category],MATCH(A1694,ProductTJ[ProductID],0)),"Not found")</f>
        <v>Youth</v>
      </c>
      <c r="E1694">
        <f>IFERROR(INDEX(ProductTJ[ManufacturerID],MATCH(A1694,ProductTJ[ProductID],0)),"Not found")</f>
        <v>13</v>
      </c>
      <c r="F1694" t="str">
        <f>IFERROR(INDEX(ProductTJ[Segment],MATCH(A1694,ProductTJ[ProductID],0)),"Not found")</f>
        <v>Youth</v>
      </c>
      <c r="G1694" t="str">
        <f>IFERROR(INDEX(SalesTJ[Country],MATCH(A1694,SalesTJ[ProductID],0)),"Not found")</f>
        <v>Not found</v>
      </c>
      <c r="H1694" t="str">
        <f>IFERROR(INDEX(Location[State],MATCH(I1694,Location[Zip],0)),"Not found")</f>
        <v>Not found</v>
      </c>
      <c r="I1694" t="str">
        <f>IFERROR(INDEX(SalesTJ[Zip],MATCH(A1694,SalesTJ[ProductID],0)),"Not found")</f>
        <v>Not found</v>
      </c>
      <c r="J1694" t="str">
        <f>IFERROR(INDEX(Manufacturer[Manufacturer Name],MATCH(E1694,Manufacturer[ManufacturerID],0)),"Not found")</f>
        <v>Salvus</v>
      </c>
      <c r="K1694" t="str">
        <f>IFERROR(INDEX(SalesTJ[Units],MATCH(A1694,SalesTJ[ProductID],0)),"Not found")</f>
        <v>Not found</v>
      </c>
      <c r="L1694" t="str">
        <f>IFERROR(INDEX(SalesTJ[Revenue],MATCH(A1694,SalesTJ[ProductID],0)),"Not found")</f>
        <v>Not found</v>
      </c>
    </row>
    <row r="1695" spans="1:12">
      <c r="A1695" s="10">
        <v>1694</v>
      </c>
      <c r="C1695" t="str">
        <f>IFERROR(INDEX(ProductTJ[Product Name],MATCH(A1695,ProductTJ[ProductID],0)),"Not found")</f>
        <v>Salvus YY-05</v>
      </c>
      <c r="D1695" t="str">
        <f>IFERROR(INDEX(ProductTJ[Category],MATCH(A1695,ProductTJ[ProductID],0)),"Not found")</f>
        <v>Youth</v>
      </c>
      <c r="E1695">
        <f>IFERROR(INDEX(ProductTJ[ManufacturerID],MATCH(A1695,ProductTJ[ProductID],0)),"Not found")</f>
        <v>13</v>
      </c>
      <c r="F1695" t="str">
        <f>IFERROR(INDEX(ProductTJ[Segment],MATCH(A1695,ProductTJ[ProductID],0)),"Not found")</f>
        <v>Youth</v>
      </c>
      <c r="G1695" t="str">
        <f>IFERROR(INDEX(SalesTJ[Country],MATCH(A1695,SalesTJ[ProductID],0)),"Not found")</f>
        <v>Not found</v>
      </c>
      <c r="H1695" t="str">
        <f>IFERROR(INDEX(Location[State],MATCH(I1695,Location[Zip],0)),"Not found")</f>
        <v>Not found</v>
      </c>
      <c r="I1695" t="str">
        <f>IFERROR(INDEX(SalesTJ[Zip],MATCH(A1695,SalesTJ[ProductID],0)),"Not found")</f>
        <v>Not found</v>
      </c>
      <c r="J1695" t="str">
        <f>IFERROR(INDEX(Manufacturer[Manufacturer Name],MATCH(E1695,Manufacturer[ManufacturerID],0)),"Not found")</f>
        <v>Salvus</v>
      </c>
      <c r="K1695" t="str">
        <f>IFERROR(INDEX(SalesTJ[Units],MATCH(A1695,SalesTJ[ProductID],0)),"Not found")</f>
        <v>Not found</v>
      </c>
      <c r="L1695" t="str">
        <f>IFERROR(INDEX(SalesTJ[Revenue],MATCH(A1695,SalesTJ[ProductID],0)),"Not found")</f>
        <v>Not found</v>
      </c>
    </row>
    <row r="1696" spans="1:12">
      <c r="A1696" s="10">
        <v>1695</v>
      </c>
      <c r="C1696" t="str">
        <f>IFERROR(INDEX(ProductTJ[Product Name],MATCH(A1696,ProductTJ[ProductID],0)),"Not found")</f>
        <v>Salvus YY-06</v>
      </c>
      <c r="D1696" t="str">
        <f>IFERROR(INDEX(ProductTJ[Category],MATCH(A1696,ProductTJ[ProductID],0)),"Not found")</f>
        <v>Youth</v>
      </c>
      <c r="E1696">
        <f>IFERROR(INDEX(ProductTJ[ManufacturerID],MATCH(A1696,ProductTJ[ProductID],0)),"Not found")</f>
        <v>13</v>
      </c>
      <c r="F1696" t="str">
        <f>IFERROR(INDEX(ProductTJ[Segment],MATCH(A1696,ProductTJ[ProductID],0)),"Not found")</f>
        <v>Youth</v>
      </c>
      <c r="G1696" t="str">
        <f>IFERROR(INDEX(SalesTJ[Country],MATCH(A1696,SalesTJ[ProductID],0)),"Not found")</f>
        <v>Not found</v>
      </c>
      <c r="H1696" t="str">
        <f>IFERROR(INDEX(Location[State],MATCH(I1696,Location[Zip],0)),"Not found")</f>
        <v>Not found</v>
      </c>
      <c r="I1696" t="str">
        <f>IFERROR(INDEX(SalesTJ[Zip],MATCH(A1696,SalesTJ[ProductID],0)),"Not found")</f>
        <v>Not found</v>
      </c>
      <c r="J1696" t="str">
        <f>IFERROR(INDEX(Manufacturer[Manufacturer Name],MATCH(E1696,Manufacturer[ManufacturerID],0)),"Not found")</f>
        <v>Salvus</v>
      </c>
      <c r="K1696" t="str">
        <f>IFERROR(INDEX(SalesTJ[Units],MATCH(A1696,SalesTJ[ProductID],0)),"Not found")</f>
        <v>Not found</v>
      </c>
      <c r="L1696" t="str">
        <f>IFERROR(INDEX(SalesTJ[Revenue],MATCH(A1696,SalesTJ[ProductID],0)),"Not found")</f>
        <v>Not found</v>
      </c>
    </row>
    <row r="1697" spans="1:12">
      <c r="A1697" s="10">
        <v>1696</v>
      </c>
      <c r="C1697" t="str">
        <f>IFERROR(INDEX(ProductTJ[Product Name],MATCH(A1697,ProductTJ[ProductID],0)),"Not found")</f>
        <v>Salvus YY-07</v>
      </c>
      <c r="D1697" t="str">
        <f>IFERROR(INDEX(ProductTJ[Category],MATCH(A1697,ProductTJ[ProductID],0)),"Not found")</f>
        <v>Youth</v>
      </c>
      <c r="E1697">
        <f>IFERROR(INDEX(ProductTJ[ManufacturerID],MATCH(A1697,ProductTJ[ProductID],0)),"Not found")</f>
        <v>13</v>
      </c>
      <c r="F1697" t="str">
        <f>IFERROR(INDEX(ProductTJ[Segment],MATCH(A1697,ProductTJ[ProductID],0)),"Not found")</f>
        <v>Youth</v>
      </c>
      <c r="G1697" t="str">
        <f>IFERROR(INDEX(SalesTJ[Country],MATCH(A1697,SalesTJ[ProductID],0)),"Not found")</f>
        <v>Not found</v>
      </c>
      <c r="H1697" t="str">
        <f>IFERROR(INDEX(Location[State],MATCH(I1697,Location[Zip],0)),"Not found")</f>
        <v>Not found</v>
      </c>
      <c r="I1697" t="str">
        <f>IFERROR(INDEX(SalesTJ[Zip],MATCH(A1697,SalesTJ[ProductID],0)),"Not found")</f>
        <v>Not found</v>
      </c>
      <c r="J1697" t="str">
        <f>IFERROR(INDEX(Manufacturer[Manufacturer Name],MATCH(E1697,Manufacturer[ManufacturerID],0)),"Not found")</f>
        <v>Salvus</v>
      </c>
      <c r="K1697" t="str">
        <f>IFERROR(INDEX(SalesTJ[Units],MATCH(A1697,SalesTJ[ProductID],0)),"Not found")</f>
        <v>Not found</v>
      </c>
      <c r="L1697" t="str">
        <f>IFERROR(INDEX(SalesTJ[Revenue],MATCH(A1697,SalesTJ[ProductID],0)),"Not found")</f>
        <v>Not found</v>
      </c>
    </row>
    <row r="1698" spans="1:12">
      <c r="A1698" s="10">
        <v>1697</v>
      </c>
      <c r="C1698" t="str">
        <f>IFERROR(INDEX(ProductTJ[Product Name],MATCH(A1698,ProductTJ[ProductID],0)),"Not found")</f>
        <v>Salvus YY-08</v>
      </c>
      <c r="D1698" t="str">
        <f>IFERROR(INDEX(ProductTJ[Category],MATCH(A1698,ProductTJ[ProductID],0)),"Not found")</f>
        <v>Youth</v>
      </c>
      <c r="E1698">
        <f>IFERROR(INDEX(ProductTJ[ManufacturerID],MATCH(A1698,ProductTJ[ProductID],0)),"Not found")</f>
        <v>13</v>
      </c>
      <c r="F1698" t="str">
        <f>IFERROR(INDEX(ProductTJ[Segment],MATCH(A1698,ProductTJ[ProductID],0)),"Not found")</f>
        <v>Youth</v>
      </c>
      <c r="G1698" t="str">
        <f>IFERROR(INDEX(SalesTJ[Country],MATCH(A1698,SalesTJ[ProductID],0)),"Not found")</f>
        <v>Canada</v>
      </c>
      <c r="H1698" t="str">
        <f>IFERROR(INDEX(Location[State],MATCH(I1698,Location[Zip],0)),"Not found")</f>
        <v>Alberta</v>
      </c>
      <c r="I1698" t="str">
        <f>IFERROR(INDEX(SalesTJ[Zip],MATCH(A1698,SalesTJ[ProductID],0)),"Not found")</f>
        <v>T5H</v>
      </c>
      <c r="J1698" t="str">
        <f>IFERROR(INDEX(Manufacturer[Manufacturer Name],MATCH(E1698,Manufacturer[ManufacturerID],0)),"Not found")</f>
        <v>Salvus</v>
      </c>
      <c r="K1698">
        <f>IFERROR(INDEX(SalesTJ[Units],MATCH(A1698,SalesTJ[ProductID],0)),"Not found")</f>
        <v>1</v>
      </c>
      <c r="L1698">
        <f>IFERROR(INDEX(SalesTJ[Revenue],MATCH(A1698,SalesTJ[ProductID],0)),"Not found")</f>
        <v>2834.37</v>
      </c>
    </row>
    <row r="1699" spans="1:12">
      <c r="A1699" s="10">
        <v>1698</v>
      </c>
      <c r="C1699" t="str">
        <f>IFERROR(INDEX(ProductTJ[Product Name],MATCH(A1699,ProductTJ[ProductID],0)),"Not found")</f>
        <v>Salvus YY-09</v>
      </c>
      <c r="D1699" t="str">
        <f>IFERROR(INDEX(ProductTJ[Category],MATCH(A1699,ProductTJ[ProductID],0)),"Not found")</f>
        <v>Youth</v>
      </c>
      <c r="E1699">
        <f>IFERROR(INDEX(ProductTJ[ManufacturerID],MATCH(A1699,ProductTJ[ProductID],0)),"Not found")</f>
        <v>13</v>
      </c>
      <c r="F1699" t="str">
        <f>IFERROR(INDEX(ProductTJ[Segment],MATCH(A1699,ProductTJ[ProductID],0)),"Not found")</f>
        <v>Youth</v>
      </c>
      <c r="G1699" t="str">
        <f>IFERROR(INDEX(SalesTJ[Country],MATCH(A1699,SalesTJ[ProductID],0)),"Not found")</f>
        <v>Not found</v>
      </c>
      <c r="H1699" t="str">
        <f>IFERROR(INDEX(Location[State],MATCH(I1699,Location[Zip],0)),"Not found")</f>
        <v>Not found</v>
      </c>
      <c r="I1699" t="str">
        <f>IFERROR(INDEX(SalesTJ[Zip],MATCH(A1699,SalesTJ[ProductID],0)),"Not found")</f>
        <v>Not found</v>
      </c>
      <c r="J1699" t="str">
        <f>IFERROR(INDEX(Manufacturer[Manufacturer Name],MATCH(E1699,Manufacturer[ManufacturerID],0)),"Not found")</f>
        <v>Salvus</v>
      </c>
      <c r="K1699" t="str">
        <f>IFERROR(INDEX(SalesTJ[Units],MATCH(A1699,SalesTJ[ProductID],0)),"Not found")</f>
        <v>Not found</v>
      </c>
      <c r="L1699" t="str">
        <f>IFERROR(INDEX(SalesTJ[Revenue],MATCH(A1699,SalesTJ[ProductID],0)),"Not found")</f>
        <v>Not found</v>
      </c>
    </row>
    <row r="1700" spans="1:12">
      <c r="A1700" s="10">
        <v>1699</v>
      </c>
      <c r="C1700" t="str">
        <f>IFERROR(INDEX(ProductTJ[Product Name],MATCH(A1700,ProductTJ[ProductID],0)),"Not found")</f>
        <v>Salvus YY-10</v>
      </c>
      <c r="D1700" t="str">
        <f>IFERROR(INDEX(ProductTJ[Category],MATCH(A1700,ProductTJ[ProductID],0)),"Not found")</f>
        <v>Youth</v>
      </c>
      <c r="E1700">
        <f>IFERROR(INDEX(ProductTJ[ManufacturerID],MATCH(A1700,ProductTJ[ProductID],0)),"Not found")</f>
        <v>13</v>
      </c>
      <c r="F1700" t="str">
        <f>IFERROR(INDEX(ProductTJ[Segment],MATCH(A1700,ProductTJ[ProductID],0)),"Not found")</f>
        <v>Youth</v>
      </c>
      <c r="G1700" t="str">
        <f>IFERROR(INDEX(SalesTJ[Country],MATCH(A1700,SalesTJ[ProductID],0)),"Not found")</f>
        <v>Not found</v>
      </c>
      <c r="H1700" t="str">
        <f>IFERROR(INDEX(Location[State],MATCH(I1700,Location[Zip],0)),"Not found")</f>
        <v>Not found</v>
      </c>
      <c r="I1700" t="str">
        <f>IFERROR(INDEX(SalesTJ[Zip],MATCH(A1700,SalesTJ[ProductID],0)),"Not found")</f>
        <v>Not found</v>
      </c>
      <c r="J1700" t="str">
        <f>IFERROR(INDEX(Manufacturer[Manufacturer Name],MATCH(E1700,Manufacturer[ManufacturerID],0)),"Not found")</f>
        <v>Salvus</v>
      </c>
      <c r="K1700" t="str">
        <f>IFERROR(INDEX(SalesTJ[Units],MATCH(A1700,SalesTJ[ProductID],0)),"Not found")</f>
        <v>Not found</v>
      </c>
      <c r="L1700" t="str">
        <f>IFERROR(INDEX(SalesTJ[Revenue],MATCH(A1700,SalesTJ[ProductID],0)),"Not found")</f>
        <v>Not found</v>
      </c>
    </row>
    <row r="1701" spans="1:12">
      <c r="A1701" s="10">
        <v>1700</v>
      </c>
      <c r="C1701" t="str">
        <f>IFERROR(INDEX(ProductTJ[Product Name],MATCH(A1701,ProductTJ[ProductID],0)),"Not found")</f>
        <v>Salvus YY-11</v>
      </c>
      <c r="D1701" t="str">
        <f>IFERROR(INDEX(ProductTJ[Category],MATCH(A1701,ProductTJ[ProductID],0)),"Not found")</f>
        <v>Youth</v>
      </c>
      <c r="E1701">
        <f>IFERROR(INDEX(ProductTJ[ManufacturerID],MATCH(A1701,ProductTJ[ProductID],0)),"Not found")</f>
        <v>13</v>
      </c>
      <c r="F1701" t="str">
        <f>IFERROR(INDEX(ProductTJ[Segment],MATCH(A1701,ProductTJ[ProductID],0)),"Not found")</f>
        <v>Youth</v>
      </c>
      <c r="G1701" t="str">
        <f>IFERROR(INDEX(SalesTJ[Country],MATCH(A1701,SalesTJ[ProductID],0)),"Not found")</f>
        <v>Not found</v>
      </c>
      <c r="H1701" t="str">
        <f>IFERROR(INDEX(Location[State],MATCH(I1701,Location[Zip],0)),"Not found")</f>
        <v>Not found</v>
      </c>
      <c r="I1701" t="str">
        <f>IFERROR(INDEX(SalesTJ[Zip],MATCH(A1701,SalesTJ[ProductID],0)),"Not found")</f>
        <v>Not found</v>
      </c>
      <c r="J1701" t="str">
        <f>IFERROR(INDEX(Manufacturer[Manufacturer Name],MATCH(E1701,Manufacturer[ManufacturerID],0)),"Not found")</f>
        <v>Salvus</v>
      </c>
      <c r="K1701" t="str">
        <f>IFERROR(INDEX(SalesTJ[Units],MATCH(A1701,SalesTJ[ProductID],0)),"Not found")</f>
        <v>Not found</v>
      </c>
      <c r="L1701" t="str">
        <f>IFERROR(INDEX(SalesTJ[Revenue],MATCH(A1701,SalesTJ[ProductID],0)),"Not found")</f>
        <v>Not found</v>
      </c>
    </row>
    <row r="1702" spans="1:12">
      <c r="A1702" s="10">
        <v>1701</v>
      </c>
      <c r="C1702" t="str">
        <f>IFERROR(INDEX(ProductTJ[Product Name],MATCH(A1702,ProductTJ[ProductID],0)),"Not found")</f>
        <v>Salvus YY-12</v>
      </c>
      <c r="D1702" t="str">
        <f>IFERROR(INDEX(ProductTJ[Category],MATCH(A1702,ProductTJ[ProductID],0)),"Not found")</f>
        <v>Youth</v>
      </c>
      <c r="E1702">
        <f>IFERROR(INDEX(ProductTJ[ManufacturerID],MATCH(A1702,ProductTJ[ProductID],0)),"Not found")</f>
        <v>13</v>
      </c>
      <c r="F1702" t="str">
        <f>IFERROR(INDEX(ProductTJ[Segment],MATCH(A1702,ProductTJ[ProductID],0)),"Not found")</f>
        <v>Youth</v>
      </c>
      <c r="G1702" t="str">
        <f>IFERROR(INDEX(SalesTJ[Country],MATCH(A1702,SalesTJ[ProductID],0)),"Not found")</f>
        <v>Not found</v>
      </c>
      <c r="H1702" t="str">
        <f>IFERROR(INDEX(Location[State],MATCH(I1702,Location[Zip],0)),"Not found")</f>
        <v>Not found</v>
      </c>
      <c r="I1702" t="str">
        <f>IFERROR(INDEX(SalesTJ[Zip],MATCH(A1702,SalesTJ[ProductID],0)),"Not found")</f>
        <v>Not found</v>
      </c>
      <c r="J1702" t="str">
        <f>IFERROR(INDEX(Manufacturer[Manufacturer Name],MATCH(E1702,Manufacturer[ManufacturerID],0)),"Not found")</f>
        <v>Salvus</v>
      </c>
      <c r="K1702" t="str">
        <f>IFERROR(INDEX(SalesTJ[Units],MATCH(A1702,SalesTJ[ProductID],0)),"Not found")</f>
        <v>Not found</v>
      </c>
      <c r="L1702" t="str">
        <f>IFERROR(INDEX(SalesTJ[Revenue],MATCH(A1702,SalesTJ[ProductID],0)),"Not found")</f>
        <v>Not found</v>
      </c>
    </row>
    <row r="1703" spans="1:12">
      <c r="A1703" s="10">
        <v>1702</v>
      </c>
      <c r="C1703" t="str">
        <f>IFERROR(INDEX(ProductTJ[Product Name],MATCH(A1703,ProductTJ[ProductID],0)),"Not found")</f>
        <v>Salvus YY-13</v>
      </c>
      <c r="D1703" t="str">
        <f>IFERROR(INDEX(ProductTJ[Category],MATCH(A1703,ProductTJ[ProductID],0)),"Not found")</f>
        <v>Youth</v>
      </c>
      <c r="E1703">
        <f>IFERROR(INDEX(ProductTJ[ManufacturerID],MATCH(A1703,ProductTJ[ProductID],0)),"Not found")</f>
        <v>13</v>
      </c>
      <c r="F1703" t="str">
        <f>IFERROR(INDEX(ProductTJ[Segment],MATCH(A1703,ProductTJ[ProductID],0)),"Not found")</f>
        <v>Youth</v>
      </c>
      <c r="G1703" t="str">
        <f>IFERROR(INDEX(SalesTJ[Country],MATCH(A1703,SalesTJ[ProductID],0)),"Not found")</f>
        <v>Not found</v>
      </c>
      <c r="H1703" t="str">
        <f>IFERROR(INDEX(Location[State],MATCH(I1703,Location[Zip],0)),"Not found")</f>
        <v>Not found</v>
      </c>
      <c r="I1703" t="str">
        <f>IFERROR(INDEX(SalesTJ[Zip],MATCH(A1703,SalesTJ[ProductID],0)),"Not found")</f>
        <v>Not found</v>
      </c>
      <c r="J1703" t="str">
        <f>IFERROR(INDEX(Manufacturer[Manufacturer Name],MATCH(E1703,Manufacturer[ManufacturerID],0)),"Not found")</f>
        <v>Salvus</v>
      </c>
      <c r="K1703" t="str">
        <f>IFERROR(INDEX(SalesTJ[Units],MATCH(A1703,SalesTJ[ProductID],0)),"Not found")</f>
        <v>Not found</v>
      </c>
      <c r="L1703" t="str">
        <f>IFERROR(INDEX(SalesTJ[Revenue],MATCH(A1703,SalesTJ[ProductID],0)),"Not found")</f>
        <v>Not found</v>
      </c>
    </row>
    <row r="1704" spans="1:12">
      <c r="A1704" s="10">
        <v>1703</v>
      </c>
      <c r="C1704" t="str">
        <f>IFERROR(INDEX(ProductTJ[Product Name],MATCH(A1704,ProductTJ[ProductID],0)),"Not found")</f>
        <v>Salvus YY-14</v>
      </c>
      <c r="D1704" t="str">
        <f>IFERROR(INDEX(ProductTJ[Category],MATCH(A1704,ProductTJ[ProductID],0)),"Not found")</f>
        <v>Youth</v>
      </c>
      <c r="E1704">
        <f>IFERROR(INDEX(ProductTJ[ManufacturerID],MATCH(A1704,ProductTJ[ProductID],0)),"Not found")</f>
        <v>13</v>
      </c>
      <c r="F1704" t="str">
        <f>IFERROR(INDEX(ProductTJ[Segment],MATCH(A1704,ProductTJ[ProductID],0)),"Not found")</f>
        <v>Youth</v>
      </c>
      <c r="G1704" t="str">
        <f>IFERROR(INDEX(SalesTJ[Country],MATCH(A1704,SalesTJ[ProductID],0)),"Not found")</f>
        <v>Canada</v>
      </c>
      <c r="H1704" t="str">
        <f>IFERROR(INDEX(Location[State],MATCH(I1704,Location[Zip],0)),"Not found")</f>
        <v>Ontario</v>
      </c>
      <c r="I1704" t="str">
        <f>IFERROR(INDEX(SalesTJ[Zip],MATCH(A1704,SalesTJ[ProductID],0)),"Not found")</f>
        <v>K1H</v>
      </c>
      <c r="J1704" t="str">
        <f>IFERROR(INDEX(Manufacturer[Manufacturer Name],MATCH(E1704,Manufacturer[ManufacturerID],0)),"Not found")</f>
        <v>Salvus</v>
      </c>
      <c r="K1704">
        <f>IFERROR(INDEX(SalesTJ[Units],MATCH(A1704,SalesTJ[ProductID],0)),"Not found")</f>
        <v>1</v>
      </c>
      <c r="L1704">
        <f>IFERROR(INDEX(SalesTJ[Revenue],MATCH(A1704,SalesTJ[ProductID],0)),"Not found")</f>
        <v>1290.87</v>
      </c>
    </row>
    <row r="1705" spans="1:12">
      <c r="A1705" s="10">
        <v>1704</v>
      </c>
      <c r="C1705" t="str">
        <f>IFERROR(INDEX(ProductTJ[Product Name],MATCH(A1705,ProductTJ[ProductID],0)),"Not found")</f>
        <v>Salvus YY-15</v>
      </c>
      <c r="D1705" t="str">
        <f>IFERROR(INDEX(ProductTJ[Category],MATCH(A1705,ProductTJ[ProductID],0)),"Not found")</f>
        <v>Youth</v>
      </c>
      <c r="E1705">
        <f>IFERROR(INDEX(ProductTJ[ManufacturerID],MATCH(A1705,ProductTJ[ProductID],0)),"Not found")</f>
        <v>13</v>
      </c>
      <c r="F1705" t="str">
        <f>IFERROR(INDEX(ProductTJ[Segment],MATCH(A1705,ProductTJ[ProductID],0)),"Not found")</f>
        <v>Youth</v>
      </c>
      <c r="G1705" t="str">
        <f>IFERROR(INDEX(SalesTJ[Country],MATCH(A1705,SalesTJ[ProductID],0)),"Not found")</f>
        <v>Not found</v>
      </c>
      <c r="H1705" t="str">
        <f>IFERROR(INDEX(Location[State],MATCH(I1705,Location[Zip],0)),"Not found")</f>
        <v>Not found</v>
      </c>
      <c r="I1705" t="str">
        <f>IFERROR(INDEX(SalesTJ[Zip],MATCH(A1705,SalesTJ[ProductID],0)),"Not found")</f>
        <v>Not found</v>
      </c>
      <c r="J1705" t="str">
        <f>IFERROR(INDEX(Manufacturer[Manufacturer Name],MATCH(E1705,Manufacturer[ManufacturerID],0)),"Not found")</f>
        <v>Salvus</v>
      </c>
      <c r="K1705" t="str">
        <f>IFERROR(INDEX(SalesTJ[Units],MATCH(A1705,SalesTJ[ProductID],0)),"Not found")</f>
        <v>Not found</v>
      </c>
      <c r="L1705" t="str">
        <f>IFERROR(INDEX(SalesTJ[Revenue],MATCH(A1705,SalesTJ[ProductID],0)),"Not found")</f>
        <v>Not found</v>
      </c>
    </row>
    <row r="1706" spans="1:12">
      <c r="A1706" s="10">
        <v>1705</v>
      </c>
      <c r="C1706" t="str">
        <f>IFERROR(INDEX(ProductTJ[Product Name],MATCH(A1706,ProductTJ[ProductID],0)),"Not found")</f>
        <v>Salvus YY-16</v>
      </c>
      <c r="D1706" t="str">
        <f>IFERROR(INDEX(ProductTJ[Category],MATCH(A1706,ProductTJ[ProductID],0)),"Not found")</f>
        <v>Youth</v>
      </c>
      <c r="E1706">
        <f>IFERROR(INDEX(ProductTJ[ManufacturerID],MATCH(A1706,ProductTJ[ProductID],0)),"Not found")</f>
        <v>13</v>
      </c>
      <c r="F1706" t="str">
        <f>IFERROR(INDEX(ProductTJ[Segment],MATCH(A1706,ProductTJ[ProductID],0)),"Not found")</f>
        <v>Youth</v>
      </c>
      <c r="G1706" t="str">
        <f>IFERROR(INDEX(SalesTJ[Country],MATCH(A1706,SalesTJ[ProductID],0)),"Not found")</f>
        <v>Canada</v>
      </c>
      <c r="H1706" t="str">
        <f>IFERROR(INDEX(Location[State],MATCH(I1706,Location[Zip],0)),"Not found")</f>
        <v>British Columbia</v>
      </c>
      <c r="I1706" t="str">
        <f>IFERROR(INDEX(SalesTJ[Zip],MATCH(A1706,SalesTJ[ProductID],0)),"Not found")</f>
        <v>V5N</v>
      </c>
      <c r="J1706" t="str">
        <f>IFERROR(INDEX(Manufacturer[Manufacturer Name],MATCH(E1706,Manufacturer[ManufacturerID],0)),"Not found")</f>
        <v>Salvus</v>
      </c>
      <c r="K1706">
        <f>IFERROR(INDEX(SalesTJ[Units],MATCH(A1706,SalesTJ[ProductID],0)),"Not found")</f>
        <v>1</v>
      </c>
      <c r="L1706">
        <f>IFERROR(INDEX(SalesTJ[Revenue],MATCH(A1706,SalesTJ[ProductID],0)),"Not found")</f>
        <v>1763.37</v>
      </c>
    </row>
    <row r="1707" spans="1:12">
      <c r="A1707" s="10">
        <v>1706</v>
      </c>
      <c r="C1707" t="str">
        <f>IFERROR(INDEX(ProductTJ[Product Name],MATCH(A1707,ProductTJ[ProductID],0)),"Not found")</f>
        <v>Salvus YY-17</v>
      </c>
      <c r="D1707" t="str">
        <f>IFERROR(INDEX(ProductTJ[Category],MATCH(A1707,ProductTJ[ProductID],0)),"Not found")</f>
        <v>Youth</v>
      </c>
      <c r="E1707">
        <f>IFERROR(INDEX(ProductTJ[ManufacturerID],MATCH(A1707,ProductTJ[ProductID],0)),"Not found")</f>
        <v>13</v>
      </c>
      <c r="F1707" t="str">
        <f>IFERROR(INDEX(ProductTJ[Segment],MATCH(A1707,ProductTJ[ProductID],0)),"Not found")</f>
        <v>Youth</v>
      </c>
      <c r="G1707" t="str">
        <f>IFERROR(INDEX(SalesTJ[Country],MATCH(A1707,SalesTJ[ProductID],0)),"Not found")</f>
        <v>Canada</v>
      </c>
      <c r="H1707" t="str">
        <f>IFERROR(INDEX(Location[State],MATCH(I1707,Location[Zip],0)),"Not found")</f>
        <v>Alberta</v>
      </c>
      <c r="I1707" t="str">
        <f>IFERROR(INDEX(SalesTJ[Zip],MATCH(A1707,SalesTJ[ProductID],0)),"Not found")</f>
        <v>T5H</v>
      </c>
      <c r="J1707" t="str">
        <f>IFERROR(INDEX(Manufacturer[Manufacturer Name],MATCH(E1707,Manufacturer[ManufacturerID],0)),"Not found")</f>
        <v>Salvus</v>
      </c>
      <c r="K1707">
        <f>IFERROR(INDEX(SalesTJ[Units],MATCH(A1707,SalesTJ[ProductID],0)),"Not found")</f>
        <v>1</v>
      </c>
      <c r="L1707">
        <f>IFERROR(INDEX(SalesTJ[Revenue],MATCH(A1707,SalesTJ[ProductID],0)),"Not found")</f>
        <v>2834.37</v>
      </c>
    </row>
    <row r="1708" spans="1:12">
      <c r="A1708" s="10">
        <v>1707</v>
      </c>
      <c r="C1708" t="str">
        <f>IFERROR(INDEX(ProductTJ[Product Name],MATCH(A1708,ProductTJ[ProductID],0)),"Not found")</f>
        <v>Salvus YY-18</v>
      </c>
      <c r="D1708" t="str">
        <f>IFERROR(INDEX(ProductTJ[Category],MATCH(A1708,ProductTJ[ProductID],0)),"Not found")</f>
        <v>Youth</v>
      </c>
      <c r="E1708">
        <f>IFERROR(INDEX(ProductTJ[ManufacturerID],MATCH(A1708,ProductTJ[ProductID],0)),"Not found")</f>
        <v>13</v>
      </c>
      <c r="F1708" t="str">
        <f>IFERROR(INDEX(ProductTJ[Segment],MATCH(A1708,ProductTJ[ProductID],0)),"Not found")</f>
        <v>Youth</v>
      </c>
      <c r="G1708" t="str">
        <f>IFERROR(INDEX(SalesTJ[Country],MATCH(A1708,SalesTJ[ProductID],0)),"Not found")</f>
        <v>Canada</v>
      </c>
      <c r="H1708" t="str">
        <f>IFERROR(INDEX(Location[State],MATCH(I1708,Location[Zip],0)),"Not found")</f>
        <v>Ontario</v>
      </c>
      <c r="I1708" t="str">
        <f>IFERROR(INDEX(SalesTJ[Zip],MATCH(A1708,SalesTJ[ProductID],0)),"Not found")</f>
        <v>K1H</v>
      </c>
      <c r="J1708" t="str">
        <f>IFERROR(INDEX(Manufacturer[Manufacturer Name],MATCH(E1708,Manufacturer[ManufacturerID],0)),"Not found")</f>
        <v>Salvus</v>
      </c>
      <c r="K1708">
        <f>IFERROR(INDEX(SalesTJ[Units],MATCH(A1708,SalesTJ[ProductID],0)),"Not found")</f>
        <v>1</v>
      </c>
      <c r="L1708">
        <f>IFERROR(INDEX(SalesTJ[Revenue],MATCH(A1708,SalesTJ[ProductID],0)),"Not found")</f>
        <v>1511.37</v>
      </c>
    </row>
    <row r="1709" spans="1:12">
      <c r="A1709" s="10">
        <v>1708</v>
      </c>
      <c r="C1709" t="str">
        <f>IFERROR(INDEX(ProductTJ[Product Name],MATCH(A1709,ProductTJ[ProductID],0)),"Not found")</f>
        <v>Salvus YY-19</v>
      </c>
      <c r="D1709" t="str">
        <f>IFERROR(INDEX(ProductTJ[Category],MATCH(A1709,ProductTJ[ProductID],0)),"Not found")</f>
        <v>Youth</v>
      </c>
      <c r="E1709">
        <f>IFERROR(INDEX(ProductTJ[ManufacturerID],MATCH(A1709,ProductTJ[ProductID],0)),"Not found")</f>
        <v>13</v>
      </c>
      <c r="F1709" t="str">
        <f>IFERROR(INDEX(ProductTJ[Segment],MATCH(A1709,ProductTJ[ProductID],0)),"Not found")</f>
        <v>Youth</v>
      </c>
      <c r="G1709" t="str">
        <f>IFERROR(INDEX(SalesTJ[Country],MATCH(A1709,SalesTJ[ProductID],0)),"Not found")</f>
        <v>Not found</v>
      </c>
      <c r="H1709" t="str">
        <f>IFERROR(INDEX(Location[State],MATCH(I1709,Location[Zip],0)),"Not found")</f>
        <v>Not found</v>
      </c>
      <c r="I1709" t="str">
        <f>IFERROR(INDEX(SalesTJ[Zip],MATCH(A1709,SalesTJ[ProductID],0)),"Not found")</f>
        <v>Not found</v>
      </c>
      <c r="J1709" t="str">
        <f>IFERROR(INDEX(Manufacturer[Manufacturer Name],MATCH(E1709,Manufacturer[ManufacturerID],0)),"Not found")</f>
        <v>Salvus</v>
      </c>
      <c r="K1709" t="str">
        <f>IFERROR(INDEX(SalesTJ[Units],MATCH(A1709,SalesTJ[ProductID],0)),"Not found")</f>
        <v>Not found</v>
      </c>
      <c r="L1709" t="str">
        <f>IFERROR(INDEX(SalesTJ[Revenue],MATCH(A1709,SalesTJ[ProductID],0)),"Not found")</f>
        <v>Not found</v>
      </c>
    </row>
    <row r="1710" spans="1:12">
      <c r="A1710" s="10">
        <v>1709</v>
      </c>
      <c r="C1710" t="str">
        <f>IFERROR(INDEX(ProductTJ[Product Name],MATCH(A1710,ProductTJ[ProductID],0)),"Not found")</f>
        <v>Salvus YY-20</v>
      </c>
      <c r="D1710" t="str">
        <f>IFERROR(INDEX(ProductTJ[Category],MATCH(A1710,ProductTJ[ProductID],0)),"Not found")</f>
        <v>Youth</v>
      </c>
      <c r="E1710">
        <f>IFERROR(INDEX(ProductTJ[ManufacturerID],MATCH(A1710,ProductTJ[ProductID],0)),"Not found")</f>
        <v>13</v>
      </c>
      <c r="F1710" t="str">
        <f>IFERROR(INDEX(ProductTJ[Segment],MATCH(A1710,ProductTJ[ProductID],0)),"Not found")</f>
        <v>Youth</v>
      </c>
      <c r="G1710" t="str">
        <f>IFERROR(INDEX(SalesTJ[Country],MATCH(A1710,SalesTJ[ProductID],0)),"Not found")</f>
        <v>Not found</v>
      </c>
      <c r="H1710" t="str">
        <f>IFERROR(INDEX(Location[State],MATCH(I1710,Location[Zip],0)),"Not found")</f>
        <v>Not found</v>
      </c>
      <c r="I1710" t="str">
        <f>IFERROR(INDEX(SalesTJ[Zip],MATCH(A1710,SalesTJ[ProductID],0)),"Not found")</f>
        <v>Not found</v>
      </c>
      <c r="J1710" t="str">
        <f>IFERROR(INDEX(Manufacturer[Manufacturer Name],MATCH(E1710,Manufacturer[ManufacturerID],0)),"Not found")</f>
        <v>Salvus</v>
      </c>
      <c r="K1710" t="str">
        <f>IFERROR(INDEX(SalesTJ[Units],MATCH(A1710,SalesTJ[ProductID],0)),"Not found")</f>
        <v>Not found</v>
      </c>
      <c r="L1710" t="str">
        <f>IFERROR(INDEX(SalesTJ[Revenue],MATCH(A1710,SalesTJ[ProductID],0)),"Not found")</f>
        <v>Not found</v>
      </c>
    </row>
    <row r="1711" spans="1:12">
      <c r="A1711" s="10">
        <v>1710</v>
      </c>
      <c r="C1711" t="str">
        <f>IFERROR(INDEX(ProductTJ[Product Name],MATCH(A1711,ProductTJ[ProductID],0)),"Not found")</f>
        <v>Salvus YY-21</v>
      </c>
      <c r="D1711" t="str">
        <f>IFERROR(INDEX(ProductTJ[Category],MATCH(A1711,ProductTJ[ProductID],0)),"Not found")</f>
        <v>Youth</v>
      </c>
      <c r="E1711">
        <f>IFERROR(INDEX(ProductTJ[ManufacturerID],MATCH(A1711,ProductTJ[ProductID],0)),"Not found")</f>
        <v>13</v>
      </c>
      <c r="F1711" t="str">
        <f>IFERROR(INDEX(ProductTJ[Segment],MATCH(A1711,ProductTJ[ProductID],0)),"Not found")</f>
        <v>Youth</v>
      </c>
      <c r="G1711" t="str">
        <f>IFERROR(INDEX(SalesTJ[Country],MATCH(A1711,SalesTJ[ProductID],0)),"Not found")</f>
        <v>Not found</v>
      </c>
      <c r="H1711" t="str">
        <f>IFERROR(INDEX(Location[State],MATCH(I1711,Location[Zip],0)),"Not found")</f>
        <v>Not found</v>
      </c>
      <c r="I1711" t="str">
        <f>IFERROR(INDEX(SalesTJ[Zip],MATCH(A1711,SalesTJ[ProductID],0)),"Not found")</f>
        <v>Not found</v>
      </c>
      <c r="J1711" t="str">
        <f>IFERROR(INDEX(Manufacturer[Manufacturer Name],MATCH(E1711,Manufacturer[ManufacturerID],0)),"Not found")</f>
        <v>Salvus</v>
      </c>
      <c r="K1711" t="str">
        <f>IFERROR(INDEX(SalesTJ[Units],MATCH(A1711,SalesTJ[ProductID],0)),"Not found")</f>
        <v>Not found</v>
      </c>
      <c r="L1711" t="str">
        <f>IFERROR(INDEX(SalesTJ[Revenue],MATCH(A1711,SalesTJ[ProductID],0)),"Not found")</f>
        <v>Not found</v>
      </c>
    </row>
    <row r="1712" spans="1:12">
      <c r="A1712" s="10">
        <v>1711</v>
      </c>
      <c r="C1712" t="str">
        <f>IFERROR(INDEX(ProductTJ[Product Name],MATCH(A1712,ProductTJ[ProductID],0)),"Not found")</f>
        <v>Salvus YY-22</v>
      </c>
      <c r="D1712" t="str">
        <f>IFERROR(INDEX(ProductTJ[Category],MATCH(A1712,ProductTJ[ProductID],0)),"Not found")</f>
        <v>Youth</v>
      </c>
      <c r="E1712">
        <f>IFERROR(INDEX(ProductTJ[ManufacturerID],MATCH(A1712,ProductTJ[ProductID],0)),"Not found")</f>
        <v>13</v>
      </c>
      <c r="F1712" t="str">
        <f>IFERROR(INDEX(ProductTJ[Segment],MATCH(A1712,ProductTJ[ProductID],0)),"Not found")</f>
        <v>Youth</v>
      </c>
      <c r="G1712" t="str">
        <f>IFERROR(INDEX(SalesTJ[Country],MATCH(A1712,SalesTJ[ProductID],0)),"Not found")</f>
        <v>Not found</v>
      </c>
      <c r="H1712" t="str">
        <f>IFERROR(INDEX(Location[State],MATCH(I1712,Location[Zip],0)),"Not found")</f>
        <v>Not found</v>
      </c>
      <c r="I1712" t="str">
        <f>IFERROR(INDEX(SalesTJ[Zip],MATCH(A1712,SalesTJ[ProductID],0)),"Not found")</f>
        <v>Not found</v>
      </c>
      <c r="J1712" t="str">
        <f>IFERROR(INDEX(Manufacturer[Manufacturer Name],MATCH(E1712,Manufacturer[ManufacturerID],0)),"Not found")</f>
        <v>Salvus</v>
      </c>
      <c r="K1712" t="str">
        <f>IFERROR(INDEX(SalesTJ[Units],MATCH(A1712,SalesTJ[ProductID],0)),"Not found")</f>
        <v>Not found</v>
      </c>
      <c r="L1712" t="str">
        <f>IFERROR(INDEX(SalesTJ[Revenue],MATCH(A1712,SalesTJ[ProductID],0)),"Not found")</f>
        <v>Not found</v>
      </c>
    </row>
    <row r="1713" spans="1:12">
      <c r="A1713" s="10">
        <v>1712</v>
      </c>
      <c r="C1713" t="str">
        <f>IFERROR(INDEX(ProductTJ[Product Name],MATCH(A1713,ProductTJ[ProductID],0)),"Not found")</f>
        <v>Salvus YY-23</v>
      </c>
      <c r="D1713" t="str">
        <f>IFERROR(INDEX(ProductTJ[Category],MATCH(A1713,ProductTJ[ProductID],0)),"Not found")</f>
        <v>Youth</v>
      </c>
      <c r="E1713">
        <f>IFERROR(INDEX(ProductTJ[ManufacturerID],MATCH(A1713,ProductTJ[ProductID],0)),"Not found")</f>
        <v>13</v>
      </c>
      <c r="F1713" t="str">
        <f>IFERROR(INDEX(ProductTJ[Segment],MATCH(A1713,ProductTJ[ProductID],0)),"Not found")</f>
        <v>Youth</v>
      </c>
      <c r="G1713" t="str">
        <f>IFERROR(INDEX(SalesTJ[Country],MATCH(A1713,SalesTJ[ProductID],0)),"Not found")</f>
        <v>Not found</v>
      </c>
      <c r="H1713" t="str">
        <f>IFERROR(INDEX(Location[State],MATCH(I1713,Location[Zip],0)),"Not found")</f>
        <v>Not found</v>
      </c>
      <c r="I1713" t="str">
        <f>IFERROR(INDEX(SalesTJ[Zip],MATCH(A1713,SalesTJ[ProductID],0)),"Not found")</f>
        <v>Not found</v>
      </c>
      <c r="J1713" t="str">
        <f>IFERROR(INDEX(Manufacturer[Manufacturer Name],MATCH(E1713,Manufacturer[ManufacturerID],0)),"Not found")</f>
        <v>Salvus</v>
      </c>
      <c r="K1713" t="str">
        <f>IFERROR(INDEX(SalesTJ[Units],MATCH(A1713,SalesTJ[ProductID],0)),"Not found")</f>
        <v>Not found</v>
      </c>
      <c r="L1713" t="str">
        <f>IFERROR(INDEX(SalesTJ[Revenue],MATCH(A1713,SalesTJ[ProductID],0)),"Not found")</f>
        <v>Not found</v>
      </c>
    </row>
    <row r="1714" spans="1:12">
      <c r="A1714" s="10">
        <v>1713</v>
      </c>
      <c r="C1714" t="str">
        <f>IFERROR(INDEX(ProductTJ[Product Name],MATCH(A1714,ProductTJ[ProductID],0)),"Not found")</f>
        <v>Salvus YY-24</v>
      </c>
      <c r="D1714" t="str">
        <f>IFERROR(INDEX(ProductTJ[Category],MATCH(A1714,ProductTJ[ProductID],0)),"Not found")</f>
        <v>Youth</v>
      </c>
      <c r="E1714">
        <f>IFERROR(INDEX(ProductTJ[ManufacturerID],MATCH(A1714,ProductTJ[ProductID],0)),"Not found")</f>
        <v>13</v>
      </c>
      <c r="F1714" t="str">
        <f>IFERROR(INDEX(ProductTJ[Segment],MATCH(A1714,ProductTJ[ProductID],0)),"Not found")</f>
        <v>Youth</v>
      </c>
      <c r="G1714" t="str">
        <f>IFERROR(INDEX(SalesTJ[Country],MATCH(A1714,SalesTJ[ProductID],0)),"Not found")</f>
        <v>Not found</v>
      </c>
      <c r="H1714" t="str">
        <f>IFERROR(INDEX(Location[State],MATCH(I1714,Location[Zip],0)),"Not found")</f>
        <v>Not found</v>
      </c>
      <c r="I1714" t="str">
        <f>IFERROR(INDEX(SalesTJ[Zip],MATCH(A1714,SalesTJ[ProductID],0)),"Not found")</f>
        <v>Not found</v>
      </c>
      <c r="J1714" t="str">
        <f>IFERROR(INDEX(Manufacturer[Manufacturer Name],MATCH(E1714,Manufacturer[ManufacturerID],0)),"Not found")</f>
        <v>Salvus</v>
      </c>
      <c r="K1714" t="str">
        <f>IFERROR(INDEX(SalesTJ[Units],MATCH(A1714,SalesTJ[ProductID],0)),"Not found")</f>
        <v>Not found</v>
      </c>
      <c r="L1714" t="str">
        <f>IFERROR(INDEX(SalesTJ[Revenue],MATCH(A1714,SalesTJ[ProductID],0)),"Not found")</f>
        <v>Not found</v>
      </c>
    </row>
    <row r="1715" spans="1:12">
      <c r="A1715" s="10">
        <v>1714</v>
      </c>
      <c r="C1715" t="str">
        <f>IFERROR(INDEX(ProductTJ[Product Name],MATCH(A1715,ProductTJ[ProductID],0)),"Not found")</f>
        <v>Salvus YY-25</v>
      </c>
      <c r="D1715" t="str">
        <f>IFERROR(INDEX(ProductTJ[Category],MATCH(A1715,ProductTJ[ProductID],0)),"Not found")</f>
        <v>Youth</v>
      </c>
      <c r="E1715">
        <f>IFERROR(INDEX(ProductTJ[ManufacturerID],MATCH(A1715,ProductTJ[ProductID],0)),"Not found")</f>
        <v>13</v>
      </c>
      <c r="F1715" t="str">
        <f>IFERROR(INDEX(ProductTJ[Segment],MATCH(A1715,ProductTJ[ProductID],0)),"Not found")</f>
        <v>Youth</v>
      </c>
      <c r="G1715" t="str">
        <f>IFERROR(INDEX(SalesTJ[Country],MATCH(A1715,SalesTJ[ProductID],0)),"Not found")</f>
        <v>Canada</v>
      </c>
      <c r="H1715" t="str">
        <f>IFERROR(INDEX(Location[State],MATCH(I1715,Location[Zip],0)),"Not found")</f>
        <v>Manitoba</v>
      </c>
      <c r="I1715" t="str">
        <f>IFERROR(INDEX(SalesTJ[Zip],MATCH(A1715,SalesTJ[ProductID],0)),"Not found")</f>
        <v>R3H</v>
      </c>
      <c r="J1715" t="str">
        <f>IFERROR(INDEX(Manufacturer[Manufacturer Name],MATCH(E1715,Manufacturer[ManufacturerID],0)),"Not found")</f>
        <v>Salvus</v>
      </c>
      <c r="K1715">
        <f>IFERROR(INDEX(SalesTJ[Units],MATCH(A1715,SalesTJ[ProductID],0)),"Not found")</f>
        <v>1</v>
      </c>
      <c r="L1715">
        <f>IFERROR(INDEX(SalesTJ[Revenue],MATCH(A1715,SalesTJ[ProductID],0)),"Not found")</f>
        <v>1259.37</v>
      </c>
    </row>
    <row r="1716" spans="1:12">
      <c r="A1716" s="10">
        <v>1715</v>
      </c>
      <c r="C1716" t="str">
        <f>IFERROR(INDEX(ProductTJ[Product Name],MATCH(A1716,ProductTJ[ProductID],0)),"Not found")</f>
        <v>Salvus YY-26</v>
      </c>
      <c r="D1716" t="str">
        <f>IFERROR(INDEX(ProductTJ[Category],MATCH(A1716,ProductTJ[ProductID],0)),"Not found")</f>
        <v>Youth</v>
      </c>
      <c r="E1716">
        <f>IFERROR(INDEX(ProductTJ[ManufacturerID],MATCH(A1716,ProductTJ[ProductID],0)),"Not found")</f>
        <v>13</v>
      </c>
      <c r="F1716" t="str">
        <f>IFERROR(INDEX(ProductTJ[Segment],MATCH(A1716,ProductTJ[ProductID],0)),"Not found")</f>
        <v>Youth</v>
      </c>
      <c r="G1716" t="str">
        <f>IFERROR(INDEX(SalesTJ[Country],MATCH(A1716,SalesTJ[ProductID],0)),"Not found")</f>
        <v>Not found</v>
      </c>
      <c r="H1716" t="str">
        <f>IFERROR(INDEX(Location[State],MATCH(I1716,Location[Zip],0)),"Not found")</f>
        <v>Not found</v>
      </c>
      <c r="I1716" t="str">
        <f>IFERROR(INDEX(SalesTJ[Zip],MATCH(A1716,SalesTJ[ProductID],0)),"Not found")</f>
        <v>Not found</v>
      </c>
      <c r="J1716" t="str">
        <f>IFERROR(INDEX(Manufacturer[Manufacturer Name],MATCH(E1716,Manufacturer[ManufacturerID],0)),"Not found")</f>
        <v>Salvus</v>
      </c>
      <c r="K1716" t="str">
        <f>IFERROR(INDEX(SalesTJ[Units],MATCH(A1716,SalesTJ[ProductID],0)),"Not found")</f>
        <v>Not found</v>
      </c>
      <c r="L1716" t="str">
        <f>IFERROR(INDEX(SalesTJ[Revenue],MATCH(A1716,SalesTJ[ProductID],0)),"Not found")</f>
        <v>Not found</v>
      </c>
    </row>
    <row r="1717" spans="1:12">
      <c r="A1717" s="10">
        <v>1716</v>
      </c>
      <c r="C1717" t="str">
        <f>IFERROR(INDEX(ProductTJ[Product Name],MATCH(A1717,ProductTJ[ProductID],0)),"Not found")</f>
        <v>Salvus YY-27</v>
      </c>
      <c r="D1717" t="str">
        <f>IFERROR(INDEX(ProductTJ[Category],MATCH(A1717,ProductTJ[ProductID],0)),"Not found")</f>
        <v>Youth</v>
      </c>
      <c r="E1717">
        <f>IFERROR(INDEX(ProductTJ[ManufacturerID],MATCH(A1717,ProductTJ[ProductID],0)),"Not found")</f>
        <v>13</v>
      </c>
      <c r="F1717" t="str">
        <f>IFERROR(INDEX(ProductTJ[Segment],MATCH(A1717,ProductTJ[ProductID],0)),"Not found")</f>
        <v>Youth</v>
      </c>
      <c r="G1717" t="str">
        <f>IFERROR(INDEX(SalesTJ[Country],MATCH(A1717,SalesTJ[ProductID],0)),"Not found")</f>
        <v>Not found</v>
      </c>
      <c r="H1717" t="str">
        <f>IFERROR(INDEX(Location[State],MATCH(I1717,Location[Zip],0)),"Not found")</f>
        <v>Not found</v>
      </c>
      <c r="I1717" t="str">
        <f>IFERROR(INDEX(SalesTJ[Zip],MATCH(A1717,SalesTJ[ProductID],0)),"Not found")</f>
        <v>Not found</v>
      </c>
      <c r="J1717" t="str">
        <f>IFERROR(INDEX(Manufacturer[Manufacturer Name],MATCH(E1717,Manufacturer[ManufacturerID],0)),"Not found")</f>
        <v>Salvus</v>
      </c>
      <c r="K1717" t="str">
        <f>IFERROR(INDEX(SalesTJ[Units],MATCH(A1717,SalesTJ[ProductID],0)),"Not found")</f>
        <v>Not found</v>
      </c>
      <c r="L1717" t="str">
        <f>IFERROR(INDEX(SalesTJ[Revenue],MATCH(A1717,SalesTJ[ProductID],0)),"Not found")</f>
        <v>Not found</v>
      </c>
    </row>
    <row r="1718" spans="1:12">
      <c r="A1718" s="10">
        <v>1717</v>
      </c>
      <c r="C1718" t="str">
        <f>IFERROR(INDEX(ProductTJ[Product Name],MATCH(A1718,ProductTJ[ProductID],0)),"Not found")</f>
        <v>Salvus YY-28</v>
      </c>
      <c r="D1718" t="str">
        <f>IFERROR(INDEX(ProductTJ[Category],MATCH(A1718,ProductTJ[ProductID],0)),"Not found")</f>
        <v>Youth</v>
      </c>
      <c r="E1718">
        <f>IFERROR(INDEX(ProductTJ[ManufacturerID],MATCH(A1718,ProductTJ[ProductID],0)),"Not found")</f>
        <v>13</v>
      </c>
      <c r="F1718" t="str">
        <f>IFERROR(INDEX(ProductTJ[Segment],MATCH(A1718,ProductTJ[ProductID],0)),"Not found")</f>
        <v>Youth</v>
      </c>
      <c r="G1718" t="str">
        <f>IFERROR(INDEX(SalesTJ[Country],MATCH(A1718,SalesTJ[ProductID],0)),"Not found")</f>
        <v>Not found</v>
      </c>
      <c r="H1718" t="str">
        <f>IFERROR(INDEX(Location[State],MATCH(I1718,Location[Zip],0)),"Not found")</f>
        <v>Not found</v>
      </c>
      <c r="I1718" t="str">
        <f>IFERROR(INDEX(SalesTJ[Zip],MATCH(A1718,SalesTJ[ProductID],0)),"Not found")</f>
        <v>Not found</v>
      </c>
      <c r="J1718" t="str">
        <f>IFERROR(INDEX(Manufacturer[Manufacturer Name],MATCH(E1718,Manufacturer[ManufacturerID],0)),"Not found")</f>
        <v>Salvus</v>
      </c>
      <c r="K1718" t="str">
        <f>IFERROR(INDEX(SalesTJ[Units],MATCH(A1718,SalesTJ[ProductID],0)),"Not found")</f>
        <v>Not found</v>
      </c>
      <c r="L1718" t="str">
        <f>IFERROR(INDEX(SalesTJ[Revenue],MATCH(A1718,SalesTJ[ProductID],0)),"Not found")</f>
        <v>Not found</v>
      </c>
    </row>
    <row r="1719" spans="1:12">
      <c r="A1719" s="10">
        <v>1718</v>
      </c>
      <c r="C1719" t="str">
        <f>IFERROR(INDEX(ProductTJ[Product Name],MATCH(A1719,ProductTJ[ProductID],0)),"Not found")</f>
        <v>Salvus YY-29</v>
      </c>
      <c r="D1719" t="str">
        <f>IFERROR(INDEX(ProductTJ[Category],MATCH(A1719,ProductTJ[ProductID],0)),"Not found")</f>
        <v>Youth</v>
      </c>
      <c r="E1719">
        <f>IFERROR(INDEX(ProductTJ[ManufacturerID],MATCH(A1719,ProductTJ[ProductID],0)),"Not found")</f>
        <v>13</v>
      </c>
      <c r="F1719" t="str">
        <f>IFERROR(INDEX(ProductTJ[Segment],MATCH(A1719,ProductTJ[ProductID],0)),"Not found")</f>
        <v>Youth</v>
      </c>
      <c r="G1719" t="str">
        <f>IFERROR(INDEX(SalesTJ[Country],MATCH(A1719,SalesTJ[ProductID],0)),"Not found")</f>
        <v>Not found</v>
      </c>
      <c r="H1719" t="str">
        <f>IFERROR(INDEX(Location[State],MATCH(I1719,Location[Zip],0)),"Not found")</f>
        <v>Not found</v>
      </c>
      <c r="I1719" t="str">
        <f>IFERROR(INDEX(SalesTJ[Zip],MATCH(A1719,SalesTJ[ProductID],0)),"Not found")</f>
        <v>Not found</v>
      </c>
      <c r="J1719" t="str">
        <f>IFERROR(INDEX(Manufacturer[Manufacturer Name],MATCH(E1719,Manufacturer[ManufacturerID],0)),"Not found")</f>
        <v>Salvus</v>
      </c>
      <c r="K1719" t="str">
        <f>IFERROR(INDEX(SalesTJ[Units],MATCH(A1719,SalesTJ[ProductID],0)),"Not found")</f>
        <v>Not found</v>
      </c>
      <c r="L1719" t="str">
        <f>IFERROR(INDEX(SalesTJ[Revenue],MATCH(A1719,SalesTJ[ProductID],0)),"Not found")</f>
        <v>Not found</v>
      </c>
    </row>
    <row r="1720" spans="1:12">
      <c r="A1720" s="10">
        <v>1719</v>
      </c>
      <c r="C1720" t="str">
        <f>IFERROR(INDEX(ProductTJ[Product Name],MATCH(A1720,ProductTJ[ProductID],0)),"Not found")</f>
        <v>Salvus YY-30</v>
      </c>
      <c r="D1720" t="str">
        <f>IFERROR(INDEX(ProductTJ[Category],MATCH(A1720,ProductTJ[ProductID],0)),"Not found")</f>
        <v>Youth</v>
      </c>
      <c r="E1720">
        <f>IFERROR(INDEX(ProductTJ[ManufacturerID],MATCH(A1720,ProductTJ[ProductID],0)),"Not found")</f>
        <v>13</v>
      </c>
      <c r="F1720" t="str">
        <f>IFERROR(INDEX(ProductTJ[Segment],MATCH(A1720,ProductTJ[ProductID],0)),"Not found")</f>
        <v>Youth</v>
      </c>
      <c r="G1720" t="str">
        <f>IFERROR(INDEX(SalesTJ[Country],MATCH(A1720,SalesTJ[ProductID],0)),"Not found")</f>
        <v>Not found</v>
      </c>
      <c r="H1720" t="str">
        <f>IFERROR(INDEX(Location[State],MATCH(I1720,Location[Zip],0)),"Not found")</f>
        <v>Not found</v>
      </c>
      <c r="I1720" t="str">
        <f>IFERROR(INDEX(SalesTJ[Zip],MATCH(A1720,SalesTJ[ProductID],0)),"Not found")</f>
        <v>Not found</v>
      </c>
      <c r="J1720" t="str">
        <f>IFERROR(INDEX(Manufacturer[Manufacturer Name],MATCH(E1720,Manufacturer[ManufacturerID],0)),"Not found")</f>
        <v>Salvus</v>
      </c>
      <c r="K1720" t="str">
        <f>IFERROR(INDEX(SalesTJ[Units],MATCH(A1720,SalesTJ[ProductID],0)),"Not found")</f>
        <v>Not found</v>
      </c>
      <c r="L1720" t="str">
        <f>IFERROR(INDEX(SalesTJ[Revenue],MATCH(A1720,SalesTJ[ProductID],0)),"Not found")</f>
        <v>Not found</v>
      </c>
    </row>
    <row r="1721" spans="1:12">
      <c r="A1721" s="10">
        <v>1720</v>
      </c>
      <c r="C1721" t="str">
        <f>IFERROR(INDEX(ProductTJ[Product Name],MATCH(A1721,ProductTJ[ProductID],0)),"Not found")</f>
        <v>Salvus YY-31</v>
      </c>
      <c r="D1721" t="str">
        <f>IFERROR(INDEX(ProductTJ[Category],MATCH(A1721,ProductTJ[ProductID],0)),"Not found")</f>
        <v>Youth</v>
      </c>
      <c r="E1721">
        <f>IFERROR(INDEX(ProductTJ[ManufacturerID],MATCH(A1721,ProductTJ[ProductID],0)),"Not found")</f>
        <v>13</v>
      </c>
      <c r="F1721" t="str">
        <f>IFERROR(INDEX(ProductTJ[Segment],MATCH(A1721,ProductTJ[ProductID],0)),"Not found")</f>
        <v>Youth</v>
      </c>
      <c r="G1721" t="str">
        <f>IFERROR(INDEX(SalesTJ[Country],MATCH(A1721,SalesTJ[ProductID],0)),"Not found")</f>
        <v>Not found</v>
      </c>
      <c r="H1721" t="str">
        <f>IFERROR(INDEX(Location[State],MATCH(I1721,Location[Zip],0)),"Not found")</f>
        <v>Not found</v>
      </c>
      <c r="I1721" t="str">
        <f>IFERROR(INDEX(SalesTJ[Zip],MATCH(A1721,SalesTJ[ProductID],0)),"Not found")</f>
        <v>Not found</v>
      </c>
      <c r="J1721" t="str">
        <f>IFERROR(INDEX(Manufacturer[Manufacturer Name],MATCH(E1721,Manufacturer[ManufacturerID],0)),"Not found")</f>
        <v>Salvus</v>
      </c>
      <c r="K1721" t="str">
        <f>IFERROR(INDEX(SalesTJ[Units],MATCH(A1721,SalesTJ[ProductID],0)),"Not found")</f>
        <v>Not found</v>
      </c>
      <c r="L1721" t="str">
        <f>IFERROR(INDEX(SalesTJ[Revenue],MATCH(A1721,SalesTJ[ProductID],0)),"Not found")</f>
        <v>Not found</v>
      </c>
    </row>
    <row r="1722" spans="1:12">
      <c r="A1722" s="10">
        <v>1721</v>
      </c>
      <c r="C1722" t="str">
        <f>IFERROR(INDEX(ProductTJ[Product Name],MATCH(A1722,ProductTJ[ProductID],0)),"Not found")</f>
        <v>Salvus YY-32</v>
      </c>
      <c r="D1722" t="str">
        <f>IFERROR(INDEX(ProductTJ[Category],MATCH(A1722,ProductTJ[ProductID],0)),"Not found")</f>
        <v>Youth</v>
      </c>
      <c r="E1722">
        <f>IFERROR(INDEX(ProductTJ[ManufacturerID],MATCH(A1722,ProductTJ[ProductID],0)),"Not found")</f>
        <v>13</v>
      </c>
      <c r="F1722" t="str">
        <f>IFERROR(INDEX(ProductTJ[Segment],MATCH(A1722,ProductTJ[ProductID],0)),"Not found")</f>
        <v>Youth</v>
      </c>
      <c r="G1722" t="str">
        <f>IFERROR(INDEX(SalesTJ[Country],MATCH(A1722,SalesTJ[ProductID],0)),"Not found")</f>
        <v>Not found</v>
      </c>
      <c r="H1722" t="str">
        <f>IFERROR(INDEX(Location[State],MATCH(I1722,Location[Zip],0)),"Not found")</f>
        <v>Not found</v>
      </c>
      <c r="I1722" t="str">
        <f>IFERROR(INDEX(SalesTJ[Zip],MATCH(A1722,SalesTJ[ProductID],0)),"Not found")</f>
        <v>Not found</v>
      </c>
      <c r="J1722" t="str">
        <f>IFERROR(INDEX(Manufacturer[Manufacturer Name],MATCH(E1722,Manufacturer[ManufacturerID],0)),"Not found")</f>
        <v>Salvus</v>
      </c>
      <c r="K1722" t="str">
        <f>IFERROR(INDEX(SalesTJ[Units],MATCH(A1722,SalesTJ[ProductID],0)),"Not found")</f>
        <v>Not found</v>
      </c>
      <c r="L1722" t="str">
        <f>IFERROR(INDEX(SalesTJ[Revenue],MATCH(A1722,SalesTJ[ProductID],0)),"Not found")</f>
        <v>Not found</v>
      </c>
    </row>
    <row r="1723" spans="1:12">
      <c r="A1723" s="10">
        <v>1722</v>
      </c>
      <c r="C1723" t="str">
        <f>IFERROR(INDEX(ProductTJ[Product Name],MATCH(A1723,ProductTJ[ProductID],0)),"Not found")</f>
        <v>Salvus YY-33</v>
      </c>
      <c r="D1723" t="str">
        <f>IFERROR(INDEX(ProductTJ[Category],MATCH(A1723,ProductTJ[ProductID],0)),"Not found")</f>
        <v>Youth</v>
      </c>
      <c r="E1723">
        <f>IFERROR(INDEX(ProductTJ[ManufacturerID],MATCH(A1723,ProductTJ[ProductID],0)),"Not found")</f>
        <v>13</v>
      </c>
      <c r="F1723" t="str">
        <f>IFERROR(INDEX(ProductTJ[Segment],MATCH(A1723,ProductTJ[ProductID],0)),"Not found")</f>
        <v>Youth</v>
      </c>
      <c r="G1723" t="str">
        <f>IFERROR(INDEX(SalesTJ[Country],MATCH(A1723,SalesTJ[ProductID],0)),"Not found")</f>
        <v>Canada</v>
      </c>
      <c r="H1723" t="str">
        <f>IFERROR(INDEX(Location[State],MATCH(I1723,Location[Zip],0)),"Not found")</f>
        <v>Quebec</v>
      </c>
      <c r="I1723" t="str">
        <f>IFERROR(INDEX(SalesTJ[Zip],MATCH(A1723,SalesTJ[ProductID],0)),"Not found")</f>
        <v>H1B</v>
      </c>
      <c r="J1723" t="str">
        <f>IFERROR(INDEX(Manufacturer[Manufacturer Name],MATCH(E1723,Manufacturer[ManufacturerID],0)),"Not found")</f>
        <v>Salvus</v>
      </c>
      <c r="K1723">
        <f>IFERROR(INDEX(SalesTJ[Units],MATCH(A1723,SalesTJ[ProductID],0)),"Not found")</f>
        <v>2</v>
      </c>
      <c r="L1723">
        <f>IFERROR(INDEX(SalesTJ[Revenue],MATCH(A1723,SalesTJ[ProductID],0)),"Not found")</f>
        <v>2077.74</v>
      </c>
    </row>
    <row r="1724" spans="1:12">
      <c r="A1724" s="10">
        <v>1723</v>
      </c>
      <c r="C1724" t="str">
        <f>IFERROR(INDEX(ProductTJ[Product Name],MATCH(A1724,ProductTJ[ProductID],0)),"Not found")</f>
        <v>Salvus YY-34</v>
      </c>
      <c r="D1724" t="str">
        <f>IFERROR(INDEX(ProductTJ[Category],MATCH(A1724,ProductTJ[ProductID],0)),"Not found")</f>
        <v>Youth</v>
      </c>
      <c r="E1724">
        <f>IFERROR(INDEX(ProductTJ[ManufacturerID],MATCH(A1724,ProductTJ[ProductID],0)),"Not found")</f>
        <v>13</v>
      </c>
      <c r="F1724" t="str">
        <f>IFERROR(INDEX(ProductTJ[Segment],MATCH(A1724,ProductTJ[ProductID],0)),"Not found")</f>
        <v>Youth</v>
      </c>
      <c r="G1724" t="str">
        <f>IFERROR(INDEX(SalesTJ[Country],MATCH(A1724,SalesTJ[ProductID],0)),"Not found")</f>
        <v>Not found</v>
      </c>
      <c r="H1724" t="str">
        <f>IFERROR(INDEX(Location[State],MATCH(I1724,Location[Zip],0)),"Not found")</f>
        <v>Not found</v>
      </c>
      <c r="I1724" t="str">
        <f>IFERROR(INDEX(SalesTJ[Zip],MATCH(A1724,SalesTJ[ProductID],0)),"Not found")</f>
        <v>Not found</v>
      </c>
      <c r="J1724" t="str">
        <f>IFERROR(INDEX(Manufacturer[Manufacturer Name],MATCH(E1724,Manufacturer[ManufacturerID],0)),"Not found")</f>
        <v>Salvus</v>
      </c>
      <c r="K1724" t="str">
        <f>IFERROR(INDEX(SalesTJ[Units],MATCH(A1724,SalesTJ[ProductID],0)),"Not found")</f>
        <v>Not found</v>
      </c>
      <c r="L1724" t="str">
        <f>IFERROR(INDEX(SalesTJ[Revenue],MATCH(A1724,SalesTJ[ProductID],0)),"Not found")</f>
        <v>Not found</v>
      </c>
    </row>
    <row r="1725" spans="1:12">
      <c r="A1725" s="10">
        <v>1724</v>
      </c>
      <c r="C1725" t="str">
        <f>IFERROR(INDEX(ProductTJ[Product Name],MATCH(A1725,ProductTJ[ProductID],0)),"Not found")</f>
        <v>Salvus YY-35</v>
      </c>
      <c r="D1725" t="str">
        <f>IFERROR(INDEX(ProductTJ[Category],MATCH(A1725,ProductTJ[ProductID],0)),"Not found")</f>
        <v>Youth</v>
      </c>
      <c r="E1725">
        <f>IFERROR(INDEX(ProductTJ[ManufacturerID],MATCH(A1725,ProductTJ[ProductID],0)),"Not found")</f>
        <v>13</v>
      </c>
      <c r="F1725" t="str">
        <f>IFERROR(INDEX(ProductTJ[Segment],MATCH(A1725,ProductTJ[ProductID],0)),"Not found")</f>
        <v>Youth</v>
      </c>
      <c r="G1725" t="str">
        <f>IFERROR(INDEX(SalesTJ[Country],MATCH(A1725,SalesTJ[ProductID],0)),"Not found")</f>
        <v>Not found</v>
      </c>
      <c r="H1725" t="str">
        <f>IFERROR(INDEX(Location[State],MATCH(I1725,Location[Zip],0)),"Not found")</f>
        <v>Not found</v>
      </c>
      <c r="I1725" t="str">
        <f>IFERROR(INDEX(SalesTJ[Zip],MATCH(A1725,SalesTJ[ProductID],0)),"Not found")</f>
        <v>Not found</v>
      </c>
      <c r="J1725" t="str">
        <f>IFERROR(INDEX(Manufacturer[Manufacturer Name],MATCH(E1725,Manufacturer[ManufacturerID],0)),"Not found")</f>
        <v>Salvus</v>
      </c>
      <c r="K1725" t="str">
        <f>IFERROR(INDEX(SalesTJ[Units],MATCH(A1725,SalesTJ[ProductID],0)),"Not found")</f>
        <v>Not found</v>
      </c>
      <c r="L1725" t="str">
        <f>IFERROR(INDEX(SalesTJ[Revenue],MATCH(A1725,SalesTJ[ProductID],0)),"Not found")</f>
        <v>Not found</v>
      </c>
    </row>
    <row r="1726" spans="1:12">
      <c r="A1726" s="10">
        <v>1725</v>
      </c>
      <c r="C1726" t="str">
        <f>IFERROR(INDEX(ProductTJ[Product Name],MATCH(A1726,ProductTJ[ProductID],0)),"Not found")</f>
        <v>Salvus YY-36</v>
      </c>
      <c r="D1726" t="str">
        <f>IFERROR(INDEX(ProductTJ[Category],MATCH(A1726,ProductTJ[ProductID],0)),"Not found")</f>
        <v>Youth</v>
      </c>
      <c r="E1726">
        <f>IFERROR(INDEX(ProductTJ[ManufacturerID],MATCH(A1726,ProductTJ[ProductID],0)),"Not found")</f>
        <v>13</v>
      </c>
      <c r="F1726" t="str">
        <f>IFERROR(INDEX(ProductTJ[Segment],MATCH(A1726,ProductTJ[ProductID],0)),"Not found")</f>
        <v>Youth</v>
      </c>
      <c r="G1726" t="str">
        <f>IFERROR(INDEX(SalesTJ[Country],MATCH(A1726,SalesTJ[ProductID],0)),"Not found")</f>
        <v>Not found</v>
      </c>
      <c r="H1726" t="str">
        <f>IFERROR(INDEX(Location[State],MATCH(I1726,Location[Zip],0)),"Not found")</f>
        <v>Not found</v>
      </c>
      <c r="I1726" t="str">
        <f>IFERROR(INDEX(SalesTJ[Zip],MATCH(A1726,SalesTJ[ProductID],0)),"Not found")</f>
        <v>Not found</v>
      </c>
      <c r="J1726" t="str">
        <f>IFERROR(INDEX(Manufacturer[Manufacturer Name],MATCH(E1726,Manufacturer[ManufacturerID],0)),"Not found")</f>
        <v>Salvus</v>
      </c>
      <c r="K1726" t="str">
        <f>IFERROR(INDEX(SalesTJ[Units],MATCH(A1726,SalesTJ[ProductID],0)),"Not found")</f>
        <v>Not found</v>
      </c>
      <c r="L1726" t="str">
        <f>IFERROR(INDEX(SalesTJ[Revenue],MATCH(A1726,SalesTJ[ProductID],0)),"Not found")</f>
        <v>Not found</v>
      </c>
    </row>
    <row r="1727" spans="1:12">
      <c r="A1727" s="10">
        <v>1726</v>
      </c>
      <c r="C1727" t="str">
        <f>IFERROR(INDEX(ProductTJ[Product Name],MATCH(A1727,ProductTJ[ProductID],0)),"Not found")</f>
        <v>Pomum MA-01</v>
      </c>
      <c r="D1727" t="str">
        <f>IFERROR(INDEX(ProductTJ[Category],MATCH(A1727,ProductTJ[ProductID],0)),"Not found")</f>
        <v>Mix</v>
      </c>
      <c r="E1727">
        <f>IFERROR(INDEX(ProductTJ[ManufacturerID],MATCH(A1727,ProductTJ[ProductID],0)),"Not found")</f>
        <v>11</v>
      </c>
      <c r="F1727" t="str">
        <f>IFERROR(INDEX(ProductTJ[Segment],MATCH(A1727,ProductTJ[ProductID],0)),"Not found")</f>
        <v>All Season</v>
      </c>
      <c r="G1727" t="str">
        <f>IFERROR(INDEX(SalesTJ[Country],MATCH(A1727,SalesTJ[ProductID],0)),"Not found")</f>
        <v>Not found</v>
      </c>
      <c r="H1727" t="str">
        <f>IFERROR(INDEX(Location[State],MATCH(I1727,Location[Zip],0)),"Not found")</f>
        <v>Not found</v>
      </c>
      <c r="I1727" t="str">
        <f>IFERROR(INDEX(SalesTJ[Zip],MATCH(A1727,SalesTJ[ProductID],0)),"Not found")</f>
        <v>Not found</v>
      </c>
      <c r="J1727" t="str">
        <f>IFERROR(INDEX(Manufacturer[Manufacturer Name],MATCH(E1727,Manufacturer[ManufacturerID],0)),"Not found")</f>
        <v>Pomum</v>
      </c>
      <c r="K1727" t="str">
        <f>IFERROR(INDEX(SalesTJ[Units],MATCH(A1727,SalesTJ[ProductID],0)),"Not found")</f>
        <v>Not found</v>
      </c>
      <c r="L1727" t="str">
        <f>IFERROR(INDEX(SalesTJ[Revenue],MATCH(A1727,SalesTJ[ProductID],0)),"Not found")</f>
        <v>Not found</v>
      </c>
    </row>
    <row r="1728" spans="1:12">
      <c r="A1728" s="10">
        <v>1727</v>
      </c>
      <c r="C1728" t="str">
        <f>IFERROR(INDEX(ProductTJ[Product Name],MATCH(A1728,ProductTJ[ProductID],0)),"Not found")</f>
        <v>Pomum MA-02</v>
      </c>
      <c r="D1728" t="str">
        <f>IFERROR(INDEX(ProductTJ[Category],MATCH(A1728,ProductTJ[ProductID],0)),"Not found")</f>
        <v>Mix</v>
      </c>
      <c r="E1728">
        <f>IFERROR(INDEX(ProductTJ[ManufacturerID],MATCH(A1728,ProductTJ[ProductID],0)),"Not found")</f>
        <v>11</v>
      </c>
      <c r="F1728" t="str">
        <f>IFERROR(INDEX(ProductTJ[Segment],MATCH(A1728,ProductTJ[ProductID],0)),"Not found")</f>
        <v>All Season</v>
      </c>
      <c r="G1728" t="str">
        <f>IFERROR(INDEX(SalesTJ[Country],MATCH(A1728,SalesTJ[ProductID],0)),"Not found")</f>
        <v>Not found</v>
      </c>
      <c r="H1728" t="str">
        <f>IFERROR(INDEX(Location[State],MATCH(I1728,Location[Zip],0)),"Not found")</f>
        <v>Not found</v>
      </c>
      <c r="I1728" t="str">
        <f>IFERROR(INDEX(SalesTJ[Zip],MATCH(A1728,SalesTJ[ProductID],0)),"Not found")</f>
        <v>Not found</v>
      </c>
      <c r="J1728" t="str">
        <f>IFERROR(INDEX(Manufacturer[Manufacturer Name],MATCH(E1728,Manufacturer[ManufacturerID],0)),"Not found")</f>
        <v>Pomum</v>
      </c>
      <c r="K1728" t="str">
        <f>IFERROR(INDEX(SalesTJ[Units],MATCH(A1728,SalesTJ[ProductID],0)),"Not found")</f>
        <v>Not found</v>
      </c>
      <c r="L1728" t="str">
        <f>IFERROR(INDEX(SalesTJ[Revenue],MATCH(A1728,SalesTJ[ProductID],0)),"Not found")</f>
        <v>Not found</v>
      </c>
    </row>
    <row r="1729" spans="1:12">
      <c r="A1729" s="10">
        <v>1728</v>
      </c>
      <c r="C1729" t="str">
        <f>IFERROR(INDEX(ProductTJ[Product Name],MATCH(A1729,ProductTJ[ProductID],0)),"Not found")</f>
        <v>Pomum MA-03</v>
      </c>
      <c r="D1729" t="str">
        <f>IFERROR(INDEX(ProductTJ[Category],MATCH(A1729,ProductTJ[ProductID],0)),"Not found")</f>
        <v>Mix</v>
      </c>
      <c r="E1729">
        <f>IFERROR(INDEX(ProductTJ[ManufacturerID],MATCH(A1729,ProductTJ[ProductID],0)),"Not found")</f>
        <v>11</v>
      </c>
      <c r="F1729" t="str">
        <f>IFERROR(INDEX(ProductTJ[Segment],MATCH(A1729,ProductTJ[ProductID],0)),"Not found")</f>
        <v>All Season</v>
      </c>
      <c r="G1729" t="str">
        <f>IFERROR(INDEX(SalesTJ[Country],MATCH(A1729,SalesTJ[ProductID],0)),"Not found")</f>
        <v>Not found</v>
      </c>
      <c r="H1729" t="str">
        <f>IFERROR(INDEX(Location[State],MATCH(I1729,Location[Zip],0)),"Not found")</f>
        <v>Not found</v>
      </c>
      <c r="I1729" t="str">
        <f>IFERROR(INDEX(SalesTJ[Zip],MATCH(A1729,SalesTJ[ProductID],0)),"Not found")</f>
        <v>Not found</v>
      </c>
      <c r="J1729" t="str">
        <f>IFERROR(INDEX(Manufacturer[Manufacturer Name],MATCH(E1729,Manufacturer[ManufacturerID],0)),"Not found")</f>
        <v>Pomum</v>
      </c>
      <c r="K1729" t="str">
        <f>IFERROR(INDEX(SalesTJ[Units],MATCH(A1729,SalesTJ[ProductID],0)),"Not found")</f>
        <v>Not found</v>
      </c>
      <c r="L1729" t="str">
        <f>IFERROR(INDEX(SalesTJ[Revenue],MATCH(A1729,SalesTJ[ProductID],0)),"Not found")</f>
        <v>Not found</v>
      </c>
    </row>
    <row r="1730" spans="1:12">
      <c r="A1730" s="10">
        <v>1729</v>
      </c>
      <c r="C1730" t="str">
        <f>IFERROR(INDEX(ProductTJ[Product Name],MATCH(A1730,ProductTJ[ProductID],0)),"Not found")</f>
        <v>Pomum MA-04</v>
      </c>
      <c r="D1730" t="str">
        <f>IFERROR(INDEX(ProductTJ[Category],MATCH(A1730,ProductTJ[ProductID],0)),"Not found")</f>
        <v>Mix</v>
      </c>
      <c r="E1730">
        <f>IFERROR(INDEX(ProductTJ[ManufacturerID],MATCH(A1730,ProductTJ[ProductID],0)),"Not found")</f>
        <v>11</v>
      </c>
      <c r="F1730" t="str">
        <f>IFERROR(INDEX(ProductTJ[Segment],MATCH(A1730,ProductTJ[ProductID],0)),"Not found")</f>
        <v>All Season</v>
      </c>
      <c r="G1730" t="str">
        <f>IFERROR(INDEX(SalesTJ[Country],MATCH(A1730,SalesTJ[ProductID],0)),"Not found")</f>
        <v>Not found</v>
      </c>
      <c r="H1730" t="str">
        <f>IFERROR(INDEX(Location[State],MATCH(I1730,Location[Zip],0)),"Not found")</f>
        <v>Not found</v>
      </c>
      <c r="I1730" t="str">
        <f>IFERROR(INDEX(SalesTJ[Zip],MATCH(A1730,SalesTJ[ProductID],0)),"Not found")</f>
        <v>Not found</v>
      </c>
      <c r="J1730" t="str">
        <f>IFERROR(INDEX(Manufacturer[Manufacturer Name],MATCH(E1730,Manufacturer[ManufacturerID],0)),"Not found")</f>
        <v>Pomum</v>
      </c>
      <c r="K1730" t="str">
        <f>IFERROR(INDEX(SalesTJ[Units],MATCH(A1730,SalesTJ[ProductID],0)),"Not found")</f>
        <v>Not found</v>
      </c>
      <c r="L1730" t="str">
        <f>IFERROR(INDEX(SalesTJ[Revenue],MATCH(A1730,SalesTJ[ProductID],0)),"Not found")</f>
        <v>Not found</v>
      </c>
    </row>
    <row r="1731" spans="1:12">
      <c r="A1731" s="10">
        <v>1730</v>
      </c>
      <c r="C1731" t="str">
        <f>IFERROR(INDEX(ProductTJ[Product Name],MATCH(A1731,ProductTJ[ProductID],0)),"Not found")</f>
        <v>Pomum MA-05</v>
      </c>
      <c r="D1731" t="str">
        <f>IFERROR(INDEX(ProductTJ[Category],MATCH(A1731,ProductTJ[ProductID],0)),"Not found")</f>
        <v>Mix</v>
      </c>
      <c r="E1731">
        <f>IFERROR(INDEX(ProductTJ[ManufacturerID],MATCH(A1731,ProductTJ[ProductID],0)),"Not found")</f>
        <v>11</v>
      </c>
      <c r="F1731" t="str">
        <f>IFERROR(INDEX(ProductTJ[Segment],MATCH(A1731,ProductTJ[ProductID],0)),"Not found")</f>
        <v>All Season</v>
      </c>
      <c r="G1731" t="str">
        <f>IFERROR(INDEX(SalesTJ[Country],MATCH(A1731,SalesTJ[ProductID],0)),"Not found")</f>
        <v>Not found</v>
      </c>
      <c r="H1731" t="str">
        <f>IFERROR(INDEX(Location[State],MATCH(I1731,Location[Zip],0)),"Not found")</f>
        <v>Not found</v>
      </c>
      <c r="I1731" t="str">
        <f>IFERROR(INDEX(SalesTJ[Zip],MATCH(A1731,SalesTJ[ProductID],0)),"Not found")</f>
        <v>Not found</v>
      </c>
      <c r="J1731" t="str">
        <f>IFERROR(INDEX(Manufacturer[Manufacturer Name],MATCH(E1731,Manufacturer[ManufacturerID],0)),"Not found")</f>
        <v>Pomum</v>
      </c>
      <c r="K1731" t="str">
        <f>IFERROR(INDEX(SalesTJ[Units],MATCH(A1731,SalesTJ[ProductID],0)),"Not found")</f>
        <v>Not found</v>
      </c>
      <c r="L1731" t="str">
        <f>IFERROR(INDEX(SalesTJ[Revenue],MATCH(A1731,SalesTJ[ProductID],0)),"Not found")</f>
        <v>Not found</v>
      </c>
    </row>
    <row r="1732" spans="1:12">
      <c r="A1732" s="10">
        <v>1731</v>
      </c>
      <c r="C1732" t="str">
        <f>IFERROR(INDEX(ProductTJ[Product Name],MATCH(A1732,ProductTJ[ProductID],0)),"Not found")</f>
        <v>Pomum MA-06</v>
      </c>
      <c r="D1732" t="str">
        <f>IFERROR(INDEX(ProductTJ[Category],MATCH(A1732,ProductTJ[ProductID],0)),"Not found")</f>
        <v>Mix</v>
      </c>
      <c r="E1732">
        <f>IFERROR(INDEX(ProductTJ[ManufacturerID],MATCH(A1732,ProductTJ[ProductID],0)),"Not found")</f>
        <v>11</v>
      </c>
      <c r="F1732" t="str">
        <f>IFERROR(INDEX(ProductTJ[Segment],MATCH(A1732,ProductTJ[ProductID],0)),"Not found")</f>
        <v>All Season</v>
      </c>
      <c r="G1732" t="str">
        <f>IFERROR(INDEX(SalesTJ[Country],MATCH(A1732,SalesTJ[ProductID],0)),"Not found")</f>
        <v>Not found</v>
      </c>
      <c r="H1732" t="str">
        <f>IFERROR(INDEX(Location[State],MATCH(I1732,Location[Zip],0)),"Not found")</f>
        <v>Not found</v>
      </c>
      <c r="I1732" t="str">
        <f>IFERROR(INDEX(SalesTJ[Zip],MATCH(A1732,SalesTJ[ProductID],0)),"Not found")</f>
        <v>Not found</v>
      </c>
      <c r="J1732" t="str">
        <f>IFERROR(INDEX(Manufacturer[Manufacturer Name],MATCH(E1732,Manufacturer[ManufacturerID],0)),"Not found")</f>
        <v>Pomum</v>
      </c>
      <c r="K1732" t="str">
        <f>IFERROR(INDEX(SalesTJ[Units],MATCH(A1732,SalesTJ[ProductID],0)),"Not found")</f>
        <v>Not found</v>
      </c>
      <c r="L1732" t="str">
        <f>IFERROR(INDEX(SalesTJ[Revenue],MATCH(A1732,SalesTJ[ProductID],0)),"Not found")</f>
        <v>Not found</v>
      </c>
    </row>
    <row r="1733" spans="1:12">
      <c r="A1733" s="10">
        <v>1732</v>
      </c>
      <c r="C1733" t="str">
        <f>IFERROR(INDEX(ProductTJ[Product Name],MATCH(A1733,ProductTJ[ProductID],0)),"Not found")</f>
        <v>Pomum RP-01</v>
      </c>
      <c r="D1733" t="str">
        <f>IFERROR(INDEX(ProductTJ[Category],MATCH(A1733,ProductTJ[ProductID],0)),"Not found")</f>
        <v>Rural</v>
      </c>
      <c r="E1733">
        <f>IFERROR(INDEX(ProductTJ[ManufacturerID],MATCH(A1733,ProductTJ[ProductID],0)),"Not found")</f>
        <v>11</v>
      </c>
      <c r="F1733" t="str">
        <f>IFERROR(INDEX(ProductTJ[Segment],MATCH(A1733,ProductTJ[ProductID],0)),"Not found")</f>
        <v>Productivity</v>
      </c>
      <c r="G1733" t="str">
        <f>IFERROR(INDEX(SalesTJ[Country],MATCH(A1733,SalesTJ[ProductID],0)),"Not found")</f>
        <v>Not found</v>
      </c>
      <c r="H1733" t="str">
        <f>IFERROR(INDEX(Location[State],MATCH(I1733,Location[Zip],0)),"Not found")</f>
        <v>Not found</v>
      </c>
      <c r="I1733" t="str">
        <f>IFERROR(INDEX(SalesTJ[Zip],MATCH(A1733,SalesTJ[ProductID],0)),"Not found")</f>
        <v>Not found</v>
      </c>
      <c r="J1733" t="str">
        <f>IFERROR(INDEX(Manufacturer[Manufacturer Name],MATCH(E1733,Manufacturer[ManufacturerID],0)),"Not found")</f>
        <v>Pomum</v>
      </c>
      <c r="K1733" t="str">
        <f>IFERROR(INDEX(SalesTJ[Units],MATCH(A1733,SalesTJ[ProductID],0)),"Not found")</f>
        <v>Not found</v>
      </c>
      <c r="L1733" t="str">
        <f>IFERROR(INDEX(SalesTJ[Revenue],MATCH(A1733,SalesTJ[ProductID],0)),"Not found")</f>
        <v>Not found</v>
      </c>
    </row>
    <row r="1734" spans="1:12">
      <c r="A1734" s="10">
        <v>1733</v>
      </c>
      <c r="C1734" t="str">
        <f>IFERROR(INDEX(ProductTJ[Product Name],MATCH(A1734,ProductTJ[ProductID],0)),"Not found")</f>
        <v>Pomum RP-02</v>
      </c>
      <c r="D1734" t="str">
        <f>IFERROR(INDEX(ProductTJ[Category],MATCH(A1734,ProductTJ[ProductID],0)),"Not found")</f>
        <v>Rural</v>
      </c>
      <c r="E1734">
        <f>IFERROR(INDEX(ProductTJ[ManufacturerID],MATCH(A1734,ProductTJ[ProductID],0)),"Not found")</f>
        <v>11</v>
      </c>
      <c r="F1734" t="str">
        <f>IFERROR(INDEX(ProductTJ[Segment],MATCH(A1734,ProductTJ[ProductID],0)),"Not found")</f>
        <v>Productivity</v>
      </c>
      <c r="G1734" t="str">
        <f>IFERROR(INDEX(SalesTJ[Country],MATCH(A1734,SalesTJ[ProductID],0)),"Not found")</f>
        <v>Not found</v>
      </c>
      <c r="H1734" t="str">
        <f>IFERROR(INDEX(Location[State],MATCH(I1734,Location[Zip],0)),"Not found")</f>
        <v>Not found</v>
      </c>
      <c r="I1734" t="str">
        <f>IFERROR(INDEX(SalesTJ[Zip],MATCH(A1734,SalesTJ[ProductID],0)),"Not found")</f>
        <v>Not found</v>
      </c>
      <c r="J1734" t="str">
        <f>IFERROR(INDEX(Manufacturer[Manufacturer Name],MATCH(E1734,Manufacturer[ManufacturerID],0)),"Not found")</f>
        <v>Pomum</v>
      </c>
      <c r="K1734" t="str">
        <f>IFERROR(INDEX(SalesTJ[Units],MATCH(A1734,SalesTJ[ProductID],0)),"Not found")</f>
        <v>Not found</v>
      </c>
      <c r="L1734" t="str">
        <f>IFERROR(INDEX(SalesTJ[Revenue],MATCH(A1734,SalesTJ[ProductID],0)),"Not found")</f>
        <v>Not found</v>
      </c>
    </row>
    <row r="1735" spans="1:12">
      <c r="A1735" s="10">
        <v>1734</v>
      </c>
      <c r="C1735" t="str">
        <f>IFERROR(INDEX(ProductTJ[Product Name],MATCH(A1735,ProductTJ[ProductID],0)),"Not found")</f>
        <v>Pomum RP-03</v>
      </c>
      <c r="D1735" t="str">
        <f>IFERROR(INDEX(ProductTJ[Category],MATCH(A1735,ProductTJ[ProductID],0)),"Not found")</f>
        <v>Rural</v>
      </c>
      <c r="E1735">
        <f>IFERROR(INDEX(ProductTJ[ManufacturerID],MATCH(A1735,ProductTJ[ProductID],0)),"Not found")</f>
        <v>11</v>
      </c>
      <c r="F1735" t="str">
        <f>IFERROR(INDEX(ProductTJ[Segment],MATCH(A1735,ProductTJ[ProductID],0)),"Not found")</f>
        <v>Productivity</v>
      </c>
      <c r="G1735" t="str">
        <f>IFERROR(INDEX(SalesTJ[Country],MATCH(A1735,SalesTJ[ProductID],0)),"Not found")</f>
        <v>Not found</v>
      </c>
      <c r="H1735" t="str">
        <f>IFERROR(INDEX(Location[State],MATCH(I1735,Location[Zip],0)),"Not found")</f>
        <v>Not found</v>
      </c>
      <c r="I1735" t="str">
        <f>IFERROR(INDEX(SalesTJ[Zip],MATCH(A1735,SalesTJ[ProductID],0)),"Not found")</f>
        <v>Not found</v>
      </c>
      <c r="J1735" t="str">
        <f>IFERROR(INDEX(Manufacturer[Manufacturer Name],MATCH(E1735,Manufacturer[ManufacturerID],0)),"Not found")</f>
        <v>Pomum</v>
      </c>
      <c r="K1735" t="str">
        <f>IFERROR(INDEX(SalesTJ[Units],MATCH(A1735,SalesTJ[ProductID],0)),"Not found")</f>
        <v>Not found</v>
      </c>
      <c r="L1735" t="str">
        <f>IFERROR(INDEX(SalesTJ[Revenue],MATCH(A1735,SalesTJ[ProductID],0)),"Not found")</f>
        <v>Not found</v>
      </c>
    </row>
    <row r="1736" spans="1:12">
      <c r="A1736" s="10">
        <v>1735</v>
      </c>
      <c r="C1736" t="str">
        <f>IFERROR(INDEX(ProductTJ[Product Name],MATCH(A1736,ProductTJ[ProductID],0)),"Not found")</f>
        <v>Pomum RP-04</v>
      </c>
      <c r="D1736" t="str">
        <f>IFERROR(INDEX(ProductTJ[Category],MATCH(A1736,ProductTJ[ProductID],0)),"Not found")</f>
        <v>Rural</v>
      </c>
      <c r="E1736">
        <f>IFERROR(INDEX(ProductTJ[ManufacturerID],MATCH(A1736,ProductTJ[ProductID],0)),"Not found")</f>
        <v>11</v>
      </c>
      <c r="F1736" t="str">
        <f>IFERROR(INDEX(ProductTJ[Segment],MATCH(A1736,ProductTJ[ProductID],0)),"Not found")</f>
        <v>Productivity</v>
      </c>
      <c r="G1736" t="str">
        <f>IFERROR(INDEX(SalesTJ[Country],MATCH(A1736,SalesTJ[ProductID],0)),"Not found")</f>
        <v>Not found</v>
      </c>
      <c r="H1736" t="str">
        <f>IFERROR(INDEX(Location[State],MATCH(I1736,Location[Zip],0)),"Not found")</f>
        <v>Not found</v>
      </c>
      <c r="I1736" t="str">
        <f>IFERROR(INDEX(SalesTJ[Zip],MATCH(A1736,SalesTJ[ProductID],0)),"Not found")</f>
        <v>Not found</v>
      </c>
      <c r="J1736" t="str">
        <f>IFERROR(INDEX(Manufacturer[Manufacturer Name],MATCH(E1736,Manufacturer[ManufacturerID],0)),"Not found")</f>
        <v>Pomum</v>
      </c>
      <c r="K1736" t="str">
        <f>IFERROR(INDEX(SalesTJ[Units],MATCH(A1736,SalesTJ[ProductID],0)),"Not found")</f>
        <v>Not found</v>
      </c>
      <c r="L1736" t="str">
        <f>IFERROR(INDEX(SalesTJ[Revenue],MATCH(A1736,SalesTJ[ProductID],0)),"Not found")</f>
        <v>Not found</v>
      </c>
    </row>
    <row r="1737" spans="1:12">
      <c r="A1737" s="10">
        <v>1736</v>
      </c>
      <c r="C1737" t="str">
        <f>IFERROR(INDEX(ProductTJ[Product Name],MATCH(A1737,ProductTJ[ProductID],0)),"Not found")</f>
        <v>Pomum RP-05</v>
      </c>
      <c r="D1737" t="str">
        <f>IFERROR(INDEX(ProductTJ[Category],MATCH(A1737,ProductTJ[ProductID],0)),"Not found")</f>
        <v>Rural</v>
      </c>
      <c r="E1737">
        <f>IFERROR(INDEX(ProductTJ[ManufacturerID],MATCH(A1737,ProductTJ[ProductID],0)),"Not found")</f>
        <v>11</v>
      </c>
      <c r="F1737" t="str">
        <f>IFERROR(INDEX(ProductTJ[Segment],MATCH(A1737,ProductTJ[ProductID],0)),"Not found")</f>
        <v>Productivity</v>
      </c>
      <c r="G1737" t="str">
        <f>IFERROR(INDEX(SalesTJ[Country],MATCH(A1737,SalesTJ[ProductID],0)),"Not found")</f>
        <v>Not found</v>
      </c>
      <c r="H1737" t="str">
        <f>IFERROR(INDEX(Location[State],MATCH(I1737,Location[Zip],0)),"Not found")</f>
        <v>Not found</v>
      </c>
      <c r="I1737" t="str">
        <f>IFERROR(INDEX(SalesTJ[Zip],MATCH(A1737,SalesTJ[ProductID],0)),"Not found")</f>
        <v>Not found</v>
      </c>
      <c r="J1737" t="str">
        <f>IFERROR(INDEX(Manufacturer[Manufacturer Name],MATCH(E1737,Manufacturer[ManufacturerID],0)),"Not found")</f>
        <v>Pomum</v>
      </c>
      <c r="K1737" t="str">
        <f>IFERROR(INDEX(SalesTJ[Units],MATCH(A1737,SalesTJ[ProductID],0)),"Not found")</f>
        <v>Not found</v>
      </c>
      <c r="L1737" t="str">
        <f>IFERROR(INDEX(SalesTJ[Revenue],MATCH(A1737,SalesTJ[ProductID],0)),"Not found")</f>
        <v>Not found</v>
      </c>
    </row>
    <row r="1738" spans="1:12">
      <c r="A1738" s="10">
        <v>1737</v>
      </c>
      <c r="C1738" t="str">
        <f>IFERROR(INDEX(ProductTJ[Product Name],MATCH(A1738,ProductTJ[ProductID],0)),"Not found")</f>
        <v>Pomum RP-06</v>
      </c>
      <c r="D1738" t="str">
        <f>IFERROR(INDEX(ProductTJ[Category],MATCH(A1738,ProductTJ[ProductID],0)),"Not found")</f>
        <v>Rural</v>
      </c>
      <c r="E1738">
        <f>IFERROR(INDEX(ProductTJ[ManufacturerID],MATCH(A1738,ProductTJ[ProductID],0)),"Not found")</f>
        <v>11</v>
      </c>
      <c r="F1738" t="str">
        <f>IFERROR(INDEX(ProductTJ[Segment],MATCH(A1738,ProductTJ[ProductID],0)),"Not found")</f>
        <v>Productivity</v>
      </c>
      <c r="G1738" t="str">
        <f>IFERROR(INDEX(SalesTJ[Country],MATCH(A1738,SalesTJ[ProductID],0)),"Not found")</f>
        <v>Not found</v>
      </c>
      <c r="H1738" t="str">
        <f>IFERROR(INDEX(Location[State],MATCH(I1738,Location[Zip],0)),"Not found")</f>
        <v>Not found</v>
      </c>
      <c r="I1738" t="str">
        <f>IFERROR(INDEX(SalesTJ[Zip],MATCH(A1738,SalesTJ[ProductID],0)),"Not found")</f>
        <v>Not found</v>
      </c>
      <c r="J1738" t="str">
        <f>IFERROR(INDEX(Manufacturer[Manufacturer Name],MATCH(E1738,Manufacturer[ManufacturerID],0)),"Not found")</f>
        <v>Pomum</v>
      </c>
      <c r="K1738" t="str">
        <f>IFERROR(INDEX(SalesTJ[Units],MATCH(A1738,SalesTJ[ProductID],0)),"Not found")</f>
        <v>Not found</v>
      </c>
      <c r="L1738" t="str">
        <f>IFERROR(INDEX(SalesTJ[Revenue],MATCH(A1738,SalesTJ[ProductID],0)),"Not found")</f>
        <v>Not found</v>
      </c>
    </row>
    <row r="1739" spans="1:12">
      <c r="A1739" s="10">
        <v>1738</v>
      </c>
      <c r="C1739" t="str">
        <f>IFERROR(INDEX(ProductTJ[Product Name],MATCH(A1739,ProductTJ[ProductID],0)),"Not found")</f>
        <v>Pomum RP-07</v>
      </c>
      <c r="D1739" t="str">
        <f>IFERROR(INDEX(ProductTJ[Category],MATCH(A1739,ProductTJ[ProductID],0)),"Not found")</f>
        <v>Rural</v>
      </c>
      <c r="E1739">
        <f>IFERROR(INDEX(ProductTJ[ManufacturerID],MATCH(A1739,ProductTJ[ProductID],0)),"Not found")</f>
        <v>11</v>
      </c>
      <c r="F1739" t="str">
        <f>IFERROR(INDEX(ProductTJ[Segment],MATCH(A1739,ProductTJ[ProductID],0)),"Not found")</f>
        <v>Productivity</v>
      </c>
      <c r="G1739" t="str">
        <f>IFERROR(INDEX(SalesTJ[Country],MATCH(A1739,SalesTJ[ProductID],0)),"Not found")</f>
        <v>Not found</v>
      </c>
      <c r="H1739" t="str">
        <f>IFERROR(INDEX(Location[State],MATCH(I1739,Location[Zip],0)),"Not found")</f>
        <v>Not found</v>
      </c>
      <c r="I1739" t="str">
        <f>IFERROR(INDEX(SalesTJ[Zip],MATCH(A1739,SalesTJ[ProductID],0)),"Not found")</f>
        <v>Not found</v>
      </c>
      <c r="J1739" t="str">
        <f>IFERROR(INDEX(Manufacturer[Manufacturer Name],MATCH(E1739,Manufacturer[ManufacturerID],0)),"Not found")</f>
        <v>Pomum</v>
      </c>
      <c r="K1739" t="str">
        <f>IFERROR(INDEX(SalesTJ[Units],MATCH(A1739,SalesTJ[ProductID],0)),"Not found")</f>
        <v>Not found</v>
      </c>
      <c r="L1739" t="str">
        <f>IFERROR(INDEX(SalesTJ[Revenue],MATCH(A1739,SalesTJ[ProductID],0)),"Not found")</f>
        <v>Not found</v>
      </c>
    </row>
    <row r="1740" spans="1:12">
      <c r="A1740" s="10">
        <v>1739</v>
      </c>
      <c r="C1740" t="str">
        <f>IFERROR(INDEX(ProductTJ[Product Name],MATCH(A1740,ProductTJ[ProductID],0)),"Not found")</f>
        <v>Pomum RP-08</v>
      </c>
      <c r="D1740" t="str">
        <f>IFERROR(INDEX(ProductTJ[Category],MATCH(A1740,ProductTJ[ProductID],0)),"Not found")</f>
        <v>Rural</v>
      </c>
      <c r="E1740">
        <f>IFERROR(INDEX(ProductTJ[ManufacturerID],MATCH(A1740,ProductTJ[ProductID],0)),"Not found")</f>
        <v>11</v>
      </c>
      <c r="F1740" t="str">
        <f>IFERROR(INDEX(ProductTJ[Segment],MATCH(A1740,ProductTJ[ProductID],0)),"Not found")</f>
        <v>Productivity</v>
      </c>
      <c r="G1740" t="str">
        <f>IFERROR(INDEX(SalesTJ[Country],MATCH(A1740,SalesTJ[ProductID],0)),"Not found")</f>
        <v>Not found</v>
      </c>
      <c r="H1740" t="str">
        <f>IFERROR(INDEX(Location[State],MATCH(I1740,Location[Zip],0)),"Not found")</f>
        <v>Not found</v>
      </c>
      <c r="I1740" t="str">
        <f>IFERROR(INDEX(SalesTJ[Zip],MATCH(A1740,SalesTJ[ProductID],0)),"Not found")</f>
        <v>Not found</v>
      </c>
      <c r="J1740" t="str">
        <f>IFERROR(INDEX(Manufacturer[Manufacturer Name],MATCH(E1740,Manufacturer[ManufacturerID],0)),"Not found")</f>
        <v>Pomum</v>
      </c>
      <c r="K1740" t="str">
        <f>IFERROR(INDEX(SalesTJ[Units],MATCH(A1740,SalesTJ[ProductID],0)),"Not found")</f>
        <v>Not found</v>
      </c>
      <c r="L1740" t="str">
        <f>IFERROR(INDEX(SalesTJ[Revenue],MATCH(A1740,SalesTJ[ProductID],0)),"Not found")</f>
        <v>Not found</v>
      </c>
    </row>
    <row r="1741" spans="1:12">
      <c r="A1741" s="10">
        <v>1740</v>
      </c>
      <c r="C1741" t="str">
        <f>IFERROR(INDEX(ProductTJ[Product Name],MATCH(A1741,ProductTJ[ProductID],0)),"Not found")</f>
        <v>Pomum RP-09</v>
      </c>
      <c r="D1741" t="str">
        <f>IFERROR(INDEX(ProductTJ[Category],MATCH(A1741,ProductTJ[ProductID],0)),"Not found")</f>
        <v>Rural</v>
      </c>
      <c r="E1741">
        <f>IFERROR(INDEX(ProductTJ[ManufacturerID],MATCH(A1741,ProductTJ[ProductID],0)),"Not found")</f>
        <v>11</v>
      </c>
      <c r="F1741" t="str">
        <f>IFERROR(INDEX(ProductTJ[Segment],MATCH(A1741,ProductTJ[ProductID],0)),"Not found")</f>
        <v>Productivity</v>
      </c>
      <c r="G1741" t="str">
        <f>IFERROR(INDEX(SalesTJ[Country],MATCH(A1741,SalesTJ[ProductID],0)),"Not found")</f>
        <v>Not found</v>
      </c>
      <c r="H1741" t="str">
        <f>IFERROR(INDEX(Location[State],MATCH(I1741,Location[Zip],0)),"Not found")</f>
        <v>Not found</v>
      </c>
      <c r="I1741" t="str">
        <f>IFERROR(INDEX(SalesTJ[Zip],MATCH(A1741,SalesTJ[ProductID],0)),"Not found")</f>
        <v>Not found</v>
      </c>
      <c r="J1741" t="str">
        <f>IFERROR(INDEX(Manufacturer[Manufacturer Name],MATCH(E1741,Manufacturer[ManufacturerID],0)),"Not found")</f>
        <v>Pomum</v>
      </c>
      <c r="K1741" t="str">
        <f>IFERROR(INDEX(SalesTJ[Units],MATCH(A1741,SalesTJ[ProductID],0)),"Not found")</f>
        <v>Not found</v>
      </c>
      <c r="L1741" t="str">
        <f>IFERROR(INDEX(SalesTJ[Revenue],MATCH(A1741,SalesTJ[ProductID],0)),"Not found")</f>
        <v>Not found</v>
      </c>
    </row>
    <row r="1742" spans="1:12">
      <c r="A1742" s="10">
        <v>1741</v>
      </c>
      <c r="C1742" t="str">
        <f>IFERROR(INDEX(ProductTJ[Product Name],MATCH(A1742,ProductTJ[ProductID],0)),"Not found")</f>
        <v>Pomum RP-10</v>
      </c>
      <c r="D1742" t="str">
        <f>IFERROR(INDEX(ProductTJ[Category],MATCH(A1742,ProductTJ[ProductID],0)),"Not found")</f>
        <v>Rural</v>
      </c>
      <c r="E1742">
        <f>IFERROR(INDEX(ProductTJ[ManufacturerID],MATCH(A1742,ProductTJ[ProductID],0)),"Not found")</f>
        <v>11</v>
      </c>
      <c r="F1742" t="str">
        <f>IFERROR(INDEX(ProductTJ[Segment],MATCH(A1742,ProductTJ[ProductID],0)),"Not found")</f>
        <v>Productivity</v>
      </c>
      <c r="G1742" t="str">
        <f>IFERROR(INDEX(SalesTJ[Country],MATCH(A1742,SalesTJ[ProductID],0)),"Not found")</f>
        <v>Not found</v>
      </c>
      <c r="H1742" t="str">
        <f>IFERROR(INDEX(Location[State],MATCH(I1742,Location[Zip],0)),"Not found")</f>
        <v>Not found</v>
      </c>
      <c r="I1742" t="str">
        <f>IFERROR(INDEX(SalesTJ[Zip],MATCH(A1742,SalesTJ[ProductID],0)),"Not found")</f>
        <v>Not found</v>
      </c>
      <c r="J1742" t="str">
        <f>IFERROR(INDEX(Manufacturer[Manufacturer Name],MATCH(E1742,Manufacturer[ManufacturerID],0)),"Not found")</f>
        <v>Pomum</v>
      </c>
      <c r="K1742" t="str">
        <f>IFERROR(INDEX(SalesTJ[Units],MATCH(A1742,SalesTJ[ProductID],0)),"Not found")</f>
        <v>Not found</v>
      </c>
      <c r="L1742" t="str">
        <f>IFERROR(INDEX(SalesTJ[Revenue],MATCH(A1742,SalesTJ[ProductID],0)),"Not found")</f>
        <v>Not found</v>
      </c>
    </row>
    <row r="1743" spans="1:12">
      <c r="A1743" s="10">
        <v>1742</v>
      </c>
      <c r="C1743" t="str">
        <f>IFERROR(INDEX(ProductTJ[Product Name],MATCH(A1743,ProductTJ[ProductID],0)),"Not found")</f>
        <v>Pomum RP-11</v>
      </c>
      <c r="D1743" t="str">
        <f>IFERROR(INDEX(ProductTJ[Category],MATCH(A1743,ProductTJ[ProductID],0)),"Not found")</f>
        <v>Rural</v>
      </c>
      <c r="E1743">
        <f>IFERROR(INDEX(ProductTJ[ManufacturerID],MATCH(A1743,ProductTJ[ProductID],0)),"Not found")</f>
        <v>11</v>
      </c>
      <c r="F1743" t="str">
        <f>IFERROR(INDEX(ProductTJ[Segment],MATCH(A1743,ProductTJ[ProductID],0)),"Not found")</f>
        <v>Productivity</v>
      </c>
      <c r="G1743" t="str">
        <f>IFERROR(INDEX(SalesTJ[Country],MATCH(A1743,SalesTJ[ProductID],0)),"Not found")</f>
        <v>Not found</v>
      </c>
      <c r="H1743" t="str">
        <f>IFERROR(INDEX(Location[State],MATCH(I1743,Location[Zip],0)),"Not found")</f>
        <v>Not found</v>
      </c>
      <c r="I1743" t="str">
        <f>IFERROR(INDEX(SalesTJ[Zip],MATCH(A1743,SalesTJ[ProductID],0)),"Not found")</f>
        <v>Not found</v>
      </c>
      <c r="J1743" t="str">
        <f>IFERROR(INDEX(Manufacturer[Manufacturer Name],MATCH(E1743,Manufacturer[ManufacturerID],0)),"Not found")</f>
        <v>Pomum</v>
      </c>
      <c r="K1743" t="str">
        <f>IFERROR(INDEX(SalesTJ[Units],MATCH(A1743,SalesTJ[ProductID],0)),"Not found")</f>
        <v>Not found</v>
      </c>
      <c r="L1743" t="str">
        <f>IFERROR(INDEX(SalesTJ[Revenue],MATCH(A1743,SalesTJ[ProductID],0)),"Not found")</f>
        <v>Not found</v>
      </c>
    </row>
    <row r="1744" spans="1:12">
      <c r="A1744" s="10">
        <v>1743</v>
      </c>
      <c r="C1744" t="str">
        <f>IFERROR(INDEX(ProductTJ[Product Name],MATCH(A1744,ProductTJ[ProductID],0)),"Not found")</f>
        <v>Pomum RP-12</v>
      </c>
      <c r="D1744" t="str">
        <f>IFERROR(INDEX(ProductTJ[Category],MATCH(A1744,ProductTJ[ProductID],0)),"Not found")</f>
        <v>Rural</v>
      </c>
      <c r="E1744">
        <f>IFERROR(INDEX(ProductTJ[ManufacturerID],MATCH(A1744,ProductTJ[ProductID],0)),"Not found")</f>
        <v>11</v>
      </c>
      <c r="F1744" t="str">
        <f>IFERROR(INDEX(ProductTJ[Segment],MATCH(A1744,ProductTJ[ProductID],0)),"Not found")</f>
        <v>Productivity</v>
      </c>
      <c r="G1744" t="str">
        <f>IFERROR(INDEX(SalesTJ[Country],MATCH(A1744,SalesTJ[ProductID],0)),"Not found")</f>
        <v>Not found</v>
      </c>
      <c r="H1744" t="str">
        <f>IFERROR(INDEX(Location[State],MATCH(I1744,Location[Zip],0)),"Not found")</f>
        <v>Not found</v>
      </c>
      <c r="I1744" t="str">
        <f>IFERROR(INDEX(SalesTJ[Zip],MATCH(A1744,SalesTJ[ProductID],0)),"Not found")</f>
        <v>Not found</v>
      </c>
      <c r="J1744" t="str">
        <f>IFERROR(INDEX(Manufacturer[Manufacturer Name],MATCH(E1744,Manufacturer[ManufacturerID],0)),"Not found")</f>
        <v>Pomum</v>
      </c>
      <c r="K1744" t="str">
        <f>IFERROR(INDEX(SalesTJ[Units],MATCH(A1744,SalesTJ[ProductID],0)),"Not found")</f>
        <v>Not found</v>
      </c>
      <c r="L1744" t="str">
        <f>IFERROR(INDEX(SalesTJ[Revenue],MATCH(A1744,SalesTJ[ProductID],0)),"Not found")</f>
        <v>Not found</v>
      </c>
    </row>
    <row r="1745" spans="1:12">
      <c r="A1745" s="10">
        <v>1744</v>
      </c>
      <c r="C1745" t="str">
        <f>IFERROR(INDEX(ProductTJ[Product Name],MATCH(A1745,ProductTJ[ProductID],0)),"Not found")</f>
        <v>Pomum RP-13</v>
      </c>
      <c r="D1745" t="str">
        <f>IFERROR(INDEX(ProductTJ[Category],MATCH(A1745,ProductTJ[ProductID],0)),"Not found")</f>
        <v>Rural</v>
      </c>
      <c r="E1745">
        <f>IFERROR(INDEX(ProductTJ[ManufacturerID],MATCH(A1745,ProductTJ[ProductID],0)),"Not found")</f>
        <v>11</v>
      </c>
      <c r="F1745" t="str">
        <f>IFERROR(INDEX(ProductTJ[Segment],MATCH(A1745,ProductTJ[ProductID],0)),"Not found")</f>
        <v>Productivity</v>
      </c>
      <c r="G1745" t="str">
        <f>IFERROR(INDEX(SalesTJ[Country],MATCH(A1745,SalesTJ[ProductID],0)),"Not found")</f>
        <v>Not found</v>
      </c>
      <c r="H1745" t="str">
        <f>IFERROR(INDEX(Location[State],MATCH(I1745,Location[Zip],0)),"Not found")</f>
        <v>Not found</v>
      </c>
      <c r="I1745" t="str">
        <f>IFERROR(INDEX(SalesTJ[Zip],MATCH(A1745,SalesTJ[ProductID],0)),"Not found")</f>
        <v>Not found</v>
      </c>
      <c r="J1745" t="str">
        <f>IFERROR(INDEX(Manufacturer[Manufacturer Name],MATCH(E1745,Manufacturer[ManufacturerID],0)),"Not found")</f>
        <v>Pomum</v>
      </c>
      <c r="K1745" t="str">
        <f>IFERROR(INDEX(SalesTJ[Units],MATCH(A1745,SalesTJ[ProductID],0)),"Not found")</f>
        <v>Not found</v>
      </c>
      <c r="L1745" t="str">
        <f>IFERROR(INDEX(SalesTJ[Revenue],MATCH(A1745,SalesTJ[ProductID],0)),"Not found")</f>
        <v>Not found</v>
      </c>
    </row>
    <row r="1746" spans="1:12">
      <c r="A1746" s="10">
        <v>1745</v>
      </c>
      <c r="C1746" t="str">
        <f>IFERROR(INDEX(ProductTJ[Product Name],MATCH(A1746,ProductTJ[ProductID],0)),"Not found")</f>
        <v>Pomum RP-14</v>
      </c>
      <c r="D1746" t="str">
        <f>IFERROR(INDEX(ProductTJ[Category],MATCH(A1746,ProductTJ[ProductID],0)),"Not found")</f>
        <v>Rural</v>
      </c>
      <c r="E1746">
        <f>IFERROR(INDEX(ProductTJ[ManufacturerID],MATCH(A1746,ProductTJ[ProductID],0)),"Not found")</f>
        <v>11</v>
      </c>
      <c r="F1746" t="str">
        <f>IFERROR(INDEX(ProductTJ[Segment],MATCH(A1746,ProductTJ[ProductID],0)),"Not found")</f>
        <v>Productivity</v>
      </c>
      <c r="G1746" t="str">
        <f>IFERROR(INDEX(SalesTJ[Country],MATCH(A1746,SalesTJ[ProductID],0)),"Not found")</f>
        <v>Not found</v>
      </c>
      <c r="H1746" t="str">
        <f>IFERROR(INDEX(Location[State],MATCH(I1746,Location[Zip],0)),"Not found")</f>
        <v>Not found</v>
      </c>
      <c r="I1746" t="str">
        <f>IFERROR(INDEX(SalesTJ[Zip],MATCH(A1746,SalesTJ[ProductID],0)),"Not found")</f>
        <v>Not found</v>
      </c>
      <c r="J1746" t="str">
        <f>IFERROR(INDEX(Manufacturer[Manufacturer Name],MATCH(E1746,Manufacturer[ManufacturerID],0)),"Not found")</f>
        <v>Pomum</v>
      </c>
      <c r="K1746" t="str">
        <f>IFERROR(INDEX(SalesTJ[Units],MATCH(A1746,SalesTJ[ProductID],0)),"Not found")</f>
        <v>Not found</v>
      </c>
      <c r="L1746" t="str">
        <f>IFERROR(INDEX(SalesTJ[Revenue],MATCH(A1746,SalesTJ[ProductID],0)),"Not found")</f>
        <v>Not found</v>
      </c>
    </row>
    <row r="1747" spans="1:12">
      <c r="A1747" s="10">
        <v>1746</v>
      </c>
      <c r="C1747" t="str">
        <f>IFERROR(INDEX(ProductTJ[Product Name],MATCH(A1747,ProductTJ[ProductID],0)),"Not found")</f>
        <v>Pomum RS-01</v>
      </c>
      <c r="D1747" t="str">
        <f>IFERROR(INDEX(ProductTJ[Category],MATCH(A1747,ProductTJ[ProductID],0)),"Not found")</f>
        <v>Rural</v>
      </c>
      <c r="E1747">
        <f>IFERROR(INDEX(ProductTJ[ManufacturerID],MATCH(A1747,ProductTJ[ProductID],0)),"Not found")</f>
        <v>11</v>
      </c>
      <c r="F1747" t="str">
        <f>IFERROR(INDEX(ProductTJ[Segment],MATCH(A1747,ProductTJ[ProductID],0)),"Not found")</f>
        <v>Select</v>
      </c>
      <c r="G1747" t="str">
        <f>IFERROR(INDEX(SalesTJ[Country],MATCH(A1747,SalesTJ[ProductID],0)),"Not found")</f>
        <v>Not found</v>
      </c>
      <c r="H1747" t="str">
        <f>IFERROR(INDEX(Location[State],MATCH(I1747,Location[Zip],0)),"Not found")</f>
        <v>Not found</v>
      </c>
      <c r="I1747" t="str">
        <f>IFERROR(INDEX(SalesTJ[Zip],MATCH(A1747,SalesTJ[ProductID],0)),"Not found")</f>
        <v>Not found</v>
      </c>
      <c r="J1747" t="str">
        <f>IFERROR(INDEX(Manufacturer[Manufacturer Name],MATCH(E1747,Manufacturer[ManufacturerID],0)),"Not found")</f>
        <v>Pomum</v>
      </c>
      <c r="K1747" t="str">
        <f>IFERROR(INDEX(SalesTJ[Units],MATCH(A1747,SalesTJ[ProductID],0)),"Not found")</f>
        <v>Not found</v>
      </c>
      <c r="L1747" t="str">
        <f>IFERROR(INDEX(SalesTJ[Revenue],MATCH(A1747,SalesTJ[ProductID],0)),"Not found")</f>
        <v>Not found</v>
      </c>
    </row>
    <row r="1748" spans="1:12">
      <c r="A1748" s="10">
        <v>1747</v>
      </c>
      <c r="C1748" t="str">
        <f>IFERROR(INDEX(ProductTJ[Product Name],MATCH(A1748,ProductTJ[ProductID],0)),"Not found")</f>
        <v>Pomum RS-02</v>
      </c>
      <c r="D1748" t="str">
        <f>IFERROR(INDEX(ProductTJ[Category],MATCH(A1748,ProductTJ[ProductID],0)),"Not found")</f>
        <v>Rural</v>
      </c>
      <c r="E1748">
        <f>IFERROR(INDEX(ProductTJ[ManufacturerID],MATCH(A1748,ProductTJ[ProductID],0)),"Not found")</f>
        <v>11</v>
      </c>
      <c r="F1748" t="str">
        <f>IFERROR(INDEX(ProductTJ[Segment],MATCH(A1748,ProductTJ[ProductID],0)),"Not found")</f>
        <v>Select</v>
      </c>
      <c r="G1748" t="str">
        <f>IFERROR(INDEX(SalesTJ[Country],MATCH(A1748,SalesTJ[ProductID],0)),"Not found")</f>
        <v>Not found</v>
      </c>
      <c r="H1748" t="str">
        <f>IFERROR(INDEX(Location[State],MATCH(I1748,Location[Zip],0)),"Not found")</f>
        <v>Not found</v>
      </c>
      <c r="I1748" t="str">
        <f>IFERROR(INDEX(SalesTJ[Zip],MATCH(A1748,SalesTJ[ProductID],0)),"Not found")</f>
        <v>Not found</v>
      </c>
      <c r="J1748" t="str">
        <f>IFERROR(INDEX(Manufacturer[Manufacturer Name],MATCH(E1748,Manufacturer[ManufacturerID],0)),"Not found")</f>
        <v>Pomum</v>
      </c>
      <c r="K1748" t="str">
        <f>IFERROR(INDEX(SalesTJ[Units],MATCH(A1748,SalesTJ[ProductID],0)),"Not found")</f>
        <v>Not found</v>
      </c>
      <c r="L1748" t="str">
        <f>IFERROR(INDEX(SalesTJ[Revenue],MATCH(A1748,SalesTJ[ProductID],0)),"Not found")</f>
        <v>Not found</v>
      </c>
    </row>
    <row r="1749" spans="1:12">
      <c r="A1749" s="10">
        <v>1748</v>
      </c>
      <c r="C1749" t="str">
        <f>IFERROR(INDEX(ProductTJ[Product Name],MATCH(A1749,ProductTJ[ProductID],0)),"Not found")</f>
        <v>Pomum RS-03</v>
      </c>
      <c r="D1749" t="str">
        <f>IFERROR(INDEX(ProductTJ[Category],MATCH(A1749,ProductTJ[ProductID],0)),"Not found")</f>
        <v>Rural</v>
      </c>
      <c r="E1749">
        <f>IFERROR(INDEX(ProductTJ[ManufacturerID],MATCH(A1749,ProductTJ[ProductID],0)),"Not found")</f>
        <v>11</v>
      </c>
      <c r="F1749" t="str">
        <f>IFERROR(INDEX(ProductTJ[Segment],MATCH(A1749,ProductTJ[ProductID],0)),"Not found")</f>
        <v>Select</v>
      </c>
      <c r="G1749" t="str">
        <f>IFERROR(INDEX(SalesTJ[Country],MATCH(A1749,SalesTJ[ProductID],0)),"Not found")</f>
        <v>Not found</v>
      </c>
      <c r="H1749" t="str">
        <f>IFERROR(INDEX(Location[State],MATCH(I1749,Location[Zip],0)),"Not found")</f>
        <v>Not found</v>
      </c>
      <c r="I1749" t="str">
        <f>IFERROR(INDEX(SalesTJ[Zip],MATCH(A1749,SalesTJ[ProductID],0)),"Not found")</f>
        <v>Not found</v>
      </c>
      <c r="J1749" t="str">
        <f>IFERROR(INDEX(Manufacturer[Manufacturer Name],MATCH(E1749,Manufacturer[ManufacturerID],0)),"Not found")</f>
        <v>Pomum</v>
      </c>
      <c r="K1749" t="str">
        <f>IFERROR(INDEX(SalesTJ[Units],MATCH(A1749,SalesTJ[ProductID],0)),"Not found")</f>
        <v>Not found</v>
      </c>
      <c r="L1749" t="str">
        <f>IFERROR(INDEX(SalesTJ[Revenue],MATCH(A1749,SalesTJ[ProductID],0)),"Not found")</f>
        <v>Not found</v>
      </c>
    </row>
    <row r="1750" spans="1:12">
      <c r="A1750" s="10">
        <v>1749</v>
      </c>
      <c r="C1750" t="str">
        <f>IFERROR(INDEX(ProductTJ[Product Name],MATCH(A1750,ProductTJ[ProductID],0)),"Not found")</f>
        <v>Pomum UM-01</v>
      </c>
      <c r="D1750" t="str">
        <f>IFERROR(INDEX(ProductTJ[Category],MATCH(A1750,ProductTJ[ProductID],0)),"Not found")</f>
        <v>Urban</v>
      </c>
      <c r="E1750">
        <f>IFERROR(INDEX(ProductTJ[ManufacturerID],MATCH(A1750,ProductTJ[ProductID],0)),"Not found")</f>
        <v>11</v>
      </c>
      <c r="F1750" t="str">
        <f>IFERROR(INDEX(ProductTJ[Segment],MATCH(A1750,ProductTJ[ProductID],0)),"Not found")</f>
        <v>Moderation</v>
      </c>
      <c r="G1750" t="str">
        <f>IFERROR(INDEX(SalesTJ[Country],MATCH(A1750,SalesTJ[ProductID],0)),"Not found")</f>
        <v>Not found</v>
      </c>
      <c r="H1750" t="str">
        <f>IFERROR(INDEX(Location[State],MATCH(I1750,Location[Zip],0)),"Not found")</f>
        <v>Not found</v>
      </c>
      <c r="I1750" t="str">
        <f>IFERROR(INDEX(SalesTJ[Zip],MATCH(A1750,SalesTJ[ProductID],0)),"Not found")</f>
        <v>Not found</v>
      </c>
      <c r="J1750" t="str">
        <f>IFERROR(INDEX(Manufacturer[Manufacturer Name],MATCH(E1750,Manufacturer[ManufacturerID],0)),"Not found")</f>
        <v>Pomum</v>
      </c>
      <c r="K1750" t="str">
        <f>IFERROR(INDEX(SalesTJ[Units],MATCH(A1750,SalesTJ[ProductID],0)),"Not found")</f>
        <v>Not found</v>
      </c>
      <c r="L1750" t="str">
        <f>IFERROR(INDEX(SalesTJ[Revenue],MATCH(A1750,SalesTJ[ProductID],0)),"Not found")</f>
        <v>Not found</v>
      </c>
    </row>
    <row r="1751" spans="1:12">
      <c r="A1751" s="10">
        <v>1750</v>
      </c>
      <c r="C1751" t="str">
        <f>IFERROR(INDEX(ProductTJ[Product Name],MATCH(A1751,ProductTJ[ProductID],0)),"Not found")</f>
        <v>Pomum UM-02</v>
      </c>
      <c r="D1751" t="str">
        <f>IFERROR(INDEX(ProductTJ[Category],MATCH(A1751,ProductTJ[ProductID],0)),"Not found")</f>
        <v>Urban</v>
      </c>
      <c r="E1751">
        <f>IFERROR(INDEX(ProductTJ[ManufacturerID],MATCH(A1751,ProductTJ[ProductID],0)),"Not found")</f>
        <v>11</v>
      </c>
      <c r="F1751" t="str">
        <f>IFERROR(INDEX(ProductTJ[Segment],MATCH(A1751,ProductTJ[ProductID],0)),"Not found")</f>
        <v>Moderation</v>
      </c>
      <c r="G1751" t="str">
        <f>IFERROR(INDEX(SalesTJ[Country],MATCH(A1751,SalesTJ[ProductID],0)),"Not found")</f>
        <v>Not found</v>
      </c>
      <c r="H1751" t="str">
        <f>IFERROR(INDEX(Location[State],MATCH(I1751,Location[Zip],0)),"Not found")</f>
        <v>Not found</v>
      </c>
      <c r="I1751" t="str">
        <f>IFERROR(INDEX(SalesTJ[Zip],MATCH(A1751,SalesTJ[ProductID],0)),"Not found")</f>
        <v>Not found</v>
      </c>
      <c r="J1751" t="str">
        <f>IFERROR(INDEX(Manufacturer[Manufacturer Name],MATCH(E1751,Manufacturer[ManufacturerID],0)),"Not found")</f>
        <v>Pomum</v>
      </c>
      <c r="K1751" t="str">
        <f>IFERROR(INDEX(SalesTJ[Units],MATCH(A1751,SalesTJ[ProductID],0)),"Not found")</f>
        <v>Not found</v>
      </c>
      <c r="L1751" t="str">
        <f>IFERROR(INDEX(SalesTJ[Revenue],MATCH(A1751,SalesTJ[ProductID],0)),"Not found")</f>
        <v>Not found</v>
      </c>
    </row>
    <row r="1752" spans="1:12">
      <c r="A1752" s="10">
        <v>1751</v>
      </c>
      <c r="C1752" t="str">
        <f>IFERROR(INDEX(ProductTJ[Product Name],MATCH(A1752,ProductTJ[ProductID],0)),"Not found")</f>
        <v>Pomum UM-03</v>
      </c>
      <c r="D1752" t="str">
        <f>IFERROR(INDEX(ProductTJ[Category],MATCH(A1752,ProductTJ[ProductID],0)),"Not found")</f>
        <v>Urban</v>
      </c>
      <c r="E1752">
        <f>IFERROR(INDEX(ProductTJ[ManufacturerID],MATCH(A1752,ProductTJ[ProductID],0)),"Not found")</f>
        <v>11</v>
      </c>
      <c r="F1752" t="str">
        <f>IFERROR(INDEX(ProductTJ[Segment],MATCH(A1752,ProductTJ[ProductID],0)),"Not found")</f>
        <v>Moderation</v>
      </c>
      <c r="G1752" t="str">
        <f>IFERROR(INDEX(SalesTJ[Country],MATCH(A1752,SalesTJ[ProductID],0)),"Not found")</f>
        <v>Not found</v>
      </c>
      <c r="H1752" t="str">
        <f>IFERROR(INDEX(Location[State],MATCH(I1752,Location[Zip],0)),"Not found")</f>
        <v>Not found</v>
      </c>
      <c r="I1752" t="str">
        <f>IFERROR(INDEX(SalesTJ[Zip],MATCH(A1752,SalesTJ[ProductID],0)),"Not found")</f>
        <v>Not found</v>
      </c>
      <c r="J1752" t="str">
        <f>IFERROR(INDEX(Manufacturer[Manufacturer Name],MATCH(E1752,Manufacturer[ManufacturerID],0)),"Not found")</f>
        <v>Pomum</v>
      </c>
      <c r="K1752" t="str">
        <f>IFERROR(INDEX(SalesTJ[Units],MATCH(A1752,SalesTJ[ProductID],0)),"Not found")</f>
        <v>Not found</v>
      </c>
      <c r="L1752" t="str">
        <f>IFERROR(INDEX(SalesTJ[Revenue],MATCH(A1752,SalesTJ[ProductID],0)),"Not found")</f>
        <v>Not found</v>
      </c>
    </row>
    <row r="1753" spans="1:12">
      <c r="A1753" s="10">
        <v>1752</v>
      </c>
      <c r="C1753" t="str">
        <f>IFERROR(INDEX(ProductTJ[Product Name],MATCH(A1753,ProductTJ[ProductID],0)),"Not found")</f>
        <v>Pomum UM-04</v>
      </c>
      <c r="D1753" t="str">
        <f>IFERROR(INDEX(ProductTJ[Category],MATCH(A1753,ProductTJ[ProductID],0)),"Not found")</f>
        <v>Urban</v>
      </c>
      <c r="E1753">
        <f>IFERROR(INDEX(ProductTJ[ManufacturerID],MATCH(A1753,ProductTJ[ProductID],0)),"Not found")</f>
        <v>11</v>
      </c>
      <c r="F1753" t="str">
        <f>IFERROR(INDEX(ProductTJ[Segment],MATCH(A1753,ProductTJ[ProductID],0)),"Not found")</f>
        <v>Moderation</v>
      </c>
      <c r="G1753" t="str">
        <f>IFERROR(INDEX(SalesTJ[Country],MATCH(A1753,SalesTJ[ProductID],0)),"Not found")</f>
        <v>Not found</v>
      </c>
      <c r="H1753" t="str">
        <f>IFERROR(INDEX(Location[State],MATCH(I1753,Location[Zip],0)),"Not found")</f>
        <v>Not found</v>
      </c>
      <c r="I1753" t="str">
        <f>IFERROR(INDEX(SalesTJ[Zip],MATCH(A1753,SalesTJ[ProductID],0)),"Not found")</f>
        <v>Not found</v>
      </c>
      <c r="J1753" t="str">
        <f>IFERROR(INDEX(Manufacturer[Manufacturer Name],MATCH(E1753,Manufacturer[ManufacturerID],0)),"Not found")</f>
        <v>Pomum</v>
      </c>
      <c r="K1753" t="str">
        <f>IFERROR(INDEX(SalesTJ[Units],MATCH(A1753,SalesTJ[ProductID],0)),"Not found")</f>
        <v>Not found</v>
      </c>
      <c r="L1753" t="str">
        <f>IFERROR(INDEX(SalesTJ[Revenue],MATCH(A1753,SalesTJ[ProductID],0)),"Not found")</f>
        <v>Not found</v>
      </c>
    </row>
    <row r="1754" spans="1:12">
      <c r="A1754" s="10">
        <v>1753</v>
      </c>
      <c r="C1754" t="str">
        <f>IFERROR(INDEX(ProductTJ[Product Name],MATCH(A1754,ProductTJ[ProductID],0)),"Not found")</f>
        <v>Pomum UM-05</v>
      </c>
      <c r="D1754" t="str">
        <f>IFERROR(INDEX(ProductTJ[Category],MATCH(A1754,ProductTJ[ProductID],0)),"Not found")</f>
        <v>Urban</v>
      </c>
      <c r="E1754">
        <f>IFERROR(INDEX(ProductTJ[ManufacturerID],MATCH(A1754,ProductTJ[ProductID],0)),"Not found")</f>
        <v>11</v>
      </c>
      <c r="F1754" t="str">
        <f>IFERROR(INDEX(ProductTJ[Segment],MATCH(A1754,ProductTJ[ProductID],0)),"Not found")</f>
        <v>Moderation</v>
      </c>
      <c r="G1754" t="str">
        <f>IFERROR(INDEX(SalesTJ[Country],MATCH(A1754,SalesTJ[ProductID],0)),"Not found")</f>
        <v>Not found</v>
      </c>
      <c r="H1754" t="str">
        <f>IFERROR(INDEX(Location[State],MATCH(I1754,Location[Zip],0)),"Not found")</f>
        <v>Not found</v>
      </c>
      <c r="I1754" t="str">
        <f>IFERROR(INDEX(SalesTJ[Zip],MATCH(A1754,SalesTJ[ProductID],0)),"Not found")</f>
        <v>Not found</v>
      </c>
      <c r="J1754" t="str">
        <f>IFERROR(INDEX(Manufacturer[Manufacturer Name],MATCH(E1754,Manufacturer[ManufacturerID],0)),"Not found")</f>
        <v>Pomum</v>
      </c>
      <c r="K1754" t="str">
        <f>IFERROR(INDEX(SalesTJ[Units],MATCH(A1754,SalesTJ[ProductID],0)),"Not found")</f>
        <v>Not found</v>
      </c>
      <c r="L1754" t="str">
        <f>IFERROR(INDEX(SalesTJ[Revenue],MATCH(A1754,SalesTJ[ProductID],0)),"Not found")</f>
        <v>Not found</v>
      </c>
    </row>
    <row r="1755" spans="1:12">
      <c r="A1755" s="10">
        <v>1754</v>
      </c>
      <c r="C1755" t="str">
        <f>IFERROR(INDEX(ProductTJ[Product Name],MATCH(A1755,ProductTJ[ProductID],0)),"Not found")</f>
        <v>Pomum UM-06</v>
      </c>
      <c r="D1755" t="str">
        <f>IFERROR(INDEX(ProductTJ[Category],MATCH(A1755,ProductTJ[ProductID],0)),"Not found")</f>
        <v>Urban</v>
      </c>
      <c r="E1755">
        <f>IFERROR(INDEX(ProductTJ[ManufacturerID],MATCH(A1755,ProductTJ[ProductID],0)),"Not found")</f>
        <v>11</v>
      </c>
      <c r="F1755" t="str">
        <f>IFERROR(INDEX(ProductTJ[Segment],MATCH(A1755,ProductTJ[ProductID],0)),"Not found")</f>
        <v>Moderation</v>
      </c>
      <c r="G1755" t="str">
        <f>IFERROR(INDEX(SalesTJ[Country],MATCH(A1755,SalesTJ[ProductID],0)),"Not found")</f>
        <v>Not found</v>
      </c>
      <c r="H1755" t="str">
        <f>IFERROR(INDEX(Location[State],MATCH(I1755,Location[Zip],0)),"Not found")</f>
        <v>Not found</v>
      </c>
      <c r="I1755" t="str">
        <f>IFERROR(INDEX(SalesTJ[Zip],MATCH(A1755,SalesTJ[ProductID],0)),"Not found")</f>
        <v>Not found</v>
      </c>
      <c r="J1755" t="str">
        <f>IFERROR(INDEX(Manufacturer[Manufacturer Name],MATCH(E1755,Manufacturer[ManufacturerID],0)),"Not found")</f>
        <v>Pomum</v>
      </c>
      <c r="K1755" t="str">
        <f>IFERROR(INDEX(SalesTJ[Units],MATCH(A1755,SalesTJ[ProductID],0)),"Not found")</f>
        <v>Not found</v>
      </c>
      <c r="L1755" t="str">
        <f>IFERROR(INDEX(SalesTJ[Revenue],MATCH(A1755,SalesTJ[ProductID],0)),"Not found")</f>
        <v>Not found</v>
      </c>
    </row>
    <row r="1756" spans="1:12">
      <c r="A1756" s="10">
        <v>1755</v>
      </c>
      <c r="C1756" t="str">
        <f>IFERROR(INDEX(ProductTJ[Product Name],MATCH(A1756,ProductTJ[ProductID],0)),"Not found")</f>
        <v>Pomum UR-01</v>
      </c>
      <c r="D1756" t="str">
        <f>IFERROR(INDEX(ProductTJ[Category],MATCH(A1756,ProductTJ[ProductID],0)),"Not found")</f>
        <v>Urban</v>
      </c>
      <c r="E1756">
        <f>IFERROR(INDEX(ProductTJ[ManufacturerID],MATCH(A1756,ProductTJ[ProductID],0)),"Not found")</f>
        <v>11</v>
      </c>
      <c r="F1756" t="str">
        <f>IFERROR(INDEX(ProductTJ[Segment],MATCH(A1756,ProductTJ[ProductID],0)),"Not found")</f>
        <v>Regular</v>
      </c>
      <c r="G1756" t="str">
        <f>IFERROR(INDEX(SalesTJ[Country],MATCH(A1756,SalesTJ[ProductID],0)),"Not found")</f>
        <v>Not found</v>
      </c>
      <c r="H1756" t="str">
        <f>IFERROR(INDEX(Location[State],MATCH(I1756,Location[Zip],0)),"Not found")</f>
        <v>Not found</v>
      </c>
      <c r="I1756" t="str">
        <f>IFERROR(INDEX(SalesTJ[Zip],MATCH(A1756,SalesTJ[ProductID],0)),"Not found")</f>
        <v>Not found</v>
      </c>
      <c r="J1756" t="str">
        <f>IFERROR(INDEX(Manufacturer[Manufacturer Name],MATCH(E1756,Manufacturer[ManufacturerID],0)),"Not found")</f>
        <v>Pomum</v>
      </c>
      <c r="K1756" t="str">
        <f>IFERROR(INDEX(SalesTJ[Units],MATCH(A1756,SalesTJ[ProductID],0)),"Not found")</f>
        <v>Not found</v>
      </c>
      <c r="L1756" t="str">
        <f>IFERROR(INDEX(SalesTJ[Revenue],MATCH(A1756,SalesTJ[ProductID],0)),"Not found")</f>
        <v>Not found</v>
      </c>
    </row>
    <row r="1757" spans="1:12">
      <c r="A1757" s="10">
        <v>1756</v>
      </c>
      <c r="C1757" t="str">
        <f>IFERROR(INDEX(ProductTJ[Product Name],MATCH(A1757,ProductTJ[ProductID],0)),"Not found")</f>
        <v>Pomum UR-02</v>
      </c>
      <c r="D1757" t="str">
        <f>IFERROR(INDEX(ProductTJ[Category],MATCH(A1757,ProductTJ[ProductID],0)),"Not found")</f>
        <v>Urban</v>
      </c>
      <c r="E1757">
        <f>IFERROR(INDEX(ProductTJ[ManufacturerID],MATCH(A1757,ProductTJ[ProductID],0)),"Not found")</f>
        <v>11</v>
      </c>
      <c r="F1757" t="str">
        <f>IFERROR(INDEX(ProductTJ[Segment],MATCH(A1757,ProductTJ[ProductID],0)),"Not found")</f>
        <v>Regular</v>
      </c>
      <c r="G1757" t="str">
        <f>IFERROR(INDEX(SalesTJ[Country],MATCH(A1757,SalesTJ[ProductID],0)),"Not found")</f>
        <v>Not found</v>
      </c>
      <c r="H1757" t="str">
        <f>IFERROR(INDEX(Location[State],MATCH(I1757,Location[Zip],0)),"Not found")</f>
        <v>Not found</v>
      </c>
      <c r="I1757" t="str">
        <f>IFERROR(INDEX(SalesTJ[Zip],MATCH(A1757,SalesTJ[ProductID],0)),"Not found")</f>
        <v>Not found</v>
      </c>
      <c r="J1757" t="str">
        <f>IFERROR(INDEX(Manufacturer[Manufacturer Name],MATCH(E1757,Manufacturer[ManufacturerID],0)),"Not found")</f>
        <v>Pomum</v>
      </c>
      <c r="K1757" t="str">
        <f>IFERROR(INDEX(SalesTJ[Units],MATCH(A1757,SalesTJ[ProductID],0)),"Not found")</f>
        <v>Not found</v>
      </c>
      <c r="L1757" t="str">
        <f>IFERROR(INDEX(SalesTJ[Revenue],MATCH(A1757,SalesTJ[ProductID],0)),"Not found")</f>
        <v>Not found</v>
      </c>
    </row>
    <row r="1758" spans="1:12">
      <c r="A1758" s="10">
        <v>1757</v>
      </c>
      <c r="C1758" t="str">
        <f>IFERROR(INDEX(ProductTJ[Product Name],MATCH(A1758,ProductTJ[ProductID],0)),"Not found")</f>
        <v>Pomum UR-03</v>
      </c>
      <c r="D1758" t="str">
        <f>IFERROR(INDEX(ProductTJ[Category],MATCH(A1758,ProductTJ[ProductID],0)),"Not found")</f>
        <v>Urban</v>
      </c>
      <c r="E1758">
        <f>IFERROR(INDEX(ProductTJ[ManufacturerID],MATCH(A1758,ProductTJ[ProductID],0)),"Not found")</f>
        <v>11</v>
      </c>
      <c r="F1758" t="str">
        <f>IFERROR(INDEX(ProductTJ[Segment],MATCH(A1758,ProductTJ[ProductID],0)),"Not found")</f>
        <v>Regular</v>
      </c>
      <c r="G1758" t="str">
        <f>IFERROR(INDEX(SalesTJ[Country],MATCH(A1758,SalesTJ[ProductID],0)),"Not found")</f>
        <v>Not found</v>
      </c>
      <c r="H1758" t="str">
        <f>IFERROR(INDEX(Location[State],MATCH(I1758,Location[Zip],0)),"Not found")</f>
        <v>Not found</v>
      </c>
      <c r="I1758" t="str">
        <f>IFERROR(INDEX(SalesTJ[Zip],MATCH(A1758,SalesTJ[ProductID],0)),"Not found")</f>
        <v>Not found</v>
      </c>
      <c r="J1758" t="str">
        <f>IFERROR(INDEX(Manufacturer[Manufacturer Name],MATCH(E1758,Manufacturer[ManufacturerID],0)),"Not found")</f>
        <v>Pomum</v>
      </c>
      <c r="K1758" t="str">
        <f>IFERROR(INDEX(SalesTJ[Units],MATCH(A1758,SalesTJ[ProductID],0)),"Not found")</f>
        <v>Not found</v>
      </c>
      <c r="L1758" t="str">
        <f>IFERROR(INDEX(SalesTJ[Revenue],MATCH(A1758,SalesTJ[ProductID],0)),"Not found")</f>
        <v>Not found</v>
      </c>
    </row>
    <row r="1759" spans="1:12">
      <c r="A1759" s="10">
        <v>1758</v>
      </c>
      <c r="C1759" t="str">
        <f>IFERROR(INDEX(ProductTJ[Product Name],MATCH(A1759,ProductTJ[ProductID],0)),"Not found")</f>
        <v>Pomum UR-04</v>
      </c>
      <c r="D1759" t="str">
        <f>IFERROR(INDEX(ProductTJ[Category],MATCH(A1759,ProductTJ[ProductID],0)),"Not found")</f>
        <v>Urban</v>
      </c>
      <c r="E1759">
        <f>IFERROR(INDEX(ProductTJ[ManufacturerID],MATCH(A1759,ProductTJ[ProductID],0)),"Not found")</f>
        <v>11</v>
      </c>
      <c r="F1759" t="str">
        <f>IFERROR(INDEX(ProductTJ[Segment],MATCH(A1759,ProductTJ[ProductID],0)),"Not found")</f>
        <v>Regular</v>
      </c>
      <c r="G1759" t="str">
        <f>IFERROR(INDEX(SalesTJ[Country],MATCH(A1759,SalesTJ[ProductID],0)),"Not found")</f>
        <v>Not found</v>
      </c>
      <c r="H1759" t="str">
        <f>IFERROR(INDEX(Location[State],MATCH(I1759,Location[Zip],0)),"Not found")</f>
        <v>Not found</v>
      </c>
      <c r="I1759" t="str">
        <f>IFERROR(INDEX(SalesTJ[Zip],MATCH(A1759,SalesTJ[ProductID],0)),"Not found")</f>
        <v>Not found</v>
      </c>
      <c r="J1759" t="str">
        <f>IFERROR(INDEX(Manufacturer[Manufacturer Name],MATCH(E1759,Manufacturer[ManufacturerID],0)),"Not found")</f>
        <v>Pomum</v>
      </c>
      <c r="K1759" t="str">
        <f>IFERROR(INDEX(SalesTJ[Units],MATCH(A1759,SalesTJ[ProductID],0)),"Not found")</f>
        <v>Not found</v>
      </c>
      <c r="L1759" t="str">
        <f>IFERROR(INDEX(SalesTJ[Revenue],MATCH(A1759,SalesTJ[ProductID],0)),"Not found")</f>
        <v>Not found</v>
      </c>
    </row>
    <row r="1760" spans="1:12">
      <c r="A1760" s="10">
        <v>1759</v>
      </c>
      <c r="C1760" t="str">
        <f>IFERROR(INDEX(ProductTJ[Product Name],MATCH(A1760,ProductTJ[ProductID],0)),"Not found")</f>
        <v>Pomum UR-05</v>
      </c>
      <c r="D1760" t="str">
        <f>IFERROR(INDEX(ProductTJ[Category],MATCH(A1760,ProductTJ[ProductID],0)),"Not found")</f>
        <v>Urban</v>
      </c>
      <c r="E1760">
        <f>IFERROR(INDEX(ProductTJ[ManufacturerID],MATCH(A1760,ProductTJ[ProductID],0)),"Not found")</f>
        <v>11</v>
      </c>
      <c r="F1760" t="str">
        <f>IFERROR(INDEX(ProductTJ[Segment],MATCH(A1760,ProductTJ[ProductID],0)),"Not found")</f>
        <v>Regular</v>
      </c>
      <c r="G1760" t="str">
        <f>IFERROR(INDEX(SalesTJ[Country],MATCH(A1760,SalesTJ[ProductID],0)),"Not found")</f>
        <v>Not found</v>
      </c>
      <c r="H1760" t="str">
        <f>IFERROR(INDEX(Location[State],MATCH(I1760,Location[Zip],0)),"Not found")</f>
        <v>Not found</v>
      </c>
      <c r="I1760" t="str">
        <f>IFERROR(INDEX(SalesTJ[Zip],MATCH(A1760,SalesTJ[ProductID],0)),"Not found")</f>
        <v>Not found</v>
      </c>
      <c r="J1760" t="str">
        <f>IFERROR(INDEX(Manufacturer[Manufacturer Name],MATCH(E1760,Manufacturer[ManufacturerID],0)),"Not found")</f>
        <v>Pomum</v>
      </c>
      <c r="K1760" t="str">
        <f>IFERROR(INDEX(SalesTJ[Units],MATCH(A1760,SalesTJ[ProductID],0)),"Not found")</f>
        <v>Not found</v>
      </c>
      <c r="L1760" t="str">
        <f>IFERROR(INDEX(SalesTJ[Revenue],MATCH(A1760,SalesTJ[ProductID],0)),"Not found")</f>
        <v>Not found</v>
      </c>
    </row>
    <row r="1761" spans="1:12">
      <c r="A1761" s="10">
        <v>1760</v>
      </c>
      <c r="C1761" t="str">
        <f>IFERROR(INDEX(ProductTJ[Product Name],MATCH(A1761,ProductTJ[ProductID],0)),"Not found")</f>
        <v>Pomum UR-06</v>
      </c>
      <c r="D1761" t="str">
        <f>IFERROR(INDEX(ProductTJ[Category],MATCH(A1761,ProductTJ[ProductID],0)),"Not found")</f>
        <v>Urban</v>
      </c>
      <c r="E1761">
        <f>IFERROR(INDEX(ProductTJ[ManufacturerID],MATCH(A1761,ProductTJ[ProductID],0)),"Not found")</f>
        <v>11</v>
      </c>
      <c r="F1761" t="str">
        <f>IFERROR(INDEX(ProductTJ[Segment],MATCH(A1761,ProductTJ[ProductID],0)),"Not found")</f>
        <v>Regular</v>
      </c>
      <c r="G1761" t="str">
        <f>IFERROR(INDEX(SalesTJ[Country],MATCH(A1761,SalesTJ[ProductID],0)),"Not found")</f>
        <v>Not found</v>
      </c>
      <c r="H1761" t="str">
        <f>IFERROR(INDEX(Location[State],MATCH(I1761,Location[Zip],0)),"Not found")</f>
        <v>Not found</v>
      </c>
      <c r="I1761" t="str">
        <f>IFERROR(INDEX(SalesTJ[Zip],MATCH(A1761,SalesTJ[ProductID],0)),"Not found")</f>
        <v>Not found</v>
      </c>
      <c r="J1761" t="str">
        <f>IFERROR(INDEX(Manufacturer[Manufacturer Name],MATCH(E1761,Manufacturer[ManufacturerID],0)),"Not found")</f>
        <v>Pomum</v>
      </c>
      <c r="K1761" t="str">
        <f>IFERROR(INDEX(SalesTJ[Units],MATCH(A1761,SalesTJ[ProductID],0)),"Not found")</f>
        <v>Not found</v>
      </c>
      <c r="L1761" t="str">
        <f>IFERROR(INDEX(SalesTJ[Revenue],MATCH(A1761,SalesTJ[ProductID],0)),"Not found")</f>
        <v>Not found</v>
      </c>
    </row>
    <row r="1762" spans="1:12">
      <c r="A1762" s="10">
        <v>1761</v>
      </c>
      <c r="C1762" t="str">
        <f>IFERROR(INDEX(ProductTJ[Product Name],MATCH(A1762,ProductTJ[ProductID],0)),"Not found")</f>
        <v>Pomum UR-07</v>
      </c>
      <c r="D1762" t="str">
        <f>IFERROR(INDEX(ProductTJ[Category],MATCH(A1762,ProductTJ[ProductID],0)),"Not found")</f>
        <v>Urban</v>
      </c>
      <c r="E1762">
        <f>IFERROR(INDEX(ProductTJ[ManufacturerID],MATCH(A1762,ProductTJ[ProductID],0)),"Not found")</f>
        <v>11</v>
      </c>
      <c r="F1762" t="str">
        <f>IFERROR(INDEX(ProductTJ[Segment],MATCH(A1762,ProductTJ[ProductID],0)),"Not found")</f>
        <v>Regular</v>
      </c>
      <c r="G1762" t="str">
        <f>IFERROR(INDEX(SalesTJ[Country],MATCH(A1762,SalesTJ[ProductID],0)),"Not found")</f>
        <v>Not found</v>
      </c>
      <c r="H1762" t="str">
        <f>IFERROR(INDEX(Location[State],MATCH(I1762,Location[Zip],0)),"Not found")</f>
        <v>Not found</v>
      </c>
      <c r="I1762" t="str">
        <f>IFERROR(INDEX(SalesTJ[Zip],MATCH(A1762,SalesTJ[ProductID],0)),"Not found")</f>
        <v>Not found</v>
      </c>
      <c r="J1762" t="str">
        <f>IFERROR(INDEX(Manufacturer[Manufacturer Name],MATCH(E1762,Manufacturer[ManufacturerID],0)),"Not found")</f>
        <v>Pomum</v>
      </c>
      <c r="K1762" t="str">
        <f>IFERROR(INDEX(SalesTJ[Units],MATCH(A1762,SalesTJ[ProductID],0)),"Not found")</f>
        <v>Not found</v>
      </c>
      <c r="L1762" t="str">
        <f>IFERROR(INDEX(SalesTJ[Revenue],MATCH(A1762,SalesTJ[ProductID],0)),"Not found")</f>
        <v>Not found</v>
      </c>
    </row>
    <row r="1763" spans="1:12">
      <c r="A1763" s="10">
        <v>1762</v>
      </c>
      <c r="C1763" t="str">
        <f>IFERROR(INDEX(ProductTJ[Product Name],MATCH(A1763,ProductTJ[ProductID],0)),"Not found")</f>
        <v>Pomum UR-08</v>
      </c>
      <c r="D1763" t="str">
        <f>IFERROR(INDEX(ProductTJ[Category],MATCH(A1763,ProductTJ[ProductID],0)),"Not found")</f>
        <v>Urban</v>
      </c>
      <c r="E1763">
        <f>IFERROR(INDEX(ProductTJ[ManufacturerID],MATCH(A1763,ProductTJ[ProductID],0)),"Not found")</f>
        <v>11</v>
      </c>
      <c r="F1763" t="str">
        <f>IFERROR(INDEX(ProductTJ[Segment],MATCH(A1763,ProductTJ[ProductID],0)),"Not found")</f>
        <v>Regular</v>
      </c>
      <c r="G1763" t="str">
        <f>IFERROR(INDEX(SalesTJ[Country],MATCH(A1763,SalesTJ[ProductID],0)),"Not found")</f>
        <v>Not found</v>
      </c>
      <c r="H1763" t="str">
        <f>IFERROR(INDEX(Location[State],MATCH(I1763,Location[Zip],0)),"Not found")</f>
        <v>Not found</v>
      </c>
      <c r="I1763" t="str">
        <f>IFERROR(INDEX(SalesTJ[Zip],MATCH(A1763,SalesTJ[ProductID],0)),"Not found")</f>
        <v>Not found</v>
      </c>
      <c r="J1763" t="str">
        <f>IFERROR(INDEX(Manufacturer[Manufacturer Name],MATCH(E1763,Manufacturer[ManufacturerID],0)),"Not found")</f>
        <v>Pomum</v>
      </c>
      <c r="K1763" t="str">
        <f>IFERROR(INDEX(SalesTJ[Units],MATCH(A1763,SalesTJ[ProductID],0)),"Not found")</f>
        <v>Not found</v>
      </c>
      <c r="L1763" t="str">
        <f>IFERROR(INDEX(SalesTJ[Revenue],MATCH(A1763,SalesTJ[ProductID],0)),"Not found")</f>
        <v>Not found</v>
      </c>
    </row>
    <row r="1764" spans="1:12">
      <c r="A1764" s="10">
        <v>1763</v>
      </c>
      <c r="C1764" t="str">
        <f>IFERROR(INDEX(ProductTJ[Product Name],MATCH(A1764,ProductTJ[ProductID],0)),"Not found")</f>
        <v>Pomum UR-09</v>
      </c>
      <c r="D1764" t="str">
        <f>IFERROR(INDEX(ProductTJ[Category],MATCH(A1764,ProductTJ[ProductID],0)),"Not found")</f>
        <v>Urban</v>
      </c>
      <c r="E1764">
        <f>IFERROR(INDEX(ProductTJ[ManufacturerID],MATCH(A1764,ProductTJ[ProductID],0)),"Not found")</f>
        <v>11</v>
      </c>
      <c r="F1764" t="str">
        <f>IFERROR(INDEX(ProductTJ[Segment],MATCH(A1764,ProductTJ[ProductID],0)),"Not found")</f>
        <v>Regular</v>
      </c>
      <c r="G1764" t="str">
        <f>IFERROR(INDEX(SalesTJ[Country],MATCH(A1764,SalesTJ[ProductID],0)),"Not found")</f>
        <v>Canada</v>
      </c>
      <c r="H1764" t="str">
        <f>IFERROR(INDEX(Location[State],MATCH(I1764,Location[Zip],0)),"Not found")</f>
        <v>Alberta</v>
      </c>
      <c r="I1764" t="str">
        <f>IFERROR(INDEX(SalesTJ[Zip],MATCH(A1764,SalesTJ[ProductID],0)),"Not found")</f>
        <v>T6G</v>
      </c>
      <c r="J1764" t="str">
        <f>IFERROR(INDEX(Manufacturer[Manufacturer Name],MATCH(E1764,Manufacturer[ManufacturerID],0)),"Not found")</f>
        <v>Pomum</v>
      </c>
      <c r="K1764">
        <f>IFERROR(INDEX(SalesTJ[Units],MATCH(A1764,SalesTJ[ProductID],0)),"Not found")</f>
        <v>1</v>
      </c>
      <c r="L1764">
        <f>IFERROR(INDEX(SalesTJ[Revenue],MATCH(A1764,SalesTJ[ProductID],0)),"Not found")</f>
        <v>5669.37</v>
      </c>
    </row>
    <row r="1765" spans="1:12">
      <c r="A1765" s="10">
        <v>1764</v>
      </c>
      <c r="C1765" t="str">
        <f>IFERROR(INDEX(ProductTJ[Product Name],MATCH(A1765,ProductTJ[ProductID],0)),"Not found")</f>
        <v>Pomum UR-10</v>
      </c>
      <c r="D1765" t="str">
        <f>IFERROR(INDEX(ProductTJ[Category],MATCH(A1765,ProductTJ[ProductID],0)),"Not found")</f>
        <v>Urban</v>
      </c>
      <c r="E1765">
        <f>IFERROR(INDEX(ProductTJ[ManufacturerID],MATCH(A1765,ProductTJ[ProductID],0)),"Not found")</f>
        <v>11</v>
      </c>
      <c r="F1765" t="str">
        <f>IFERROR(INDEX(ProductTJ[Segment],MATCH(A1765,ProductTJ[ProductID],0)),"Not found")</f>
        <v>Regular</v>
      </c>
      <c r="G1765" t="str">
        <f>IFERROR(INDEX(SalesTJ[Country],MATCH(A1765,SalesTJ[ProductID],0)),"Not found")</f>
        <v>Not found</v>
      </c>
      <c r="H1765" t="str">
        <f>IFERROR(INDEX(Location[State],MATCH(I1765,Location[Zip],0)),"Not found")</f>
        <v>Not found</v>
      </c>
      <c r="I1765" t="str">
        <f>IFERROR(INDEX(SalesTJ[Zip],MATCH(A1765,SalesTJ[ProductID],0)),"Not found")</f>
        <v>Not found</v>
      </c>
      <c r="J1765" t="str">
        <f>IFERROR(INDEX(Manufacturer[Manufacturer Name],MATCH(E1765,Manufacturer[ManufacturerID],0)),"Not found")</f>
        <v>Pomum</v>
      </c>
      <c r="K1765" t="str">
        <f>IFERROR(INDEX(SalesTJ[Units],MATCH(A1765,SalesTJ[ProductID],0)),"Not found")</f>
        <v>Not found</v>
      </c>
      <c r="L1765" t="str">
        <f>IFERROR(INDEX(SalesTJ[Revenue],MATCH(A1765,SalesTJ[ProductID],0)),"Not found")</f>
        <v>Not found</v>
      </c>
    </row>
    <row r="1766" spans="1:12">
      <c r="A1766" s="10">
        <v>1765</v>
      </c>
      <c r="C1766" t="str">
        <f>IFERROR(INDEX(ProductTJ[Product Name],MATCH(A1766,ProductTJ[ProductID],0)),"Not found")</f>
        <v>Pomum UR-11</v>
      </c>
      <c r="D1766" t="str">
        <f>IFERROR(INDEX(ProductTJ[Category],MATCH(A1766,ProductTJ[ProductID],0)),"Not found")</f>
        <v>Urban</v>
      </c>
      <c r="E1766">
        <f>IFERROR(INDEX(ProductTJ[ManufacturerID],MATCH(A1766,ProductTJ[ProductID],0)),"Not found")</f>
        <v>11</v>
      </c>
      <c r="F1766" t="str">
        <f>IFERROR(INDEX(ProductTJ[Segment],MATCH(A1766,ProductTJ[ProductID],0)),"Not found")</f>
        <v>Regular</v>
      </c>
      <c r="G1766" t="str">
        <f>IFERROR(INDEX(SalesTJ[Country],MATCH(A1766,SalesTJ[ProductID],0)),"Not found")</f>
        <v>Not found</v>
      </c>
      <c r="H1766" t="str">
        <f>IFERROR(INDEX(Location[State],MATCH(I1766,Location[Zip],0)),"Not found")</f>
        <v>Not found</v>
      </c>
      <c r="I1766" t="str">
        <f>IFERROR(INDEX(SalesTJ[Zip],MATCH(A1766,SalesTJ[ProductID],0)),"Not found")</f>
        <v>Not found</v>
      </c>
      <c r="J1766" t="str">
        <f>IFERROR(INDEX(Manufacturer[Manufacturer Name],MATCH(E1766,Manufacturer[ManufacturerID],0)),"Not found")</f>
        <v>Pomum</v>
      </c>
      <c r="K1766" t="str">
        <f>IFERROR(INDEX(SalesTJ[Units],MATCH(A1766,SalesTJ[ProductID],0)),"Not found")</f>
        <v>Not found</v>
      </c>
      <c r="L1766" t="str">
        <f>IFERROR(INDEX(SalesTJ[Revenue],MATCH(A1766,SalesTJ[ProductID],0)),"Not found")</f>
        <v>Not found</v>
      </c>
    </row>
    <row r="1767" spans="1:12">
      <c r="A1767" s="10">
        <v>1766</v>
      </c>
      <c r="C1767" t="str">
        <f>IFERROR(INDEX(ProductTJ[Product Name],MATCH(A1767,ProductTJ[ProductID],0)),"Not found")</f>
        <v>Pomum UE-01</v>
      </c>
      <c r="D1767" t="str">
        <f>IFERROR(INDEX(ProductTJ[Category],MATCH(A1767,ProductTJ[ProductID],0)),"Not found")</f>
        <v>Urban</v>
      </c>
      <c r="E1767">
        <f>IFERROR(INDEX(ProductTJ[ManufacturerID],MATCH(A1767,ProductTJ[ProductID],0)),"Not found")</f>
        <v>11</v>
      </c>
      <c r="F1767" t="str">
        <f>IFERROR(INDEX(ProductTJ[Segment],MATCH(A1767,ProductTJ[ProductID],0)),"Not found")</f>
        <v>Extreme</v>
      </c>
      <c r="G1767" t="str">
        <f>IFERROR(INDEX(SalesTJ[Country],MATCH(A1767,SalesTJ[ProductID],0)),"Not found")</f>
        <v>Not found</v>
      </c>
      <c r="H1767" t="str">
        <f>IFERROR(INDEX(Location[State],MATCH(I1767,Location[Zip],0)),"Not found")</f>
        <v>Not found</v>
      </c>
      <c r="I1767" t="str">
        <f>IFERROR(INDEX(SalesTJ[Zip],MATCH(A1767,SalesTJ[ProductID],0)),"Not found")</f>
        <v>Not found</v>
      </c>
      <c r="J1767" t="str">
        <f>IFERROR(INDEX(Manufacturer[Manufacturer Name],MATCH(E1767,Manufacturer[ManufacturerID],0)),"Not found")</f>
        <v>Pomum</v>
      </c>
      <c r="K1767" t="str">
        <f>IFERROR(INDEX(SalesTJ[Units],MATCH(A1767,SalesTJ[ProductID],0)),"Not found")</f>
        <v>Not found</v>
      </c>
      <c r="L1767" t="str">
        <f>IFERROR(INDEX(SalesTJ[Revenue],MATCH(A1767,SalesTJ[ProductID],0)),"Not found")</f>
        <v>Not found</v>
      </c>
    </row>
    <row r="1768" spans="1:12">
      <c r="A1768" s="10">
        <v>1767</v>
      </c>
      <c r="C1768" t="str">
        <f>IFERROR(INDEX(ProductTJ[Product Name],MATCH(A1768,ProductTJ[ProductID],0)),"Not found")</f>
        <v>Pomum UE-02</v>
      </c>
      <c r="D1768" t="str">
        <f>IFERROR(INDEX(ProductTJ[Category],MATCH(A1768,ProductTJ[ProductID],0)),"Not found")</f>
        <v>Urban</v>
      </c>
      <c r="E1768">
        <f>IFERROR(INDEX(ProductTJ[ManufacturerID],MATCH(A1768,ProductTJ[ProductID],0)),"Not found")</f>
        <v>11</v>
      </c>
      <c r="F1768" t="str">
        <f>IFERROR(INDEX(ProductTJ[Segment],MATCH(A1768,ProductTJ[ProductID],0)),"Not found")</f>
        <v>Extreme</v>
      </c>
      <c r="G1768" t="str">
        <f>IFERROR(INDEX(SalesTJ[Country],MATCH(A1768,SalesTJ[ProductID],0)),"Not found")</f>
        <v>Not found</v>
      </c>
      <c r="H1768" t="str">
        <f>IFERROR(INDEX(Location[State],MATCH(I1768,Location[Zip],0)),"Not found")</f>
        <v>Not found</v>
      </c>
      <c r="I1768" t="str">
        <f>IFERROR(INDEX(SalesTJ[Zip],MATCH(A1768,SalesTJ[ProductID],0)),"Not found")</f>
        <v>Not found</v>
      </c>
      <c r="J1768" t="str">
        <f>IFERROR(INDEX(Manufacturer[Manufacturer Name],MATCH(E1768,Manufacturer[ManufacturerID],0)),"Not found")</f>
        <v>Pomum</v>
      </c>
      <c r="K1768" t="str">
        <f>IFERROR(INDEX(SalesTJ[Units],MATCH(A1768,SalesTJ[ProductID],0)),"Not found")</f>
        <v>Not found</v>
      </c>
      <c r="L1768" t="str">
        <f>IFERROR(INDEX(SalesTJ[Revenue],MATCH(A1768,SalesTJ[ProductID],0)),"Not found")</f>
        <v>Not found</v>
      </c>
    </row>
    <row r="1769" spans="1:12">
      <c r="A1769" s="10">
        <v>1768</v>
      </c>
      <c r="C1769" t="str">
        <f>IFERROR(INDEX(ProductTJ[Product Name],MATCH(A1769,ProductTJ[ProductID],0)),"Not found")</f>
        <v>Pomum UE-03</v>
      </c>
      <c r="D1769" t="str">
        <f>IFERROR(INDEX(ProductTJ[Category],MATCH(A1769,ProductTJ[ProductID],0)),"Not found")</f>
        <v>Urban</v>
      </c>
      <c r="E1769">
        <f>IFERROR(INDEX(ProductTJ[ManufacturerID],MATCH(A1769,ProductTJ[ProductID],0)),"Not found")</f>
        <v>11</v>
      </c>
      <c r="F1769" t="str">
        <f>IFERROR(INDEX(ProductTJ[Segment],MATCH(A1769,ProductTJ[ProductID],0)),"Not found")</f>
        <v>Extreme</v>
      </c>
      <c r="G1769" t="str">
        <f>IFERROR(INDEX(SalesTJ[Country],MATCH(A1769,SalesTJ[ProductID],0)),"Not found")</f>
        <v>Not found</v>
      </c>
      <c r="H1769" t="str">
        <f>IFERROR(INDEX(Location[State],MATCH(I1769,Location[Zip],0)),"Not found")</f>
        <v>Not found</v>
      </c>
      <c r="I1769" t="str">
        <f>IFERROR(INDEX(SalesTJ[Zip],MATCH(A1769,SalesTJ[ProductID],0)),"Not found")</f>
        <v>Not found</v>
      </c>
      <c r="J1769" t="str">
        <f>IFERROR(INDEX(Manufacturer[Manufacturer Name],MATCH(E1769,Manufacturer[ManufacturerID],0)),"Not found")</f>
        <v>Pomum</v>
      </c>
      <c r="K1769" t="str">
        <f>IFERROR(INDEX(SalesTJ[Units],MATCH(A1769,SalesTJ[ProductID],0)),"Not found")</f>
        <v>Not found</v>
      </c>
      <c r="L1769" t="str">
        <f>IFERROR(INDEX(SalesTJ[Revenue],MATCH(A1769,SalesTJ[ProductID],0)),"Not found")</f>
        <v>Not found</v>
      </c>
    </row>
    <row r="1770" spans="1:12">
      <c r="A1770" s="10">
        <v>1769</v>
      </c>
      <c r="C1770" t="str">
        <f>IFERROR(INDEX(ProductTJ[Product Name],MATCH(A1770,ProductTJ[ProductID],0)),"Not found")</f>
        <v>Pomum UE-04</v>
      </c>
      <c r="D1770" t="str">
        <f>IFERROR(INDEX(ProductTJ[Category],MATCH(A1770,ProductTJ[ProductID],0)),"Not found")</f>
        <v>Urban</v>
      </c>
      <c r="E1770">
        <f>IFERROR(INDEX(ProductTJ[ManufacturerID],MATCH(A1770,ProductTJ[ProductID],0)),"Not found")</f>
        <v>11</v>
      </c>
      <c r="F1770" t="str">
        <f>IFERROR(INDEX(ProductTJ[Segment],MATCH(A1770,ProductTJ[ProductID],0)),"Not found")</f>
        <v>Extreme</v>
      </c>
      <c r="G1770" t="str">
        <f>IFERROR(INDEX(SalesTJ[Country],MATCH(A1770,SalesTJ[ProductID],0)),"Not found")</f>
        <v>Not found</v>
      </c>
      <c r="H1770" t="str">
        <f>IFERROR(INDEX(Location[State],MATCH(I1770,Location[Zip],0)),"Not found")</f>
        <v>Not found</v>
      </c>
      <c r="I1770" t="str">
        <f>IFERROR(INDEX(SalesTJ[Zip],MATCH(A1770,SalesTJ[ProductID],0)),"Not found")</f>
        <v>Not found</v>
      </c>
      <c r="J1770" t="str">
        <f>IFERROR(INDEX(Manufacturer[Manufacturer Name],MATCH(E1770,Manufacturer[ManufacturerID],0)),"Not found")</f>
        <v>Pomum</v>
      </c>
      <c r="K1770" t="str">
        <f>IFERROR(INDEX(SalesTJ[Units],MATCH(A1770,SalesTJ[ProductID],0)),"Not found")</f>
        <v>Not found</v>
      </c>
      <c r="L1770" t="str">
        <f>IFERROR(INDEX(SalesTJ[Revenue],MATCH(A1770,SalesTJ[ProductID],0)),"Not found")</f>
        <v>Not found</v>
      </c>
    </row>
    <row r="1771" spans="1:12">
      <c r="A1771" s="10">
        <v>1770</v>
      </c>
      <c r="C1771" t="str">
        <f>IFERROR(INDEX(ProductTJ[Product Name],MATCH(A1771,ProductTJ[ProductID],0)),"Not found")</f>
        <v>Pomum UE-05</v>
      </c>
      <c r="D1771" t="str">
        <f>IFERROR(INDEX(ProductTJ[Category],MATCH(A1771,ProductTJ[ProductID],0)),"Not found")</f>
        <v>Urban</v>
      </c>
      <c r="E1771">
        <f>IFERROR(INDEX(ProductTJ[ManufacturerID],MATCH(A1771,ProductTJ[ProductID],0)),"Not found")</f>
        <v>11</v>
      </c>
      <c r="F1771" t="str">
        <f>IFERROR(INDEX(ProductTJ[Segment],MATCH(A1771,ProductTJ[ProductID],0)),"Not found")</f>
        <v>Extreme</v>
      </c>
      <c r="G1771" t="str">
        <f>IFERROR(INDEX(SalesTJ[Country],MATCH(A1771,SalesTJ[ProductID],0)),"Not found")</f>
        <v>Not found</v>
      </c>
      <c r="H1771" t="str">
        <f>IFERROR(INDEX(Location[State],MATCH(I1771,Location[Zip],0)),"Not found")</f>
        <v>Not found</v>
      </c>
      <c r="I1771" t="str">
        <f>IFERROR(INDEX(SalesTJ[Zip],MATCH(A1771,SalesTJ[ProductID],0)),"Not found")</f>
        <v>Not found</v>
      </c>
      <c r="J1771" t="str">
        <f>IFERROR(INDEX(Manufacturer[Manufacturer Name],MATCH(E1771,Manufacturer[ManufacturerID],0)),"Not found")</f>
        <v>Pomum</v>
      </c>
      <c r="K1771" t="str">
        <f>IFERROR(INDEX(SalesTJ[Units],MATCH(A1771,SalesTJ[ProductID],0)),"Not found")</f>
        <v>Not found</v>
      </c>
      <c r="L1771" t="str">
        <f>IFERROR(INDEX(SalesTJ[Revenue],MATCH(A1771,SalesTJ[ProductID],0)),"Not found")</f>
        <v>Not found</v>
      </c>
    </row>
    <row r="1772" spans="1:12">
      <c r="A1772" s="10">
        <v>1771</v>
      </c>
      <c r="C1772" t="str">
        <f>IFERROR(INDEX(ProductTJ[Product Name],MATCH(A1772,ProductTJ[ProductID],0)),"Not found")</f>
        <v>Pomum UE-06</v>
      </c>
      <c r="D1772" t="str">
        <f>IFERROR(INDEX(ProductTJ[Category],MATCH(A1772,ProductTJ[ProductID],0)),"Not found")</f>
        <v>Urban</v>
      </c>
      <c r="E1772">
        <f>IFERROR(INDEX(ProductTJ[ManufacturerID],MATCH(A1772,ProductTJ[ProductID],0)),"Not found")</f>
        <v>11</v>
      </c>
      <c r="F1772" t="str">
        <f>IFERROR(INDEX(ProductTJ[Segment],MATCH(A1772,ProductTJ[ProductID],0)),"Not found")</f>
        <v>Extreme</v>
      </c>
      <c r="G1772" t="str">
        <f>IFERROR(INDEX(SalesTJ[Country],MATCH(A1772,SalesTJ[ProductID],0)),"Not found")</f>
        <v>Not found</v>
      </c>
      <c r="H1772" t="str">
        <f>IFERROR(INDEX(Location[State],MATCH(I1772,Location[Zip],0)),"Not found")</f>
        <v>Not found</v>
      </c>
      <c r="I1772" t="str">
        <f>IFERROR(INDEX(SalesTJ[Zip],MATCH(A1772,SalesTJ[ProductID],0)),"Not found")</f>
        <v>Not found</v>
      </c>
      <c r="J1772" t="str">
        <f>IFERROR(INDEX(Manufacturer[Manufacturer Name],MATCH(E1772,Manufacturer[ManufacturerID],0)),"Not found")</f>
        <v>Pomum</v>
      </c>
      <c r="K1772" t="str">
        <f>IFERROR(INDEX(SalesTJ[Units],MATCH(A1772,SalesTJ[ProductID],0)),"Not found")</f>
        <v>Not found</v>
      </c>
      <c r="L1772" t="str">
        <f>IFERROR(INDEX(SalesTJ[Revenue],MATCH(A1772,SalesTJ[ProductID],0)),"Not found")</f>
        <v>Not found</v>
      </c>
    </row>
    <row r="1773" spans="1:12">
      <c r="A1773" s="10">
        <v>1772</v>
      </c>
      <c r="C1773" t="str">
        <f>IFERROR(INDEX(ProductTJ[Product Name],MATCH(A1773,ProductTJ[ProductID],0)),"Not found")</f>
        <v>Pomum UE-07</v>
      </c>
      <c r="D1773" t="str">
        <f>IFERROR(INDEX(ProductTJ[Category],MATCH(A1773,ProductTJ[ProductID],0)),"Not found")</f>
        <v>Urban</v>
      </c>
      <c r="E1773">
        <f>IFERROR(INDEX(ProductTJ[ManufacturerID],MATCH(A1773,ProductTJ[ProductID],0)),"Not found")</f>
        <v>11</v>
      </c>
      <c r="F1773" t="str">
        <f>IFERROR(INDEX(ProductTJ[Segment],MATCH(A1773,ProductTJ[ProductID],0)),"Not found")</f>
        <v>Extreme</v>
      </c>
      <c r="G1773" t="str">
        <f>IFERROR(INDEX(SalesTJ[Country],MATCH(A1773,SalesTJ[ProductID],0)),"Not found")</f>
        <v>Not found</v>
      </c>
      <c r="H1773" t="str">
        <f>IFERROR(INDEX(Location[State],MATCH(I1773,Location[Zip],0)),"Not found")</f>
        <v>Not found</v>
      </c>
      <c r="I1773" t="str">
        <f>IFERROR(INDEX(SalesTJ[Zip],MATCH(A1773,SalesTJ[ProductID],0)),"Not found")</f>
        <v>Not found</v>
      </c>
      <c r="J1773" t="str">
        <f>IFERROR(INDEX(Manufacturer[Manufacturer Name],MATCH(E1773,Manufacturer[ManufacturerID],0)),"Not found")</f>
        <v>Pomum</v>
      </c>
      <c r="K1773" t="str">
        <f>IFERROR(INDEX(SalesTJ[Units],MATCH(A1773,SalesTJ[ProductID],0)),"Not found")</f>
        <v>Not found</v>
      </c>
      <c r="L1773" t="str">
        <f>IFERROR(INDEX(SalesTJ[Revenue],MATCH(A1773,SalesTJ[ProductID],0)),"Not found")</f>
        <v>Not found</v>
      </c>
    </row>
    <row r="1774" spans="1:12">
      <c r="A1774" s="10">
        <v>1773</v>
      </c>
      <c r="C1774" t="str">
        <f>IFERROR(INDEX(ProductTJ[Product Name],MATCH(A1774,ProductTJ[ProductID],0)),"Not found")</f>
        <v>Pomum UE-08</v>
      </c>
      <c r="D1774" t="str">
        <f>IFERROR(INDEX(ProductTJ[Category],MATCH(A1774,ProductTJ[ProductID],0)),"Not found")</f>
        <v>Urban</v>
      </c>
      <c r="E1774">
        <f>IFERROR(INDEX(ProductTJ[ManufacturerID],MATCH(A1774,ProductTJ[ProductID],0)),"Not found")</f>
        <v>11</v>
      </c>
      <c r="F1774" t="str">
        <f>IFERROR(INDEX(ProductTJ[Segment],MATCH(A1774,ProductTJ[ProductID],0)),"Not found")</f>
        <v>Extreme</v>
      </c>
      <c r="G1774" t="str">
        <f>IFERROR(INDEX(SalesTJ[Country],MATCH(A1774,SalesTJ[ProductID],0)),"Not found")</f>
        <v>Not found</v>
      </c>
      <c r="H1774" t="str">
        <f>IFERROR(INDEX(Location[State],MATCH(I1774,Location[Zip],0)),"Not found")</f>
        <v>Not found</v>
      </c>
      <c r="I1774" t="str">
        <f>IFERROR(INDEX(SalesTJ[Zip],MATCH(A1774,SalesTJ[ProductID],0)),"Not found")</f>
        <v>Not found</v>
      </c>
      <c r="J1774" t="str">
        <f>IFERROR(INDEX(Manufacturer[Manufacturer Name],MATCH(E1774,Manufacturer[ManufacturerID],0)),"Not found")</f>
        <v>Pomum</v>
      </c>
      <c r="K1774" t="str">
        <f>IFERROR(INDEX(SalesTJ[Units],MATCH(A1774,SalesTJ[ProductID],0)),"Not found")</f>
        <v>Not found</v>
      </c>
      <c r="L1774" t="str">
        <f>IFERROR(INDEX(SalesTJ[Revenue],MATCH(A1774,SalesTJ[ProductID],0)),"Not found")</f>
        <v>Not found</v>
      </c>
    </row>
    <row r="1775" spans="1:12">
      <c r="A1775" s="10">
        <v>1774</v>
      </c>
      <c r="C1775" t="str">
        <f>IFERROR(INDEX(ProductTJ[Product Name],MATCH(A1775,ProductTJ[ProductID],0)),"Not found")</f>
        <v>Pomum UE-09</v>
      </c>
      <c r="D1775" t="str">
        <f>IFERROR(INDEX(ProductTJ[Category],MATCH(A1775,ProductTJ[ProductID],0)),"Not found")</f>
        <v>Urban</v>
      </c>
      <c r="E1775">
        <f>IFERROR(INDEX(ProductTJ[ManufacturerID],MATCH(A1775,ProductTJ[ProductID],0)),"Not found")</f>
        <v>11</v>
      </c>
      <c r="F1775" t="str">
        <f>IFERROR(INDEX(ProductTJ[Segment],MATCH(A1775,ProductTJ[ProductID],0)),"Not found")</f>
        <v>Extreme</v>
      </c>
      <c r="G1775" t="str">
        <f>IFERROR(INDEX(SalesTJ[Country],MATCH(A1775,SalesTJ[ProductID],0)),"Not found")</f>
        <v>Canada</v>
      </c>
      <c r="H1775" t="str">
        <f>IFERROR(INDEX(Location[State],MATCH(I1775,Location[Zip],0)),"Not found")</f>
        <v>Ontario</v>
      </c>
      <c r="I1775" t="str">
        <f>IFERROR(INDEX(SalesTJ[Zip],MATCH(A1775,SalesTJ[ProductID],0)),"Not found")</f>
        <v>L5P</v>
      </c>
      <c r="J1775" t="str">
        <f>IFERROR(INDEX(Manufacturer[Manufacturer Name],MATCH(E1775,Manufacturer[ManufacturerID],0)),"Not found")</f>
        <v>Pomum</v>
      </c>
      <c r="K1775">
        <f>IFERROR(INDEX(SalesTJ[Units],MATCH(A1775,SalesTJ[ProductID],0)),"Not found")</f>
        <v>1</v>
      </c>
      <c r="L1775">
        <f>IFERROR(INDEX(SalesTJ[Revenue],MATCH(A1775,SalesTJ[ProductID],0)),"Not found")</f>
        <v>10079.37</v>
      </c>
    </row>
    <row r="1776" spans="1:12">
      <c r="A1776" s="10">
        <v>1775</v>
      </c>
      <c r="C1776" t="str">
        <f>IFERROR(INDEX(ProductTJ[Product Name],MATCH(A1776,ProductTJ[ProductID],0)),"Not found")</f>
        <v>Pomum UE-10</v>
      </c>
      <c r="D1776" t="str">
        <f>IFERROR(INDEX(ProductTJ[Category],MATCH(A1776,ProductTJ[ProductID],0)),"Not found")</f>
        <v>Urban</v>
      </c>
      <c r="E1776">
        <f>IFERROR(INDEX(ProductTJ[ManufacturerID],MATCH(A1776,ProductTJ[ProductID],0)),"Not found")</f>
        <v>11</v>
      </c>
      <c r="F1776" t="str">
        <f>IFERROR(INDEX(ProductTJ[Segment],MATCH(A1776,ProductTJ[ProductID],0)),"Not found")</f>
        <v>Extreme</v>
      </c>
      <c r="G1776" t="str">
        <f>IFERROR(INDEX(SalesTJ[Country],MATCH(A1776,SalesTJ[ProductID],0)),"Not found")</f>
        <v>Not found</v>
      </c>
      <c r="H1776" t="str">
        <f>IFERROR(INDEX(Location[State],MATCH(I1776,Location[Zip],0)),"Not found")</f>
        <v>Not found</v>
      </c>
      <c r="I1776" t="str">
        <f>IFERROR(INDEX(SalesTJ[Zip],MATCH(A1776,SalesTJ[ProductID],0)),"Not found")</f>
        <v>Not found</v>
      </c>
      <c r="J1776" t="str">
        <f>IFERROR(INDEX(Manufacturer[Manufacturer Name],MATCH(E1776,Manufacturer[ManufacturerID],0)),"Not found")</f>
        <v>Pomum</v>
      </c>
      <c r="K1776" t="str">
        <f>IFERROR(INDEX(SalesTJ[Units],MATCH(A1776,SalesTJ[ProductID],0)),"Not found")</f>
        <v>Not found</v>
      </c>
      <c r="L1776" t="str">
        <f>IFERROR(INDEX(SalesTJ[Revenue],MATCH(A1776,SalesTJ[ProductID],0)),"Not found")</f>
        <v>Not found</v>
      </c>
    </row>
    <row r="1777" spans="1:12">
      <c r="A1777" s="10">
        <v>1776</v>
      </c>
      <c r="C1777" t="str">
        <f>IFERROR(INDEX(ProductTJ[Product Name],MATCH(A1777,ProductTJ[ProductID],0)),"Not found")</f>
        <v>Pomum UE-11</v>
      </c>
      <c r="D1777" t="str">
        <f>IFERROR(INDEX(ProductTJ[Category],MATCH(A1777,ProductTJ[ProductID],0)),"Not found")</f>
        <v>Urban</v>
      </c>
      <c r="E1777">
        <f>IFERROR(INDEX(ProductTJ[ManufacturerID],MATCH(A1777,ProductTJ[ProductID],0)),"Not found")</f>
        <v>11</v>
      </c>
      <c r="F1777" t="str">
        <f>IFERROR(INDEX(ProductTJ[Segment],MATCH(A1777,ProductTJ[ProductID],0)),"Not found")</f>
        <v>Extreme</v>
      </c>
      <c r="G1777" t="str">
        <f>IFERROR(INDEX(SalesTJ[Country],MATCH(A1777,SalesTJ[ProductID],0)),"Not found")</f>
        <v>Not found</v>
      </c>
      <c r="H1777" t="str">
        <f>IFERROR(INDEX(Location[State],MATCH(I1777,Location[Zip],0)),"Not found")</f>
        <v>Not found</v>
      </c>
      <c r="I1777" t="str">
        <f>IFERROR(INDEX(SalesTJ[Zip],MATCH(A1777,SalesTJ[ProductID],0)),"Not found")</f>
        <v>Not found</v>
      </c>
      <c r="J1777" t="str">
        <f>IFERROR(INDEX(Manufacturer[Manufacturer Name],MATCH(E1777,Manufacturer[ManufacturerID],0)),"Not found")</f>
        <v>Pomum</v>
      </c>
      <c r="K1777" t="str">
        <f>IFERROR(INDEX(SalesTJ[Units],MATCH(A1777,SalesTJ[ProductID],0)),"Not found")</f>
        <v>Not found</v>
      </c>
      <c r="L1777" t="str">
        <f>IFERROR(INDEX(SalesTJ[Revenue],MATCH(A1777,SalesTJ[ProductID],0)),"Not found")</f>
        <v>Not found</v>
      </c>
    </row>
    <row r="1778" spans="1:12">
      <c r="A1778" s="10">
        <v>1777</v>
      </c>
      <c r="C1778" t="str">
        <f>IFERROR(INDEX(ProductTJ[Product Name],MATCH(A1778,ProductTJ[ProductID],0)),"Not found")</f>
        <v>Pomum UE-12</v>
      </c>
      <c r="D1778" t="str">
        <f>IFERROR(INDEX(ProductTJ[Category],MATCH(A1778,ProductTJ[ProductID],0)),"Not found")</f>
        <v>Urban</v>
      </c>
      <c r="E1778">
        <f>IFERROR(INDEX(ProductTJ[ManufacturerID],MATCH(A1778,ProductTJ[ProductID],0)),"Not found")</f>
        <v>11</v>
      </c>
      <c r="F1778" t="str">
        <f>IFERROR(INDEX(ProductTJ[Segment],MATCH(A1778,ProductTJ[ProductID],0)),"Not found")</f>
        <v>Extreme</v>
      </c>
      <c r="G1778" t="str">
        <f>IFERROR(INDEX(SalesTJ[Country],MATCH(A1778,SalesTJ[ProductID],0)),"Not found")</f>
        <v>Not found</v>
      </c>
      <c r="H1778" t="str">
        <f>IFERROR(INDEX(Location[State],MATCH(I1778,Location[Zip],0)),"Not found")</f>
        <v>Not found</v>
      </c>
      <c r="I1778" t="str">
        <f>IFERROR(INDEX(SalesTJ[Zip],MATCH(A1778,SalesTJ[ProductID],0)),"Not found")</f>
        <v>Not found</v>
      </c>
      <c r="J1778" t="str">
        <f>IFERROR(INDEX(Manufacturer[Manufacturer Name],MATCH(E1778,Manufacturer[ManufacturerID],0)),"Not found")</f>
        <v>Pomum</v>
      </c>
      <c r="K1778" t="str">
        <f>IFERROR(INDEX(SalesTJ[Units],MATCH(A1778,SalesTJ[ProductID],0)),"Not found")</f>
        <v>Not found</v>
      </c>
      <c r="L1778" t="str">
        <f>IFERROR(INDEX(SalesTJ[Revenue],MATCH(A1778,SalesTJ[ProductID],0)),"Not found")</f>
        <v>Not found</v>
      </c>
    </row>
    <row r="1779" spans="1:12">
      <c r="A1779" s="10">
        <v>1778</v>
      </c>
      <c r="C1779" t="str">
        <f>IFERROR(INDEX(ProductTJ[Product Name],MATCH(A1779,ProductTJ[ProductID],0)),"Not found")</f>
        <v>Pomum UE-13</v>
      </c>
      <c r="D1779" t="str">
        <f>IFERROR(INDEX(ProductTJ[Category],MATCH(A1779,ProductTJ[ProductID],0)),"Not found")</f>
        <v>Urban</v>
      </c>
      <c r="E1779">
        <f>IFERROR(INDEX(ProductTJ[ManufacturerID],MATCH(A1779,ProductTJ[ProductID],0)),"Not found")</f>
        <v>11</v>
      </c>
      <c r="F1779" t="str">
        <f>IFERROR(INDEX(ProductTJ[Segment],MATCH(A1779,ProductTJ[ProductID],0)),"Not found")</f>
        <v>Extreme</v>
      </c>
      <c r="G1779" t="str">
        <f>IFERROR(INDEX(SalesTJ[Country],MATCH(A1779,SalesTJ[ProductID],0)),"Not found")</f>
        <v>Not found</v>
      </c>
      <c r="H1779" t="str">
        <f>IFERROR(INDEX(Location[State],MATCH(I1779,Location[Zip],0)),"Not found")</f>
        <v>Not found</v>
      </c>
      <c r="I1779" t="str">
        <f>IFERROR(INDEX(SalesTJ[Zip],MATCH(A1779,SalesTJ[ProductID],0)),"Not found")</f>
        <v>Not found</v>
      </c>
      <c r="J1779" t="str">
        <f>IFERROR(INDEX(Manufacturer[Manufacturer Name],MATCH(E1779,Manufacturer[ManufacturerID],0)),"Not found")</f>
        <v>Pomum</v>
      </c>
      <c r="K1779" t="str">
        <f>IFERROR(INDEX(SalesTJ[Units],MATCH(A1779,SalesTJ[ProductID],0)),"Not found")</f>
        <v>Not found</v>
      </c>
      <c r="L1779" t="str">
        <f>IFERROR(INDEX(SalesTJ[Revenue],MATCH(A1779,SalesTJ[ProductID],0)),"Not found")</f>
        <v>Not found</v>
      </c>
    </row>
    <row r="1780" spans="1:12">
      <c r="A1780" s="10">
        <v>1779</v>
      </c>
      <c r="C1780" t="str">
        <f>IFERROR(INDEX(ProductTJ[Product Name],MATCH(A1780,ProductTJ[ProductID],0)),"Not found")</f>
        <v>Pomum UE-14</v>
      </c>
      <c r="D1780" t="str">
        <f>IFERROR(INDEX(ProductTJ[Category],MATCH(A1780,ProductTJ[ProductID],0)),"Not found")</f>
        <v>Urban</v>
      </c>
      <c r="E1780">
        <f>IFERROR(INDEX(ProductTJ[ManufacturerID],MATCH(A1780,ProductTJ[ProductID],0)),"Not found")</f>
        <v>11</v>
      </c>
      <c r="F1780" t="str">
        <f>IFERROR(INDEX(ProductTJ[Segment],MATCH(A1780,ProductTJ[ProductID],0)),"Not found")</f>
        <v>Extreme</v>
      </c>
      <c r="G1780" t="str">
        <f>IFERROR(INDEX(SalesTJ[Country],MATCH(A1780,SalesTJ[ProductID],0)),"Not found")</f>
        <v>Not found</v>
      </c>
      <c r="H1780" t="str">
        <f>IFERROR(INDEX(Location[State],MATCH(I1780,Location[Zip],0)),"Not found")</f>
        <v>Not found</v>
      </c>
      <c r="I1780" t="str">
        <f>IFERROR(INDEX(SalesTJ[Zip],MATCH(A1780,SalesTJ[ProductID],0)),"Not found")</f>
        <v>Not found</v>
      </c>
      <c r="J1780" t="str">
        <f>IFERROR(INDEX(Manufacturer[Manufacturer Name],MATCH(E1780,Manufacturer[ManufacturerID],0)),"Not found")</f>
        <v>Pomum</v>
      </c>
      <c r="K1780" t="str">
        <f>IFERROR(INDEX(SalesTJ[Units],MATCH(A1780,SalesTJ[ProductID],0)),"Not found")</f>
        <v>Not found</v>
      </c>
      <c r="L1780" t="str">
        <f>IFERROR(INDEX(SalesTJ[Revenue],MATCH(A1780,SalesTJ[ProductID],0)),"Not found")</f>
        <v>Not found</v>
      </c>
    </row>
    <row r="1781" spans="1:12">
      <c r="A1781" s="10">
        <v>1780</v>
      </c>
      <c r="C1781" t="str">
        <f>IFERROR(INDEX(ProductTJ[Product Name],MATCH(A1781,ProductTJ[ProductID],0)),"Not found")</f>
        <v>Pomum UE-15</v>
      </c>
      <c r="D1781" t="str">
        <f>IFERROR(INDEX(ProductTJ[Category],MATCH(A1781,ProductTJ[ProductID],0)),"Not found")</f>
        <v>Urban</v>
      </c>
      <c r="E1781">
        <f>IFERROR(INDEX(ProductTJ[ManufacturerID],MATCH(A1781,ProductTJ[ProductID],0)),"Not found")</f>
        <v>11</v>
      </c>
      <c r="F1781" t="str">
        <f>IFERROR(INDEX(ProductTJ[Segment],MATCH(A1781,ProductTJ[ProductID],0)),"Not found")</f>
        <v>Extreme</v>
      </c>
      <c r="G1781" t="str">
        <f>IFERROR(INDEX(SalesTJ[Country],MATCH(A1781,SalesTJ[ProductID],0)),"Not found")</f>
        <v>Not found</v>
      </c>
      <c r="H1781" t="str">
        <f>IFERROR(INDEX(Location[State],MATCH(I1781,Location[Zip],0)),"Not found")</f>
        <v>Not found</v>
      </c>
      <c r="I1781" t="str">
        <f>IFERROR(INDEX(SalesTJ[Zip],MATCH(A1781,SalesTJ[ProductID],0)),"Not found")</f>
        <v>Not found</v>
      </c>
      <c r="J1781" t="str">
        <f>IFERROR(INDEX(Manufacturer[Manufacturer Name],MATCH(E1781,Manufacturer[ManufacturerID],0)),"Not found")</f>
        <v>Pomum</v>
      </c>
      <c r="K1781" t="str">
        <f>IFERROR(INDEX(SalesTJ[Units],MATCH(A1781,SalesTJ[ProductID],0)),"Not found")</f>
        <v>Not found</v>
      </c>
      <c r="L1781" t="str">
        <f>IFERROR(INDEX(SalesTJ[Revenue],MATCH(A1781,SalesTJ[ProductID],0)),"Not found")</f>
        <v>Not found</v>
      </c>
    </row>
    <row r="1782" spans="1:12">
      <c r="A1782" s="10">
        <v>1781</v>
      </c>
      <c r="C1782" t="str">
        <f>IFERROR(INDEX(ProductTJ[Product Name],MATCH(A1782,ProductTJ[ProductID],0)),"Not found")</f>
        <v>Pomum UE-16</v>
      </c>
      <c r="D1782" t="str">
        <f>IFERROR(INDEX(ProductTJ[Category],MATCH(A1782,ProductTJ[ProductID],0)),"Not found")</f>
        <v>Urban</v>
      </c>
      <c r="E1782">
        <f>IFERROR(INDEX(ProductTJ[ManufacturerID],MATCH(A1782,ProductTJ[ProductID],0)),"Not found")</f>
        <v>11</v>
      </c>
      <c r="F1782" t="str">
        <f>IFERROR(INDEX(ProductTJ[Segment],MATCH(A1782,ProductTJ[ProductID],0)),"Not found")</f>
        <v>Extreme</v>
      </c>
      <c r="G1782" t="str">
        <f>IFERROR(INDEX(SalesTJ[Country],MATCH(A1782,SalesTJ[ProductID],0)),"Not found")</f>
        <v>Not found</v>
      </c>
      <c r="H1782" t="str">
        <f>IFERROR(INDEX(Location[State],MATCH(I1782,Location[Zip],0)),"Not found")</f>
        <v>Not found</v>
      </c>
      <c r="I1782" t="str">
        <f>IFERROR(INDEX(SalesTJ[Zip],MATCH(A1782,SalesTJ[ProductID],0)),"Not found")</f>
        <v>Not found</v>
      </c>
      <c r="J1782" t="str">
        <f>IFERROR(INDEX(Manufacturer[Manufacturer Name],MATCH(E1782,Manufacturer[ManufacturerID],0)),"Not found")</f>
        <v>Pomum</v>
      </c>
      <c r="K1782" t="str">
        <f>IFERROR(INDEX(SalesTJ[Units],MATCH(A1782,SalesTJ[ProductID],0)),"Not found")</f>
        <v>Not found</v>
      </c>
      <c r="L1782" t="str">
        <f>IFERROR(INDEX(SalesTJ[Revenue],MATCH(A1782,SalesTJ[ProductID],0)),"Not found")</f>
        <v>Not found</v>
      </c>
    </row>
    <row r="1783" spans="1:12">
      <c r="A1783" s="10">
        <v>1782</v>
      </c>
      <c r="C1783" t="str">
        <f>IFERROR(INDEX(ProductTJ[Product Name],MATCH(A1783,ProductTJ[ProductID],0)),"Not found")</f>
        <v>Pomum UE-17</v>
      </c>
      <c r="D1783" t="str">
        <f>IFERROR(INDEX(ProductTJ[Category],MATCH(A1783,ProductTJ[ProductID],0)),"Not found")</f>
        <v>Urban</v>
      </c>
      <c r="E1783">
        <f>IFERROR(INDEX(ProductTJ[ManufacturerID],MATCH(A1783,ProductTJ[ProductID],0)),"Not found")</f>
        <v>11</v>
      </c>
      <c r="F1783" t="str">
        <f>IFERROR(INDEX(ProductTJ[Segment],MATCH(A1783,ProductTJ[ProductID],0)),"Not found")</f>
        <v>Extreme</v>
      </c>
      <c r="G1783" t="str">
        <f>IFERROR(INDEX(SalesTJ[Country],MATCH(A1783,SalesTJ[ProductID],0)),"Not found")</f>
        <v>Not found</v>
      </c>
      <c r="H1783" t="str">
        <f>IFERROR(INDEX(Location[State],MATCH(I1783,Location[Zip],0)),"Not found")</f>
        <v>Not found</v>
      </c>
      <c r="I1783" t="str">
        <f>IFERROR(INDEX(SalesTJ[Zip],MATCH(A1783,SalesTJ[ProductID],0)),"Not found")</f>
        <v>Not found</v>
      </c>
      <c r="J1783" t="str">
        <f>IFERROR(INDEX(Manufacturer[Manufacturer Name],MATCH(E1783,Manufacturer[ManufacturerID],0)),"Not found")</f>
        <v>Pomum</v>
      </c>
      <c r="K1783" t="str">
        <f>IFERROR(INDEX(SalesTJ[Units],MATCH(A1783,SalesTJ[ProductID],0)),"Not found")</f>
        <v>Not found</v>
      </c>
      <c r="L1783" t="str">
        <f>IFERROR(INDEX(SalesTJ[Revenue],MATCH(A1783,SalesTJ[ProductID],0)),"Not found")</f>
        <v>Not found</v>
      </c>
    </row>
    <row r="1784" spans="1:12">
      <c r="A1784" s="10">
        <v>1783</v>
      </c>
      <c r="C1784" t="str">
        <f>IFERROR(INDEX(ProductTJ[Product Name],MATCH(A1784,ProductTJ[ProductID],0)),"Not found")</f>
        <v>Pomum UE-18</v>
      </c>
      <c r="D1784" t="str">
        <f>IFERROR(INDEX(ProductTJ[Category],MATCH(A1784,ProductTJ[ProductID],0)),"Not found")</f>
        <v>Urban</v>
      </c>
      <c r="E1784">
        <f>IFERROR(INDEX(ProductTJ[ManufacturerID],MATCH(A1784,ProductTJ[ProductID],0)),"Not found")</f>
        <v>11</v>
      </c>
      <c r="F1784" t="str">
        <f>IFERROR(INDEX(ProductTJ[Segment],MATCH(A1784,ProductTJ[ProductID],0)),"Not found")</f>
        <v>Extreme</v>
      </c>
      <c r="G1784" t="str">
        <f>IFERROR(INDEX(SalesTJ[Country],MATCH(A1784,SalesTJ[ProductID],0)),"Not found")</f>
        <v>Not found</v>
      </c>
      <c r="H1784" t="str">
        <f>IFERROR(INDEX(Location[State],MATCH(I1784,Location[Zip],0)),"Not found")</f>
        <v>Not found</v>
      </c>
      <c r="I1784" t="str">
        <f>IFERROR(INDEX(SalesTJ[Zip],MATCH(A1784,SalesTJ[ProductID],0)),"Not found")</f>
        <v>Not found</v>
      </c>
      <c r="J1784" t="str">
        <f>IFERROR(INDEX(Manufacturer[Manufacturer Name],MATCH(E1784,Manufacturer[ManufacturerID],0)),"Not found")</f>
        <v>Pomum</v>
      </c>
      <c r="K1784" t="str">
        <f>IFERROR(INDEX(SalesTJ[Units],MATCH(A1784,SalesTJ[ProductID],0)),"Not found")</f>
        <v>Not found</v>
      </c>
      <c r="L1784" t="str">
        <f>IFERROR(INDEX(SalesTJ[Revenue],MATCH(A1784,SalesTJ[ProductID],0)),"Not found")</f>
        <v>Not found</v>
      </c>
    </row>
    <row r="1785" spans="1:12">
      <c r="A1785" s="10">
        <v>1784</v>
      </c>
      <c r="C1785" t="str">
        <f>IFERROR(INDEX(ProductTJ[Product Name],MATCH(A1785,ProductTJ[ProductID],0)),"Not found")</f>
        <v>Pomum UE-19</v>
      </c>
      <c r="D1785" t="str">
        <f>IFERROR(INDEX(ProductTJ[Category],MATCH(A1785,ProductTJ[ProductID],0)),"Not found")</f>
        <v>Urban</v>
      </c>
      <c r="E1785">
        <f>IFERROR(INDEX(ProductTJ[ManufacturerID],MATCH(A1785,ProductTJ[ProductID],0)),"Not found")</f>
        <v>11</v>
      </c>
      <c r="F1785" t="str">
        <f>IFERROR(INDEX(ProductTJ[Segment],MATCH(A1785,ProductTJ[ProductID],0)),"Not found")</f>
        <v>Extreme</v>
      </c>
      <c r="G1785" t="str">
        <f>IFERROR(INDEX(SalesTJ[Country],MATCH(A1785,SalesTJ[ProductID],0)),"Not found")</f>
        <v>Not found</v>
      </c>
      <c r="H1785" t="str">
        <f>IFERROR(INDEX(Location[State],MATCH(I1785,Location[Zip],0)),"Not found")</f>
        <v>Not found</v>
      </c>
      <c r="I1785" t="str">
        <f>IFERROR(INDEX(SalesTJ[Zip],MATCH(A1785,SalesTJ[ProductID],0)),"Not found")</f>
        <v>Not found</v>
      </c>
      <c r="J1785" t="str">
        <f>IFERROR(INDEX(Manufacturer[Manufacturer Name],MATCH(E1785,Manufacturer[ManufacturerID],0)),"Not found")</f>
        <v>Pomum</v>
      </c>
      <c r="K1785" t="str">
        <f>IFERROR(INDEX(SalesTJ[Units],MATCH(A1785,SalesTJ[ProductID],0)),"Not found")</f>
        <v>Not found</v>
      </c>
      <c r="L1785" t="str">
        <f>IFERROR(INDEX(SalesTJ[Revenue],MATCH(A1785,SalesTJ[ProductID],0)),"Not found")</f>
        <v>Not found</v>
      </c>
    </row>
    <row r="1786" spans="1:12">
      <c r="A1786" s="10">
        <v>1785</v>
      </c>
      <c r="C1786" t="str">
        <f>IFERROR(INDEX(ProductTJ[Product Name],MATCH(A1786,ProductTJ[ProductID],0)),"Not found")</f>
        <v>Pomum UE-20</v>
      </c>
      <c r="D1786" t="str">
        <f>IFERROR(INDEX(ProductTJ[Category],MATCH(A1786,ProductTJ[ProductID],0)),"Not found")</f>
        <v>Urban</v>
      </c>
      <c r="E1786">
        <f>IFERROR(INDEX(ProductTJ[ManufacturerID],MATCH(A1786,ProductTJ[ProductID],0)),"Not found")</f>
        <v>11</v>
      </c>
      <c r="F1786" t="str">
        <f>IFERROR(INDEX(ProductTJ[Segment],MATCH(A1786,ProductTJ[ProductID],0)),"Not found")</f>
        <v>Extreme</v>
      </c>
      <c r="G1786" t="str">
        <f>IFERROR(INDEX(SalesTJ[Country],MATCH(A1786,SalesTJ[ProductID],0)),"Not found")</f>
        <v>Not found</v>
      </c>
      <c r="H1786" t="str">
        <f>IFERROR(INDEX(Location[State],MATCH(I1786,Location[Zip],0)),"Not found")</f>
        <v>Not found</v>
      </c>
      <c r="I1786" t="str">
        <f>IFERROR(INDEX(SalesTJ[Zip],MATCH(A1786,SalesTJ[ProductID],0)),"Not found")</f>
        <v>Not found</v>
      </c>
      <c r="J1786" t="str">
        <f>IFERROR(INDEX(Manufacturer[Manufacturer Name],MATCH(E1786,Manufacturer[ManufacturerID],0)),"Not found")</f>
        <v>Pomum</v>
      </c>
      <c r="K1786" t="str">
        <f>IFERROR(INDEX(SalesTJ[Units],MATCH(A1786,SalesTJ[ProductID],0)),"Not found")</f>
        <v>Not found</v>
      </c>
      <c r="L1786" t="str">
        <f>IFERROR(INDEX(SalesTJ[Revenue],MATCH(A1786,SalesTJ[ProductID],0)),"Not found")</f>
        <v>Not found</v>
      </c>
    </row>
    <row r="1787" spans="1:12">
      <c r="A1787" s="10">
        <v>1786</v>
      </c>
      <c r="C1787" t="str">
        <f>IFERROR(INDEX(ProductTJ[Product Name],MATCH(A1787,ProductTJ[ProductID],0)),"Not found")</f>
        <v>Pomum UE-21</v>
      </c>
      <c r="D1787" t="str">
        <f>IFERROR(INDEX(ProductTJ[Category],MATCH(A1787,ProductTJ[ProductID],0)),"Not found")</f>
        <v>Urban</v>
      </c>
      <c r="E1787">
        <f>IFERROR(INDEX(ProductTJ[ManufacturerID],MATCH(A1787,ProductTJ[ProductID],0)),"Not found")</f>
        <v>11</v>
      </c>
      <c r="F1787" t="str">
        <f>IFERROR(INDEX(ProductTJ[Segment],MATCH(A1787,ProductTJ[ProductID],0)),"Not found")</f>
        <v>Extreme</v>
      </c>
      <c r="G1787" t="str">
        <f>IFERROR(INDEX(SalesTJ[Country],MATCH(A1787,SalesTJ[ProductID],0)),"Not found")</f>
        <v>Not found</v>
      </c>
      <c r="H1787" t="str">
        <f>IFERROR(INDEX(Location[State],MATCH(I1787,Location[Zip],0)),"Not found")</f>
        <v>Not found</v>
      </c>
      <c r="I1787" t="str">
        <f>IFERROR(INDEX(SalesTJ[Zip],MATCH(A1787,SalesTJ[ProductID],0)),"Not found")</f>
        <v>Not found</v>
      </c>
      <c r="J1787" t="str">
        <f>IFERROR(INDEX(Manufacturer[Manufacturer Name],MATCH(E1787,Manufacturer[ManufacturerID],0)),"Not found")</f>
        <v>Pomum</v>
      </c>
      <c r="K1787" t="str">
        <f>IFERROR(INDEX(SalesTJ[Units],MATCH(A1787,SalesTJ[ProductID],0)),"Not found")</f>
        <v>Not found</v>
      </c>
      <c r="L1787" t="str">
        <f>IFERROR(INDEX(SalesTJ[Revenue],MATCH(A1787,SalesTJ[ProductID],0)),"Not found")</f>
        <v>Not found</v>
      </c>
    </row>
    <row r="1788" spans="1:12">
      <c r="A1788" s="10">
        <v>1787</v>
      </c>
      <c r="C1788" t="str">
        <f>IFERROR(INDEX(ProductTJ[Product Name],MATCH(A1788,ProductTJ[ProductID],0)),"Not found")</f>
        <v>Pomum UE-22</v>
      </c>
      <c r="D1788" t="str">
        <f>IFERROR(INDEX(ProductTJ[Category],MATCH(A1788,ProductTJ[ProductID],0)),"Not found")</f>
        <v>Urban</v>
      </c>
      <c r="E1788">
        <f>IFERROR(INDEX(ProductTJ[ManufacturerID],MATCH(A1788,ProductTJ[ProductID],0)),"Not found")</f>
        <v>11</v>
      </c>
      <c r="F1788" t="str">
        <f>IFERROR(INDEX(ProductTJ[Segment],MATCH(A1788,ProductTJ[ProductID],0)),"Not found")</f>
        <v>Extreme</v>
      </c>
      <c r="G1788" t="str">
        <f>IFERROR(INDEX(SalesTJ[Country],MATCH(A1788,SalesTJ[ProductID],0)),"Not found")</f>
        <v>Not found</v>
      </c>
      <c r="H1788" t="str">
        <f>IFERROR(INDEX(Location[State],MATCH(I1788,Location[Zip],0)),"Not found")</f>
        <v>Not found</v>
      </c>
      <c r="I1788" t="str">
        <f>IFERROR(INDEX(SalesTJ[Zip],MATCH(A1788,SalesTJ[ProductID],0)),"Not found")</f>
        <v>Not found</v>
      </c>
      <c r="J1788" t="str">
        <f>IFERROR(INDEX(Manufacturer[Manufacturer Name],MATCH(E1788,Manufacturer[ManufacturerID],0)),"Not found")</f>
        <v>Pomum</v>
      </c>
      <c r="K1788" t="str">
        <f>IFERROR(INDEX(SalesTJ[Units],MATCH(A1788,SalesTJ[ProductID],0)),"Not found")</f>
        <v>Not found</v>
      </c>
      <c r="L1788" t="str">
        <f>IFERROR(INDEX(SalesTJ[Revenue],MATCH(A1788,SalesTJ[ProductID],0)),"Not found")</f>
        <v>Not found</v>
      </c>
    </row>
    <row r="1789" spans="1:12">
      <c r="A1789" s="10">
        <v>1788</v>
      </c>
      <c r="C1789" t="str">
        <f>IFERROR(INDEX(ProductTJ[Product Name],MATCH(A1789,ProductTJ[ProductID],0)),"Not found")</f>
        <v>Pomum UE-23</v>
      </c>
      <c r="D1789" t="str">
        <f>IFERROR(INDEX(ProductTJ[Category],MATCH(A1789,ProductTJ[ProductID],0)),"Not found")</f>
        <v>Urban</v>
      </c>
      <c r="E1789">
        <f>IFERROR(INDEX(ProductTJ[ManufacturerID],MATCH(A1789,ProductTJ[ProductID],0)),"Not found")</f>
        <v>11</v>
      </c>
      <c r="F1789" t="str">
        <f>IFERROR(INDEX(ProductTJ[Segment],MATCH(A1789,ProductTJ[ProductID],0)),"Not found")</f>
        <v>Extreme</v>
      </c>
      <c r="G1789" t="str">
        <f>IFERROR(INDEX(SalesTJ[Country],MATCH(A1789,SalesTJ[ProductID],0)),"Not found")</f>
        <v>Not found</v>
      </c>
      <c r="H1789" t="str">
        <f>IFERROR(INDEX(Location[State],MATCH(I1789,Location[Zip],0)),"Not found")</f>
        <v>Not found</v>
      </c>
      <c r="I1789" t="str">
        <f>IFERROR(INDEX(SalesTJ[Zip],MATCH(A1789,SalesTJ[ProductID],0)),"Not found")</f>
        <v>Not found</v>
      </c>
      <c r="J1789" t="str">
        <f>IFERROR(INDEX(Manufacturer[Manufacturer Name],MATCH(E1789,Manufacturer[ManufacturerID],0)),"Not found")</f>
        <v>Pomum</v>
      </c>
      <c r="K1789" t="str">
        <f>IFERROR(INDEX(SalesTJ[Units],MATCH(A1789,SalesTJ[ProductID],0)),"Not found")</f>
        <v>Not found</v>
      </c>
      <c r="L1789" t="str">
        <f>IFERROR(INDEX(SalesTJ[Revenue],MATCH(A1789,SalesTJ[ProductID],0)),"Not found")</f>
        <v>Not found</v>
      </c>
    </row>
    <row r="1790" spans="1:12">
      <c r="A1790" s="10">
        <v>1789</v>
      </c>
      <c r="C1790" t="str">
        <f>IFERROR(INDEX(ProductTJ[Product Name],MATCH(A1790,ProductTJ[ProductID],0)),"Not found")</f>
        <v>Pomum UE-24</v>
      </c>
      <c r="D1790" t="str">
        <f>IFERROR(INDEX(ProductTJ[Category],MATCH(A1790,ProductTJ[ProductID],0)),"Not found")</f>
        <v>Urban</v>
      </c>
      <c r="E1790">
        <f>IFERROR(INDEX(ProductTJ[ManufacturerID],MATCH(A1790,ProductTJ[ProductID],0)),"Not found")</f>
        <v>11</v>
      </c>
      <c r="F1790" t="str">
        <f>IFERROR(INDEX(ProductTJ[Segment],MATCH(A1790,ProductTJ[ProductID],0)),"Not found")</f>
        <v>Extreme</v>
      </c>
      <c r="G1790" t="str">
        <f>IFERROR(INDEX(SalesTJ[Country],MATCH(A1790,SalesTJ[ProductID],0)),"Not found")</f>
        <v>Not found</v>
      </c>
      <c r="H1790" t="str">
        <f>IFERROR(INDEX(Location[State],MATCH(I1790,Location[Zip],0)),"Not found")</f>
        <v>Not found</v>
      </c>
      <c r="I1790" t="str">
        <f>IFERROR(INDEX(SalesTJ[Zip],MATCH(A1790,SalesTJ[ProductID],0)),"Not found")</f>
        <v>Not found</v>
      </c>
      <c r="J1790" t="str">
        <f>IFERROR(INDEX(Manufacturer[Manufacturer Name],MATCH(E1790,Manufacturer[ManufacturerID],0)),"Not found")</f>
        <v>Pomum</v>
      </c>
      <c r="K1790" t="str">
        <f>IFERROR(INDEX(SalesTJ[Units],MATCH(A1790,SalesTJ[ProductID],0)),"Not found")</f>
        <v>Not found</v>
      </c>
      <c r="L1790" t="str">
        <f>IFERROR(INDEX(SalesTJ[Revenue],MATCH(A1790,SalesTJ[ProductID],0)),"Not found")</f>
        <v>Not found</v>
      </c>
    </row>
    <row r="1791" spans="1:12">
      <c r="A1791" s="10">
        <v>1790</v>
      </c>
      <c r="C1791" t="str">
        <f>IFERROR(INDEX(ProductTJ[Product Name],MATCH(A1791,ProductTJ[ProductID],0)),"Not found")</f>
        <v>Pomum UE-25</v>
      </c>
      <c r="D1791" t="str">
        <f>IFERROR(INDEX(ProductTJ[Category],MATCH(A1791,ProductTJ[ProductID],0)),"Not found")</f>
        <v>Urban</v>
      </c>
      <c r="E1791">
        <f>IFERROR(INDEX(ProductTJ[ManufacturerID],MATCH(A1791,ProductTJ[ProductID],0)),"Not found")</f>
        <v>11</v>
      </c>
      <c r="F1791" t="str">
        <f>IFERROR(INDEX(ProductTJ[Segment],MATCH(A1791,ProductTJ[ProductID],0)),"Not found")</f>
        <v>Extreme</v>
      </c>
      <c r="G1791" t="str">
        <f>IFERROR(INDEX(SalesTJ[Country],MATCH(A1791,SalesTJ[ProductID],0)),"Not found")</f>
        <v>Not found</v>
      </c>
      <c r="H1791" t="str">
        <f>IFERROR(INDEX(Location[State],MATCH(I1791,Location[Zip],0)),"Not found")</f>
        <v>Not found</v>
      </c>
      <c r="I1791" t="str">
        <f>IFERROR(INDEX(SalesTJ[Zip],MATCH(A1791,SalesTJ[ProductID],0)),"Not found")</f>
        <v>Not found</v>
      </c>
      <c r="J1791" t="str">
        <f>IFERROR(INDEX(Manufacturer[Manufacturer Name],MATCH(E1791,Manufacturer[ManufacturerID],0)),"Not found")</f>
        <v>Pomum</v>
      </c>
      <c r="K1791" t="str">
        <f>IFERROR(INDEX(SalesTJ[Units],MATCH(A1791,SalesTJ[ProductID],0)),"Not found")</f>
        <v>Not found</v>
      </c>
      <c r="L1791" t="str">
        <f>IFERROR(INDEX(SalesTJ[Revenue],MATCH(A1791,SalesTJ[ProductID],0)),"Not found")</f>
        <v>Not found</v>
      </c>
    </row>
    <row r="1792" spans="1:12">
      <c r="A1792" s="10">
        <v>1791</v>
      </c>
      <c r="C1792" t="str">
        <f>IFERROR(INDEX(ProductTJ[Product Name],MATCH(A1792,ProductTJ[ProductID],0)),"Not found")</f>
        <v>Pomum UE-26</v>
      </c>
      <c r="D1792" t="str">
        <f>IFERROR(INDEX(ProductTJ[Category],MATCH(A1792,ProductTJ[ProductID],0)),"Not found")</f>
        <v>Urban</v>
      </c>
      <c r="E1792">
        <f>IFERROR(INDEX(ProductTJ[ManufacturerID],MATCH(A1792,ProductTJ[ProductID],0)),"Not found")</f>
        <v>11</v>
      </c>
      <c r="F1792" t="str">
        <f>IFERROR(INDEX(ProductTJ[Segment],MATCH(A1792,ProductTJ[ProductID],0)),"Not found")</f>
        <v>Extreme</v>
      </c>
      <c r="G1792" t="str">
        <f>IFERROR(INDEX(SalesTJ[Country],MATCH(A1792,SalesTJ[ProductID],0)),"Not found")</f>
        <v>Not found</v>
      </c>
      <c r="H1792" t="str">
        <f>IFERROR(INDEX(Location[State],MATCH(I1792,Location[Zip],0)),"Not found")</f>
        <v>Not found</v>
      </c>
      <c r="I1792" t="str">
        <f>IFERROR(INDEX(SalesTJ[Zip],MATCH(A1792,SalesTJ[ProductID],0)),"Not found")</f>
        <v>Not found</v>
      </c>
      <c r="J1792" t="str">
        <f>IFERROR(INDEX(Manufacturer[Manufacturer Name],MATCH(E1792,Manufacturer[ManufacturerID],0)),"Not found")</f>
        <v>Pomum</v>
      </c>
      <c r="K1792" t="str">
        <f>IFERROR(INDEX(SalesTJ[Units],MATCH(A1792,SalesTJ[ProductID],0)),"Not found")</f>
        <v>Not found</v>
      </c>
      <c r="L1792" t="str">
        <f>IFERROR(INDEX(SalesTJ[Revenue],MATCH(A1792,SalesTJ[ProductID],0)),"Not found")</f>
        <v>Not found</v>
      </c>
    </row>
    <row r="1793" spans="1:12">
      <c r="A1793" s="10">
        <v>1792</v>
      </c>
      <c r="C1793" t="str">
        <f>IFERROR(INDEX(ProductTJ[Product Name],MATCH(A1793,ProductTJ[ProductID],0)),"Not found")</f>
        <v>Pomum UE-27</v>
      </c>
      <c r="D1793" t="str">
        <f>IFERROR(INDEX(ProductTJ[Category],MATCH(A1793,ProductTJ[ProductID],0)),"Not found")</f>
        <v>Urban</v>
      </c>
      <c r="E1793">
        <f>IFERROR(INDEX(ProductTJ[ManufacturerID],MATCH(A1793,ProductTJ[ProductID],0)),"Not found")</f>
        <v>11</v>
      </c>
      <c r="F1793" t="str">
        <f>IFERROR(INDEX(ProductTJ[Segment],MATCH(A1793,ProductTJ[ProductID],0)),"Not found")</f>
        <v>Extreme</v>
      </c>
      <c r="G1793" t="str">
        <f>IFERROR(INDEX(SalesTJ[Country],MATCH(A1793,SalesTJ[ProductID],0)),"Not found")</f>
        <v>Not found</v>
      </c>
      <c r="H1793" t="str">
        <f>IFERROR(INDEX(Location[State],MATCH(I1793,Location[Zip],0)),"Not found")</f>
        <v>Not found</v>
      </c>
      <c r="I1793" t="str">
        <f>IFERROR(INDEX(SalesTJ[Zip],MATCH(A1793,SalesTJ[ProductID],0)),"Not found")</f>
        <v>Not found</v>
      </c>
      <c r="J1793" t="str">
        <f>IFERROR(INDEX(Manufacturer[Manufacturer Name],MATCH(E1793,Manufacturer[ManufacturerID],0)),"Not found")</f>
        <v>Pomum</v>
      </c>
      <c r="K1793" t="str">
        <f>IFERROR(INDEX(SalesTJ[Units],MATCH(A1793,SalesTJ[ProductID],0)),"Not found")</f>
        <v>Not found</v>
      </c>
      <c r="L1793" t="str">
        <f>IFERROR(INDEX(SalesTJ[Revenue],MATCH(A1793,SalesTJ[ProductID],0)),"Not found")</f>
        <v>Not found</v>
      </c>
    </row>
    <row r="1794" spans="1:12">
      <c r="A1794" s="10">
        <v>1793</v>
      </c>
      <c r="C1794" t="str">
        <f>IFERROR(INDEX(ProductTJ[Product Name],MATCH(A1794,ProductTJ[ProductID],0)),"Not found")</f>
        <v>Pomum UE-28</v>
      </c>
      <c r="D1794" t="str">
        <f>IFERROR(INDEX(ProductTJ[Category],MATCH(A1794,ProductTJ[ProductID],0)),"Not found")</f>
        <v>Urban</v>
      </c>
      <c r="E1794">
        <f>IFERROR(INDEX(ProductTJ[ManufacturerID],MATCH(A1794,ProductTJ[ProductID],0)),"Not found")</f>
        <v>11</v>
      </c>
      <c r="F1794" t="str">
        <f>IFERROR(INDEX(ProductTJ[Segment],MATCH(A1794,ProductTJ[ProductID],0)),"Not found")</f>
        <v>Extreme</v>
      </c>
      <c r="G1794" t="str">
        <f>IFERROR(INDEX(SalesTJ[Country],MATCH(A1794,SalesTJ[ProductID],0)),"Not found")</f>
        <v>Not found</v>
      </c>
      <c r="H1794" t="str">
        <f>IFERROR(INDEX(Location[State],MATCH(I1794,Location[Zip],0)),"Not found")</f>
        <v>Not found</v>
      </c>
      <c r="I1794" t="str">
        <f>IFERROR(INDEX(SalesTJ[Zip],MATCH(A1794,SalesTJ[ProductID],0)),"Not found")</f>
        <v>Not found</v>
      </c>
      <c r="J1794" t="str">
        <f>IFERROR(INDEX(Manufacturer[Manufacturer Name],MATCH(E1794,Manufacturer[ManufacturerID],0)),"Not found")</f>
        <v>Pomum</v>
      </c>
      <c r="K1794" t="str">
        <f>IFERROR(INDEX(SalesTJ[Units],MATCH(A1794,SalesTJ[ProductID],0)),"Not found")</f>
        <v>Not found</v>
      </c>
      <c r="L1794" t="str">
        <f>IFERROR(INDEX(SalesTJ[Revenue],MATCH(A1794,SalesTJ[ProductID],0)),"Not found")</f>
        <v>Not found</v>
      </c>
    </row>
    <row r="1795" spans="1:12">
      <c r="A1795" s="10">
        <v>1794</v>
      </c>
      <c r="C1795" t="str">
        <f>IFERROR(INDEX(ProductTJ[Product Name],MATCH(A1795,ProductTJ[ProductID],0)),"Not found")</f>
        <v>Pomum UE-29</v>
      </c>
      <c r="D1795" t="str">
        <f>IFERROR(INDEX(ProductTJ[Category],MATCH(A1795,ProductTJ[ProductID],0)),"Not found")</f>
        <v>Urban</v>
      </c>
      <c r="E1795">
        <f>IFERROR(INDEX(ProductTJ[ManufacturerID],MATCH(A1795,ProductTJ[ProductID],0)),"Not found")</f>
        <v>11</v>
      </c>
      <c r="F1795" t="str">
        <f>IFERROR(INDEX(ProductTJ[Segment],MATCH(A1795,ProductTJ[ProductID],0)),"Not found")</f>
        <v>Extreme</v>
      </c>
      <c r="G1795" t="str">
        <f>IFERROR(INDEX(SalesTJ[Country],MATCH(A1795,SalesTJ[ProductID],0)),"Not found")</f>
        <v>Not found</v>
      </c>
      <c r="H1795" t="str">
        <f>IFERROR(INDEX(Location[State],MATCH(I1795,Location[Zip],0)),"Not found")</f>
        <v>Not found</v>
      </c>
      <c r="I1795" t="str">
        <f>IFERROR(INDEX(SalesTJ[Zip],MATCH(A1795,SalesTJ[ProductID],0)),"Not found")</f>
        <v>Not found</v>
      </c>
      <c r="J1795" t="str">
        <f>IFERROR(INDEX(Manufacturer[Manufacturer Name],MATCH(E1795,Manufacturer[ManufacturerID],0)),"Not found")</f>
        <v>Pomum</v>
      </c>
      <c r="K1795" t="str">
        <f>IFERROR(INDEX(SalesTJ[Units],MATCH(A1795,SalesTJ[ProductID],0)),"Not found")</f>
        <v>Not found</v>
      </c>
      <c r="L1795" t="str">
        <f>IFERROR(INDEX(SalesTJ[Revenue],MATCH(A1795,SalesTJ[ProductID],0)),"Not found")</f>
        <v>Not found</v>
      </c>
    </row>
    <row r="1796" spans="1:12">
      <c r="A1796" s="10">
        <v>1795</v>
      </c>
      <c r="C1796" t="str">
        <f>IFERROR(INDEX(ProductTJ[Product Name],MATCH(A1796,ProductTJ[ProductID],0)),"Not found")</f>
        <v>Pomum UC-01</v>
      </c>
      <c r="D1796" t="str">
        <f>IFERROR(INDEX(ProductTJ[Category],MATCH(A1796,ProductTJ[ProductID],0)),"Not found")</f>
        <v>Urban</v>
      </c>
      <c r="E1796">
        <f>IFERROR(INDEX(ProductTJ[ManufacturerID],MATCH(A1796,ProductTJ[ProductID],0)),"Not found")</f>
        <v>11</v>
      </c>
      <c r="F1796" t="str">
        <f>IFERROR(INDEX(ProductTJ[Segment],MATCH(A1796,ProductTJ[ProductID],0)),"Not found")</f>
        <v>Convenience</v>
      </c>
      <c r="G1796" t="str">
        <f>IFERROR(INDEX(SalesTJ[Country],MATCH(A1796,SalesTJ[ProductID],0)),"Not found")</f>
        <v>Not found</v>
      </c>
      <c r="H1796" t="str">
        <f>IFERROR(INDEX(Location[State],MATCH(I1796,Location[Zip],0)),"Not found")</f>
        <v>Not found</v>
      </c>
      <c r="I1796" t="str">
        <f>IFERROR(INDEX(SalesTJ[Zip],MATCH(A1796,SalesTJ[ProductID],0)),"Not found")</f>
        <v>Not found</v>
      </c>
      <c r="J1796" t="str">
        <f>IFERROR(INDEX(Manufacturer[Manufacturer Name],MATCH(E1796,Manufacturer[ManufacturerID],0)),"Not found")</f>
        <v>Pomum</v>
      </c>
      <c r="K1796" t="str">
        <f>IFERROR(INDEX(SalesTJ[Units],MATCH(A1796,SalesTJ[ProductID],0)),"Not found")</f>
        <v>Not found</v>
      </c>
      <c r="L1796" t="str">
        <f>IFERROR(INDEX(SalesTJ[Revenue],MATCH(A1796,SalesTJ[ProductID],0)),"Not found")</f>
        <v>Not found</v>
      </c>
    </row>
    <row r="1797" spans="1:12">
      <c r="A1797" s="10">
        <v>1796</v>
      </c>
      <c r="C1797" t="str">
        <f>IFERROR(INDEX(ProductTJ[Product Name],MATCH(A1797,ProductTJ[ProductID],0)),"Not found")</f>
        <v>Pomum UC-02</v>
      </c>
      <c r="D1797" t="str">
        <f>IFERROR(INDEX(ProductTJ[Category],MATCH(A1797,ProductTJ[ProductID],0)),"Not found")</f>
        <v>Urban</v>
      </c>
      <c r="E1797">
        <f>IFERROR(INDEX(ProductTJ[ManufacturerID],MATCH(A1797,ProductTJ[ProductID],0)),"Not found")</f>
        <v>11</v>
      </c>
      <c r="F1797" t="str">
        <f>IFERROR(INDEX(ProductTJ[Segment],MATCH(A1797,ProductTJ[ProductID],0)),"Not found")</f>
        <v>Convenience</v>
      </c>
      <c r="G1797" t="str">
        <f>IFERROR(INDEX(SalesTJ[Country],MATCH(A1797,SalesTJ[ProductID],0)),"Not found")</f>
        <v>Not found</v>
      </c>
      <c r="H1797" t="str">
        <f>IFERROR(INDEX(Location[State],MATCH(I1797,Location[Zip],0)),"Not found")</f>
        <v>Not found</v>
      </c>
      <c r="I1797" t="str">
        <f>IFERROR(INDEX(SalesTJ[Zip],MATCH(A1797,SalesTJ[ProductID],0)),"Not found")</f>
        <v>Not found</v>
      </c>
      <c r="J1797" t="str">
        <f>IFERROR(INDEX(Manufacturer[Manufacturer Name],MATCH(E1797,Manufacturer[ManufacturerID],0)),"Not found")</f>
        <v>Pomum</v>
      </c>
      <c r="K1797" t="str">
        <f>IFERROR(INDEX(SalesTJ[Units],MATCH(A1797,SalesTJ[ProductID],0)),"Not found")</f>
        <v>Not found</v>
      </c>
      <c r="L1797" t="str">
        <f>IFERROR(INDEX(SalesTJ[Revenue],MATCH(A1797,SalesTJ[ProductID],0)),"Not found")</f>
        <v>Not found</v>
      </c>
    </row>
    <row r="1798" spans="1:12">
      <c r="A1798" s="10">
        <v>1797</v>
      </c>
      <c r="C1798" t="str">
        <f>IFERROR(INDEX(ProductTJ[Product Name],MATCH(A1798,ProductTJ[ProductID],0)),"Not found")</f>
        <v>Pomum UC-03</v>
      </c>
      <c r="D1798" t="str">
        <f>IFERROR(INDEX(ProductTJ[Category],MATCH(A1798,ProductTJ[ProductID],0)),"Not found")</f>
        <v>Urban</v>
      </c>
      <c r="E1798">
        <f>IFERROR(INDEX(ProductTJ[ManufacturerID],MATCH(A1798,ProductTJ[ProductID],0)),"Not found")</f>
        <v>11</v>
      </c>
      <c r="F1798" t="str">
        <f>IFERROR(INDEX(ProductTJ[Segment],MATCH(A1798,ProductTJ[ProductID],0)),"Not found")</f>
        <v>Convenience</v>
      </c>
      <c r="G1798" t="str">
        <f>IFERROR(INDEX(SalesTJ[Country],MATCH(A1798,SalesTJ[ProductID],0)),"Not found")</f>
        <v>Not found</v>
      </c>
      <c r="H1798" t="str">
        <f>IFERROR(INDEX(Location[State],MATCH(I1798,Location[Zip],0)),"Not found")</f>
        <v>Not found</v>
      </c>
      <c r="I1798" t="str">
        <f>IFERROR(INDEX(SalesTJ[Zip],MATCH(A1798,SalesTJ[ProductID],0)),"Not found")</f>
        <v>Not found</v>
      </c>
      <c r="J1798" t="str">
        <f>IFERROR(INDEX(Manufacturer[Manufacturer Name],MATCH(E1798,Manufacturer[ManufacturerID],0)),"Not found")</f>
        <v>Pomum</v>
      </c>
      <c r="K1798" t="str">
        <f>IFERROR(INDEX(SalesTJ[Units],MATCH(A1798,SalesTJ[ProductID],0)),"Not found")</f>
        <v>Not found</v>
      </c>
      <c r="L1798" t="str">
        <f>IFERROR(INDEX(SalesTJ[Revenue],MATCH(A1798,SalesTJ[ProductID],0)),"Not found")</f>
        <v>Not found</v>
      </c>
    </row>
    <row r="1799" spans="1:12">
      <c r="A1799" s="10">
        <v>1798</v>
      </c>
      <c r="C1799" t="str">
        <f>IFERROR(INDEX(ProductTJ[Product Name],MATCH(A1799,ProductTJ[ProductID],0)),"Not found")</f>
        <v>Pomum UC-04</v>
      </c>
      <c r="D1799" t="str">
        <f>IFERROR(INDEX(ProductTJ[Category],MATCH(A1799,ProductTJ[ProductID],0)),"Not found")</f>
        <v>Urban</v>
      </c>
      <c r="E1799">
        <f>IFERROR(INDEX(ProductTJ[ManufacturerID],MATCH(A1799,ProductTJ[ProductID],0)),"Not found")</f>
        <v>11</v>
      </c>
      <c r="F1799" t="str">
        <f>IFERROR(INDEX(ProductTJ[Segment],MATCH(A1799,ProductTJ[ProductID],0)),"Not found")</f>
        <v>Convenience</v>
      </c>
      <c r="G1799" t="str">
        <f>IFERROR(INDEX(SalesTJ[Country],MATCH(A1799,SalesTJ[ProductID],0)),"Not found")</f>
        <v>Not found</v>
      </c>
      <c r="H1799" t="str">
        <f>IFERROR(INDEX(Location[State],MATCH(I1799,Location[Zip],0)),"Not found")</f>
        <v>Not found</v>
      </c>
      <c r="I1799" t="str">
        <f>IFERROR(INDEX(SalesTJ[Zip],MATCH(A1799,SalesTJ[ProductID],0)),"Not found")</f>
        <v>Not found</v>
      </c>
      <c r="J1799" t="str">
        <f>IFERROR(INDEX(Manufacturer[Manufacturer Name],MATCH(E1799,Manufacturer[ManufacturerID],0)),"Not found")</f>
        <v>Pomum</v>
      </c>
      <c r="K1799" t="str">
        <f>IFERROR(INDEX(SalesTJ[Units],MATCH(A1799,SalesTJ[ProductID],0)),"Not found")</f>
        <v>Not found</v>
      </c>
      <c r="L1799" t="str">
        <f>IFERROR(INDEX(SalesTJ[Revenue],MATCH(A1799,SalesTJ[ProductID],0)),"Not found")</f>
        <v>Not found</v>
      </c>
    </row>
    <row r="1800" spans="1:12">
      <c r="A1800" s="10">
        <v>1799</v>
      </c>
      <c r="C1800" t="str">
        <f>IFERROR(INDEX(ProductTJ[Product Name],MATCH(A1800,ProductTJ[ProductID],0)),"Not found")</f>
        <v>Pomum UC-05</v>
      </c>
      <c r="D1800" t="str">
        <f>IFERROR(INDEX(ProductTJ[Category],MATCH(A1800,ProductTJ[ProductID],0)),"Not found")</f>
        <v>Urban</v>
      </c>
      <c r="E1800">
        <f>IFERROR(INDEX(ProductTJ[ManufacturerID],MATCH(A1800,ProductTJ[ProductID],0)),"Not found")</f>
        <v>11</v>
      </c>
      <c r="F1800" t="str">
        <f>IFERROR(INDEX(ProductTJ[Segment],MATCH(A1800,ProductTJ[ProductID],0)),"Not found")</f>
        <v>Convenience</v>
      </c>
      <c r="G1800" t="str">
        <f>IFERROR(INDEX(SalesTJ[Country],MATCH(A1800,SalesTJ[ProductID],0)),"Not found")</f>
        <v>Not found</v>
      </c>
      <c r="H1800" t="str">
        <f>IFERROR(INDEX(Location[State],MATCH(I1800,Location[Zip],0)),"Not found")</f>
        <v>Not found</v>
      </c>
      <c r="I1800" t="str">
        <f>IFERROR(INDEX(SalesTJ[Zip],MATCH(A1800,SalesTJ[ProductID],0)),"Not found")</f>
        <v>Not found</v>
      </c>
      <c r="J1800" t="str">
        <f>IFERROR(INDEX(Manufacturer[Manufacturer Name],MATCH(E1800,Manufacturer[ManufacturerID],0)),"Not found")</f>
        <v>Pomum</v>
      </c>
      <c r="K1800" t="str">
        <f>IFERROR(INDEX(SalesTJ[Units],MATCH(A1800,SalesTJ[ProductID],0)),"Not found")</f>
        <v>Not found</v>
      </c>
      <c r="L1800" t="str">
        <f>IFERROR(INDEX(SalesTJ[Revenue],MATCH(A1800,SalesTJ[ProductID],0)),"Not found")</f>
        <v>Not found</v>
      </c>
    </row>
    <row r="1801" spans="1:12">
      <c r="A1801" s="10">
        <v>1800</v>
      </c>
      <c r="C1801" t="str">
        <f>IFERROR(INDEX(ProductTJ[Product Name],MATCH(A1801,ProductTJ[ProductID],0)),"Not found")</f>
        <v>Pomum UC-06</v>
      </c>
      <c r="D1801" t="str">
        <f>IFERROR(INDEX(ProductTJ[Category],MATCH(A1801,ProductTJ[ProductID],0)),"Not found")</f>
        <v>Urban</v>
      </c>
      <c r="E1801">
        <f>IFERROR(INDEX(ProductTJ[ManufacturerID],MATCH(A1801,ProductTJ[ProductID],0)),"Not found")</f>
        <v>11</v>
      </c>
      <c r="F1801" t="str">
        <f>IFERROR(INDEX(ProductTJ[Segment],MATCH(A1801,ProductTJ[ProductID],0)),"Not found")</f>
        <v>Convenience</v>
      </c>
      <c r="G1801" t="str">
        <f>IFERROR(INDEX(SalesTJ[Country],MATCH(A1801,SalesTJ[ProductID],0)),"Not found")</f>
        <v>Not found</v>
      </c>
      <c r="H1801" t="str">
        <f>IFERROR(INDEX(Location[State],MATCH(I1801,Location[Zip],0)),"Not found")</f>
        <v>Not found</v>
      </c>
      <c r="I1801" t="str">
        <f>IFERROR(INDEX(SalesTJ[Zip],MATCH(A1801,SalesTJ[ProductID],0)),"Not found")</f>
        <v>Not found</v>
      </c>
      <c r="J1801" t="str">
        <f>IFERROR(INDEX(Manufacturer[Manufacturer Name],MATCH(E1801,Manufacturer[ManufacturerID],0)),"Not found")</f>
        <v>Pomum</v>
      </c>
      <c r="K1801" t="str">
        <f>IFERROR(INDEX(SalesTJ[Units],MATCH(A1801,SalesTJ[ProductID],0)),"Not found")</f>
        <v>Not found</v>
      </c>
      <c r="L1801" t="str">
        <f>IFERROR(INDEX(SalesTJ[Revenue],MATCH(A1801,SalesTJ[ProductID],0)),"Not found")</f>
        <v>Not found</v>
      </c>
    </row>
    <row r="1802" spans="1:12">
      <c r="A1802" s="10">
        <v>1801</v>
      </c>
      <c r="C1802" t="str">
        <f>IFERROR(INDEX(ProductTJ[Product Name],MATCH(A1802,ProductTJ[ProductID],0)),"Not found")</f>
        <v>Pomum UC-07</v>
      </c>
      <c r="D1802" t="str">
        <f>IFERROR(INDEX(ProductTJ[Category],MATCH(A1802,ProductTJ[ProductID],0)),"Not found")</f>
        <v>Urban</v>
      </c>
      <c r="E1802">
        <f>IFERROR(INDEX(ProductTJ[ManufacturerID],MATCH(A1802,ProductTJ[ProductID],0)),"Not found")</f>
        <v>11</v>
      </c>
      <c r="F1802" t="str">
        <f>IFERROR(INDEX(ProductTJ[Segment],MATCH(A1802,ProductTJ[ProductID],0)),"Not found")</f>
        <v>Convenience</v>
      </c>
      <c r="G1802" t="str">
        <f>IFERROR(INDEX(SalesTJ[Country],MATCH(A1802,SalesTJ[ProductID],0)),"Not found")</f>
        <v>Not found</v>
      </c>
      <c r="H1802" t="str">
        <f>IFERROR(INDEX(Location[State],MATCH(I1802,Location[Zip],0)),"Not found")</f>
        <v>Not found</v>
      </c>
      <c r="I1802" t="str">
        <f>IFERROR(INDEX(SalesTJ[Zip],MATCH(A1802,SalesTJ[ProductID],0)),"Not found")</f>
        <v>Not found</v>
      </c>
      <c r="J1802" t="str">
        <f>IFERROR(INDEX(Manufacturer[Manufacturer Name],MATCH(E1802,Manufacturer[ManufacturerID],0)),"Not found")</f>
        <v>Pomum</v>
      </c>
      <c r="K1802" t="str">
        <f>IFERROR(INDEX(SalesTJ[Units],MATCH(A1802,SalesTJ[ProductID],0)),"Not found")</f>
        <v>Not found</v>
      </c>
      <c r="L1802" t="str">
        <f>IFERROR(INDEX(SalesTJ[Revenue],MATCH(A1802,SalesTJ[ProductID],0)),"Not found")</f>
        <v>Not found</v>
      </c>
    </row>
    <row r="1803" spans="1:12">
      <c r="A1803" s="10">
        <v>1802</v>
      </c>
      <c r="C1803" t="str">
        <f>IFERROR(INDEX(ProductTJ[Product Name],MATCH(A1803,ProductTJ[ProductID],0)),"Not found")</f>
        <v>Pomum UC-08</v>
      </c>
      <c r="D1803" t="str">
        <f>IFERROR(INDEX(ProductTJ[Category],MATCH(A1803,ProductTJ[ProductID],0)),"Not found")</f>
        <v>Urban</v>
      </c>
      <c r="E1803">
        <f>IFERROR(INDEX(ProductTJ[ManufacturerID],MATCH(A1803,ProductTJ[ProductID],0)),"Not found")</f>
        <v>11</v>
      </c>
      <c r="F1803" t="str">
        <f>IFERROR(INDEX(ProductTJ[Segment],MATCH(A1803,ProductTJ[ProductID],0)),"Not found")</f>
        <v>Convenience</v>
      </c>
      <c r="G1803" t="str">
        <f>IFERROR(INDEX(SalesTJ[Country],MATCH(A1803,SalesTJ[ProductID],0)),"Not found")</f>
        <v>Not found</v>
      </c>
      <c r="H1803" t="str">
        <f>IFERROR(INDEX(Location[State],MATCH(I1803,Location[Zip],0)),"Not found")</f>
        <v>Not found</v>
      </c>
      <c r="I1803" t="str">
        <f>IFERROR(INDEX(SalesTJ[Zip],MATCH(A1803,SalesTJ[ProductID],0)),"Not found")</f>
        <v>Not found</v>
      </c>
      <c r="J1803" t="str">
        <f>IFERROR(INDEX(Manufacturer[Manufacturer Name],MATCH(E1803,Manufacturer[ManufacturerID],0)),"Not found")</f>
        <v>Pomum</v>
      </c>
      <c r="K1803" t="str">
        <f>IFERROR(INDEX(SalesTJ[Units],MATCH(A1803,SalesTJ[ProductID],0)),"Not found")</f>
        <v>Not found</v>
      </c>
      <c r="L1803" t="str">
        <f>IFERROR(INDEX(SalesTJ[Revenue],MATCH(A1803,SalesTJ[ProductID],0)),"Not found")</f>
        <v>Not found</v>
      </c>
    </row>
    <row r="1804" spans="1:12">
      <c r="A1804" s="10">
        <v>1803</v>
      </c>
      <c r="C1804" t="str">
        <f>IFERROR(INDEX(ProductTJ[Product Name],MATCH(A1804,ProductTJ[ProductID],0)),"Not found")</f>
        <v>Pomum UC-09</v>
      </c>
      <c r="D1804" t="str">
        <f>IFERROR(INDEX(ProductTJ[Category],MATCH(A1804,ProductTJ[ProductID],0)),"Not found")</f>
        <v>Urban</v>
      </c>
      <c r="E1804">
        <f>IFERROR(INDEX(ProductTJ[ManufacturerID],MATCH(A1804,ProductTJ[ProductID],0)),"Not found")</f>
        <v>11</v>
      </c>
      <c r="F1804" t="str">
        <f>IFERROR(INDEX(ProductTJ[Segment],MATCH(A1804,ProductTJ[ProductID],0)),"Not found")</f>
        <v>Convenience</v>
      </c>
      <c r="G1804" t="str">
        <f>IFERROR(INDEX(SalesTJ[Country],MATCH(A1804,SalesTJ[ProductID],0)),"Not found")</f>
        <v>Not found</v>
      </c>
      <c r="H1804" t="str">
        <f>IFERROR(INDEX(Location[State],MATCH(I1804,Location[Zip],0)),"Not found")</f>
        <v>Not found</v>
      </c>
      <c r="I1804" t="str">
        <f>IFERROR(INDEX(SalesTJ[Zip],MATCH(A1804,SalesTJ[ProductID],0)),"Not found")</f>
        <v>Not found</v>
      </c>
      <c r="J1804" t="str">
        <f>IFERROR(INDEX(Manufacturer[Manufacturer Name],MATCH(E1804,Manufacturer[ManufacturerID],0)),"Not found")</f>
        <v>Pomum</v>
      </c>
      <c r="K1804" t="str">
        <f>IFERROR(INDEX(SalesTJ[Units],MATCH(A1804,SalesTJ[ProductID],0)),"Not found")</f>
        <v>Not found</v>
      </c>
      <c r="L1804" t="str">
        <f>IFERROR(INDEX(SalesTJ[Revenue],MATCH(A1804,SalesTJ[ProductID],0)),"Not found")</f>
        <v>Not found</v>
      </c>
    </row>
    <row r="1805" spans="1:12">
      <c r="A1805" s="10">
        <v>1804</v>
      </c>
      <c r="C1805" t="str">
        <f>IFERROR(INDEX(ProductTJ[Product Name],MATCH(A1805,ProductTJ[ProductID],0)),"Not found")</f>
        <v>Pomum UC-10</v>
      </c>
      <c r="D1805" t="str">
        <f>IFERROR(INDEX(ProductTJ[Category],MATCH(A1805,ProductTJ[ProductID],0)),"Not found")</f>
        <v>Urban</v>
      </c>
      <c r="E1805">
        <f>IFERROR(INDEX(ProductTJ[ManufacturerID],MATCH(A1805,ProductTJ[ProductID],0)),"Not found")</f>
        <v>11</v>
      </c>
      <c r="F1805" t="str">
        <f>IFERROR(INDEX(ProductTJ[Segment],MATCH(A1805,ProductTJ[ProductID],0)),"Not found")</f>
        <v>Convenience</v>
      </c>
      <c r="G1805" t="str">
        <f>IFERROR(INDEX(SalesTJ[Country],MATCH(A1805,SalesTJ[ProductID],0)),"Not found")</f>
        <v>Not found</v>
      </c>
      <c r="H1805" t="str">
        <f>IFERROR(INDEX(Location[State],MATCH(I1805,Location[Zip],0)),"Not found")</f>
        <v>Not found</v>
      </c>
      <c r="I1805" t="str">
        <f>IFERROR(INDEX(SalesTJ[Zip],MATCH(A1805,SalesTJ[ProductID],0)),"Not found")</f>
        <v>Not found</v>
      </c>
      <c r="J1805" t="str">
        <f>IFERROR(INDEX(Manufacturer[Manufacturer Name],MATCH(E1805,Manufacturer[ManufacturerID],0)),"Not found")</f>
        <v>Pomum</v>
      </c>
      <c r="K1805" t="str">
        <f>IFERROR(INDEX(SalesTJ[Units],MATCH(A1805,SalesTJ[ProductID],0)),"Not found")</f>
        <v>Not found</v>
      </c>
      <c r="L1805" t="str">
        <f>IFERROR(INDEX(SalesTJ[Revenue],MATCH(A1805,SalesTJ[ProductID],0)),"Not found")</f>
        <v>Not found</v>
      </c>
    </row>
    <row r="1806" spans="1:12">
      <c r="A1806" s="10">
        <v>1805</v>
      </c>
      <c r="C1806" t="str">
        <f>IFERROR(INDEX(ProductTJ[Product Name],MATCH(A1806,ProductTJ[ProductID],0)),"Not found")</f>
        <v>Pomum UC-11</v>
      </c>
      <c r="D1806" t="str">
        <f>IFERROR(INDEX(ProductTJ[Category],MATCH(A1806,ProductTJ[ProductID],0)),"Not found")</f>
        <v>Urban</v>
      </c>
      <c r="E1806">
        <f>IFERROR(INDEX(ProductTJ[ManufacturerID],MATCH(A1806,ProductTJ[ProductID],0)),"Not found")</f>
        <v>11</v>
      </c>
      <c r="F1806" t="str">
        <f>IFERROR(INDEX(ProductTJ[Segment],MATCH(A1806,ProductTJ[ProductID],0)),"Not found")</f>
        <v>Convenience</v>
      </c>
      <c r="G1806" t="str">
        <f>IFERROR(INDEX(SalesTJ[Country],MATCH(A1806,SalesTJ[ProductID],0)),"Not found")</f>
        <v>Not found</v>
      </c>
      <c r="H1806" t="str">
        <f>IFERROR(INDEX(Location[State],MATCH(I1806,Location[Zip],0)),"Not found")</f>
        <v>Not found</v>
      </c>
      <c r="I1806" t="str">
        <f>IFERROR(INDEX(SalesTJ[Zip],MATCH(A1806,SalesTJ[ProductID],0)),"Not found")</f>
        <v>Not found</v>
      </c>
      <c r="J1806" t="str">
        <f>IFERROR(INDEX(Manufacturer[Manufacturer Name],MATCH(E1806,Manufacturer[ManufacturerID],0)),"Not found")</f>
        <v>Pomum</v>
      </c>
      <c r="K1806" t="str">
        <f>IFERROR(INDEX(SalesTJ[Units],MATCH(A1806,SalesTJ[ProductID],0)),"Not found")</f>
        <v>Not found</v>
      </c>
      <c r="L1806" t="str">
        <f>IFERROR(INDEX(SalesTJ[Revenue],MATCH(A1806,SalesTJ[ProductID],0)),"Not found")</f>
        <v>Not found</v>
      </c>
    </row>
    <row r="1807" spans="1:12">
      <c r="A1807" s="10">
        <v>1806</v>
      </c>
      <c r="C1807" t="str">
        <f>IFERROR(INDEX(ProductTJ[Product Name],MATCH(A1807,ProductTJ[ProductID],0)),"Not found")</f>
        <v>Pomum YY-01</v>
      </c>
      <c r="D1807" t="str">
        <f>IFERROR(INDEX(ProductTJ[Category],MATCH(A1807,ProductTJ[ProductID],0)),"Not found")</f>
        <v>Youth</v>
      </c>
      <c r="E1807">
        <f>IFERROR(INDEX(ProductTJ[ManufacturerID],MATCH(A1807,ProductTJ[ProductID],0)),"Not found")</f>
        <v>11</v>
      </c>
      <c r="F1807" t="str">
        <f>IFERROR(INDEX(ProductTJ[Segment],MATCH(A1807,ProductTJ[ProductID],0)),"Not found")</f>
        <v>Youth</v>
      </c>
      <c r="G1807" t="str">
        <f>IFERROR(INDEX(SalesTJ[Country],MATCH(A1807,SalesTJ[ProductID],0)),"Not found")</f>
        <v>Not found</v>
      </c>
      <c r="H1807" t="str">
        <f>IFERROR(INDEX(Location[State],MATCH(I1807,Location[Zip],0)),"Not found")</f>
        <v>Not found</v>
      </c>
      <c r="I1807" t="str">
        <f>IFERROR(INDEX(SalesTJ[Zip],MATCH(A1807,SalesTJ[ProductID],0)),"Not found")</f>
        <v>Not found</v>
      </c>
      <c r="J1807" t="str">
        <f>IFERROR(INDEX(Manufacturer[Manufacturer Name],MATCH(E1807,Manufacturer[ManufacturerID],0)),"Not found")</f>
        <v>Pomum</v>
      </c>
      <c r="K1807" t="str">
        <f>IFERROR(INDEX(SalesTJ[Units],MATCH(A1807,SalesTJ[ProductID],0)),"Not found")</f>
        <v>Not found</v>
      </c>
      <c r="L1807" t="str">
        <f>IFERROR(INDEX(SalesTJ[Revenue],MATCH(A1807,SalesTJ[ProductID],0)),"Not found")</f>
        <v>Not found</v>
      </c>
    </row>
    <row r="1808" spans="1:12">
      <c r="A1808" s="10">
        <v>1807</v>
      </c>
      <c r="C1808" t="str">
        <f>IFERROR(INDEX(ProductTJ[Product Name],MATCH(A1808,ProductTJ[ProductID],0)),"Not found")</f>
        <v>Pomum YY-02</v>
      </c>
      <c r="D1808" t="str">
        <f>IFERROR(INDEX(ProductTJ[Category],MATCH(A1808,ProductTJ[ProductID],0)),"Not found")</f>
        <v>Youth</v>
      </c>
      <c r="E1808">
        <f>IFERROR(INDEX(ProductTJ[ManufacturerID],MATCH(A1808,ProductTJ[ProductID],0)),"Not found")</f>
        <v>11</v>
      </c>
      <c r="F1808" t="str">
        <f>IFERROR(INDEX(ProductTJ[Segment],MATCH(A1808,ProductTJ[ProductID],0)),"Not found")</f>
        <v>Youth</v>
      </c>
      <c r="G1808" t="str">
        <f>IFERROR(INDEX(SalesTJ[Country],MATCH(A1808,SalesTJ[ProductID],0)),"Not found")</f>
        <v>Not found</v>
      </c>
      <c r="H1808" t="str">
        <f>IFERROR(INDEX(Location[State],MATCH(I1808,Location[Zip],0)),"Not found")</f>
        <v>Not found</v>
      </c>
      <c r="I1808" t="str">
        <f>IFERROR(INDEX(SalesTJ[Zip],MATCH(A1808,SalesTJ[ProductID],0)),"Not found")</f>
        <v>Not found</v>
      </c>
      <c r="J1808" t="str">
        <f>IFERROR(INDEX(Manufacturer[Manufacturer Name],MATCH(E1808,Manufacturer[ManufacturerID],0)),"Not found")</f>
        <v>Pomum</v>
      </c>
      <c r="K1808" t="str">
        <f>IFERROR(INDEX(SalesTJ[Units],MATCH(A1808,SalesTJ[ProductID],0)),"Not found")</f>
        <v>Not found</v>
      </c>
      <c r="L1808" t="str">
        <f>IFERROR(INDEX(SalesTJ[Revenue],MATCH(A1808,SalesTJ[ProductID],0)),"Not found")</f>
        <v>Not found</v>
      </c>
    </row>
    <row r="1809" spans="1:12">
      <c r="A1809" s="10">
        <v>1808</v>
      </c>
      <c r="C1809" t="str">
        <f>IFERROR(INDEX(ProductTJ[Product Name],MATCH(A1809,ProductTJ[ProductID],0)),"Not found")</f>
        <v>Pomum YY-03</v>
      </c>
      <c r="D1809" t="str">
        <f>IFERROR(INDEX(ProductTJ[Category],MATCH(A1809,ProductTJ[ProductID],0)),"Not found")</f>
        <v>Youth</v>
      </c>
      <c r="E1809">
        <f>IFERROR(INDEX(ProductTJ[ManufacturerID],MATCH(A1809,ProductTJ[ProductID],0)),"Not found")</f>
        <v>11</v>
      </c>
      <c r="F1809" t="str">
        <f>IFERROR(INDEX(ProductTJ[Segment],MATCH(A1809,ProductTJ[ProductID],0)),"Not found")</f>
        <v>Youth</v>
      </c>
      <c r="G1809" t="str">
        <f>IFERROR(INDEX(SalesTJ[Country],MATCH(A1809,SalesTJ[ProductID],0)),"Not found")</f>
        <v>Not found</v>
      </c>
      <c r="H1809" t="str">
        <f>IFERROR(INDEX(Location[State],MATCH(I1809,Location[Zip],0)),"Not found")</f>
        <v>Not found</v>
      </c>
      <c r="I1809" t="str">
        <f>IFERROR(INDEX(SalesTJ[Zip],MATCH(A1809,SalesTJ[ProductID],0)),"Not found")</f>
        <v>Not found</v>
      </c>
      <c r="J1809" t="str">
        <f>IFERROR(INDEX(Manufacturer[Manufacturer Name],MATCH(E1809,Manufacturer[ManufacturerID],0)),"Not found")</f>
        <v>Pomum</v>
      </c>
      <c r="K1809" t="str">
        <f>IFERROR(INDEX(SalesTJ[Units],MATCH(A1809,SalesTJ[ProductID],0)),"Not found")</f>
        <v>Not found</v>
      </c>
      <c r="L1809" t="str">
        <f>IFERROR(INDEX(SalesTJ[Revenue],MATCH(A1809,SalesTJ[ProductID],0)),"Not found")</f>
        <v>Not found</v>
      </c>
    </row>
    <row r="1810" spans="1:12">
      <c r="A1810" s="10">
        <v>1809</v>
      </c>
      <c r="C1810" t="str">
        <f>IFERROR(INDEX(ProductTJ[Product Name],MATCH(A1810,ProductTJ[ProductID],0)),"Not found")</f>
        <v>Pomum YY-04</v>
      </c>
      <c r="D1810" t="str">
        <f>IFERROR(INDEX(ProductTJ[Category],MATCH(A1810,ProductTJ[ProductID],0)),"Not found")</f>
        <v>Youth</v>
      </c>
      <c r="E1810">
        <f>IFERROR(INDEX(ProductTJ[ManufacturerID],MATCH(A1810,ProductTJ[ProductID],0)),"Not found")</f>
        <v>11</v>
      </c>
      <c r="F1810" t="str">
        <f>IFERROR(INDEX(ProductTJ[Segment],MATCH(A1810,ProductTJ[ProductID],0)),"Not found")</f>
        <v>Youth</v>
      </c>
      <c r="G1810" t="str">
        <f>IFERROR(INDEX(SalesTJ[Country],MATCH(A1810,SalesTJ[ProductID],0)),"Not found")</f>
        <v>Canada</v>
      </c>
      <c r="H1810" t="str">
        <f>IFERROR(INDEX(Location[State],MATCH(I1810,Location[Zip],0)),"Not found")</f>
        <v>Ontario</v>
      </c>
      <c r="I1810" t="str">
        <f>IFERROR(INDEX(SalesTJ[Zip],MATCH(A1810,SalesTJ[ProductID],0)),"Not found")</f>
        <v>L5R</v>
      </c>
      <c r="J1810" t="str">
        <f>IFERROR(INDEX(Manufacturer[Manufacturer Name],MATCH(E1810,Manufacturer[ManufacturerID],0)),"Not found")</f>
        <v>Pomum</v>
      </c>
      <c r="K1810">
        <f>IFERROR(INDEX(SalesTJ[Units],MATCH(A1810,SalesTJ[ProductID],0)),"Not found")</f>
        <v>1</v>
      </c>
      <c r="L1810">
        <f>IFERROR(INDEX(SalesTJ[Revenue],MATCH(A1810,SalesTJ[ProductID],0)),"Not found")</f>
        <v>2771.37</v>
      </c>
    </row>
    <row r="1811" spans="1:12">
      <c r="A1811" s="10">
        <v>1810</v>
      </c>
      <c r="C1811" t="str">
        <f>IFERROR(INDEX(ProductTJ[Product Name],MATCH(A1811,ProductTJ[ProductID],0)),"Not found")</f>
        <v>Pomum YY-05</v>
      </c>
      <c r="D1811" t="str">
        <f>IFERROR(INDEX(ProductTJ[Category],MATCH(A1811,ProductTJ[ProductID],0)),"Not found")</f>
        <v>Youth</v>
      </c>
      <c r="E1811">
        <f>IFERROR(INDEX(ProductTJ[ManufacturerID],MATCH(A1811,ProductTJ[ProductID],0)),"Not found")</f>
        <v>11</v>
      </c>
      <c r="F1811" t="str">
        <f>IFERROR(INDEX(ProductTJ[Segment],MATCH(A1811,ProductTJ[ProductID],0)),"Not found")</f>
        <v>Youth</v>
      </c>
      <c r="G1811" t="str">
        <f>IFERROR(INDEX(SalesTJ[Country],MATCH(A1811,SalesTJ[ProductID],0)),"Not found")</f>
        <v>Not found</v>
      </c>
      <c r="H1811" t="str">
        <f>IFERROR(INDEX(Location[State],MATCH(I1811,Location[Zip],0)),"Not found")</f>
        <v>Not found</v>
      </c>
      <c r="I1811" t="str">
        <f>IFERROR(INDEX(SalesTJ[Zip],MATCH(A1811,SalesTJ[ProductID],0)),"Not found")</f>
        <v>Not found</v>
      </c>
      <c r="J1811" t="str">
        <f>IFERROR(INDEX(Manufacturer[Manufacturer Name],MATCH(E1811,Manufacturer[ManufacturerID],0)),"Not found")</f>
        <v>Pomum</v>
      </c>
      <c r="K1811" t="str">
        <f>IFERROR(INDEX(SalesTJ[Units],MATCH(A1811,SalesTJ[ProductID],0)),"Not found")</f>
        <v>Not found</v>
      </c>
      <c r="L1811" t="str">
        <f>IFERROR(INDEX(SalesTJ[Revenue],MATCH(A1811,SalesTJ[ProductID],0)),"Not found")</f>
        <v>Not found</v>
      </c>
    </row>
    <row r="1812" spans="1:12">
      <c r="A1812" s="10">
        <v>1811</v>
      </c>
      <c r="C1812" t="str">
        <f>IFERROR(INDEX(ProductTJ[Product Name],MATCH(A1812,ProductTJ[ProductID],0)),"Not found")</f>
        <v>Pomum YY-06</v>
      </c>
      <c r="D1812" t="str">
        <f>IFERROR(INDEX(ProductTJ[Category],MATCH(A1812,ProductTJ[ProductID],0)),"Not found")</f>
        <v>Youth</v>
      </c>
      <c r="E1812">
        <f>IFERROR(INDEX(ProductTJ[ManufacturerID],MATCH(A1812,ProductTJ[ProductID],0)),"Not found")</f>
        <v>11</v>
      </c>
      <c r="F1812" t="str">
        <f>IFERROR(INDEX(ProductTJ[Segment],MATCH(A1812,ProductTJ[ProductID],0)),"Not found")</f>
        <v>Youth</v>
      </c>
      <c r="G1812" t="str">
        <f>IFERROR(INDEX(SalesTJ[Country],MATCH(A1812,SalesTJ[ProductID],0)),"Not found")</f>
        <v>Not found</v>
      </c>
      <c r="H1812" t="str">
        <f>IFERROR(INDEX(Location[State],MATCH(I1812,Location[Zip],0)),"Not found")</f>
        <v>Not found</v>
      </c>
      <c r="I1812" t="str">
        <f>IFERROR(INDEX(SalesTJ[Zip],MATCH(A1812,SalesTJ[ProductID],0)),"Not found")</f>
        <v>Not found</v>
      </c>
      <c r="J1812" t="str">
        <f>IFERROR(INDEX(Manufacturer[Manufacturer Name],MATCH(E1812,Manufacturer[ManufacturerID],0)),"Not found")</f>
        <v>Pomum</v>
      </c>
      <c r="K1812" t="str">
        <f>IFERROR(INDEX(SalesTJ[Units],MATCH(A1812,SalesTJ[ProductID],0)),"Not found")</f>
        <v>Not found</v>
      </c>
      <c r="L1812" t="str">
        <f>IFERROR(INDEX(SalesTJ[Revenue],MATCH(A1812,SalesTJ[ProductID],0)),"Not found")</f>
        <v>Not found</v>
      </c>
    </row>
    <row r="1813" spans="1:12">
      <c r="A1813" s="10">
        <v>1812</v>
      </c>
      <c r="C1813" t="str">
        <f>IFERROR(INDEX(ProductTJ[Product Name],MATCH(A1813,ProductTJ[ProductID],0)),"Not found")</f>
        <v>Pomum YY-07</v>
      </c>
      <c r="D1813" t="str">
        <f>IFERROR(INDEX(ProductTJ[Category],MATCH(A1813,ProductTJ[ProductID],0)),"Not found")</f>
        <v>Youth</v>
      </c>
      <c r="E1813">
        <f>IFERROR(INDEX(ProductTJ[ManufacturerID],MATCH(A1813,ProductTJ[ProductID],0)),"Not found")</f>
        <v>11</v>
      </c>
      <c r="F1813" t="str">
        <f>IFERROR(INDEX(ProductTJ[Segment],MATCH(A1813,ProductTJ[ProductID],0)),"Not found")</f>
        <v>Youth</v>
      </c>
      <c r="G1813" t="str">
        <f>IFERROR(INDEX(SalesTJ[Country],MATCH(A1813,SalesTJ[ProductID],0)),"Not found")</f>
        <v>Not found</v>
      </c>
      <c r="H1813" t="str">
        <f>IFERROR(INDEX(Location[State],MATCH(I1813,Location[Zip],0)),"Not found")</f>
        <v>Not found</v>
      </c>
      <c r="I1813" t="str">
        <f>IFERROR(INDEX(SalesTJ[Zip],MATCH(A1813,SalesTJ[ProductID],0)),"Not found")</f>
        <v>Not found</v>
      </c>
      <c r="J1813" t="str">
        <f>IFERROR(INDEX(Manufacturer[Manufacturer Name],MATCH(E1813,Manufacturer[ManufacturerID],0)),"Not found")</f>
        <v>Pomum</v>
      </c>
      <c r="K1813" t="str">
        <f>IFERROR(INDEX(SalesTJ[Units],MATCH(A1813,SalesTJ[ProductID],0)),"Not found")</f>
        <v>Not found</v>
      </c>
      <c r="L1813" t="str">
        <f>IFERROR(INDEX(SalesTJ[Revenue],MATCH(A1813,SalesTJ[ProductID],0)),"Not found")</f>
        <v>Not found</v>
      </c>
    </row>
    <row r="1814" spans="1:12">
      <c r="A1814" s="10">
        <v>1813</v>
      </c>
      <c r="C1814" t="str">
        <f>IFERROR(INDEX(ProductTJ[Product Name],MATCH(A1814,ProductTJ[ProductID],0)),"Not found")</f>
        <v>Pomum YY-08</v>
      </c>
      <c r="D1814" t="str">
        <f>IFERROR(INDEX(ProductTJ[Category],MATCH(A1814,ProductTJ[ProductID],0)),"Not found")</f>
        <v>Youth</v>
      </c>
      <c r="E1814">
        <f>IFERROR(INDEX(ProductTJ[ManufacturerID],MATCH(A1814,ProductTJ[ProductID],0)),"Not found")</f>
        <v>11</v>
      </c>
      <c r="F1814" t="str">
        <f>IFERROR(INDEX(ProductTJ[Segment],MATCH(A1814,ProductTJ[ProductID],0)),"Not found")</f>
        <v>Youth</v>
      </c>
      <c r="G1814" t="str">
        <f>IFERROR(INDEX(SalesTJ[Country],MATCH(A1814,SalesTJ[ProductID],0)),"Not found")</f>
        <v>Not found</v>
      </c>
      <c r="H1814" t="str">
        <f>IFERROR(INDEX(Location[State],MATCH(I1814,Location[Zip],0)),"Not found")</f>
        <v>Not found</v>
      </c>
      <c r="I1814" t="str">
        <f>IFERROR(INDEX(SalesTJ[Zip],MATCH(A1814,SalesTJ[ProductID],0)),"Not found")</f>
        <v>Not found</v>
      </c>
      <c r="J1814" t="str">
        <f>IFERROR(INDEX(Manufacturer[Manufacturer Name],MATCH(E1814,Manufacturer[ManufacturerID],0)),"Not found")</f>
        <v>Pomum</v>
      </c>
      <c r="K1814" t="str">
        <f>IFERROR(INDEX(SalesTJ[Units],MATCH(A1814,SalesTJ[ProductID],0)),"Not found")</f>
        <v>Not found</v>
      </c>
      <c r="L1814" t="str">
        <f>IFERROR(INDEX(SalesTJ[Revenue],MATCH(A1814,SalesTJ[ProductID],0)),"Not found")</f>
        <v>Not found</v>
      </c>
    </row>
    <row r="1815" spans="1:12">
      <c r="A1815" s="10">
        <v>1814</v>
      </c>
      <c r="C1815" t="str">
        <f>IFERROR(INDEX(ProductTJ[Product Name],MATCH(A1815,ProductTJ[ProductID],0)),"Not found")</f>
        <v>Pomum YY-09</v>
      </c>
      <c r="D1815" t="str">
        <f>IFERROR(INDEX(ProductTJ[Category],MATCH(A1815,ProductTJ[ProductID],0)),"Not found")</f>
        <v>Youth</v>
      </c>
      <c r="E1815">
        <f>IFERROR(INDEX(ProductTJ[ManufacturerID],MATCH(A1815,ProductTJ[ProductID],0)),"Not found")</f>
        <v>11</v>
      </c>
      <c r="F1815" t="str">
        <f>IFERROR(INDEX(ProductTJ[Segment],MATCH(A1815,ProductTJ[ProductID],0)),"Not found")</f>
        <v>Youth</v>
      </c>
      <c r="G1815" t="str">
        <f>IFERROR(INDEX(SalesTJ[Country],MATCH(A1815,SalesTJ[ProductID],0)),"Not found")</f>
        <v>Not found</v>
      </c>
      <c r="H1815" t="str">
        <f>IFERROR(INDEX(Location[State],MATCH(I1815,Location[Zip],0)),"Not found")</f>
        <v>Not found</v>
      </c>
      <c r="I1815" t="str">
        <f>IFERROR(INDEX(SalesTJ[Zip],MATCH(A1815,SalesTJ[ProductID],0)),"Not found")</f>
        <v>Not found</v>
      </c>
      <c r="J1815" t="str">
        <f>IFERROR(INDEX(Manufacturer[Manufacturer Name],MATCH(E1815,Manufacturer[ManufacturerID],0)),"Not found")</f>
        <v>Pomum</v>
      </c>
      <c r="K1815" t="str">
        <f>IFERROR(INDEX(SalesTJ[Units],MATCH(A1815,SalesTJ[ProductID],0)),"Not found")</f>
        <v>Not found</v>
      </c>
      <c r="L1815" t="str">
        <f>IFERROR(INDEX(SalesTJ[Revenue],MATCH(A1815,SalesTJ[ProductID],0)),"Not found")</f>
        <v>Not found</v>
      </c>
    </row>
    <row r="1816" spans="1:12">
      <c r="A1816" s="10">
        <v>1815</v>
      </c>
      <c r="C1816" t="str">
        <f>IFERROR(INDEX(ProductTJ[Product Name],MATCH(A1816,ProductTJ[ProductID],0)),"Not found")</f>
        <v>Pomum YY-10</v>
      </c>
      <c r="D1816" t="str">
        <f>IFERROR(INDEX(ProductTJ[Category],MATCH(A1816,ProductTJ[ProductID],0)),"Not found")</f>
        <v>Youth</v>
      </c>
      <c r="E1816">
        <f>IFERROR(INDEX(ProductTJ[ManufacturerID],MATCH(A1816,ProductTJ[ProductID],0)),"Not found")</f>
        <v>11</v>
      </c>
      <c r="F1816" t="str">
        <f>IFERROR(INDEX(ProductTJ[Segment],MATCH(A1816,ProductTJ[ProductID],0)),"Not found")</f>
        <v>Youth</v>
      </c>
      <c r="G1816" t="str">
        <f>IFERROR(INDEX(SalesTJ[Country],MATCH(A1816,SalesTJ[ProductID],0)),"Not found")</f>
        <v>Not found</v>
      </c>
      <c r="H1816" t="str">
        <f>IFERROR(INDEX(Location[State],MATCH(I1816,Location[Zip],0)),"Not found")</f>
        <v>Not found</v>
      </c>
      <c r="I1816" t="str">
        <f>IFERROR(INDEX(SalesTJ[Zip],MATCH(A1816,SalesTJ[ProductID],0)),"Not found")</f>
        <v>Not found</v>
      </c>
      <c r="J1816" t="str">
        <f>IFERROR(INDEX(Manufacturer[Manufacturer Name],MATCH(E1816,Manufacturer[ManufacturerID],0)),"Not found")</f>
        <v>Pomum</v>
      </c>
      <c r="K1816" t="str">
        <f>IFERROR(INDEX(SalesTJ[Units],MATCH(A1816,SalesTJ[ProductID],0)),"Not found")</f>
        <v>Not found</v>
      </c>
      <c r="L1816" t="str">
        <f>IFERROR(INDEX(SalesTJ[Revenue],MATCH(A1816,SalesTJ[ProductID],0)),"Not found")</f>
        <v>Not found</v>
      </c>
    </row>
    <row r="1817" spans="1:12">
      <c r="A1817" s="10">
        <v>1816</v>
      </c>
      <c r="C1817" t="str">
        <f>IFERROR(INDEX(ProductTJ[Product Name],MATCH(A1817,ProductTJ[ProductID],0)),"Not found")</f>
        <v>Pomum YY-11</v>
      </c>
      <c r="D1817" t="str">
        <f>IFERROR(INDEX(ProductTJ[Category],MATCH(A1817,ProductTJ[ProductID],0)),"Not found")</f>
        <v>Youth</v>
      </c>
      <c r="E1817">
        <f>IFERROR(INDEX(ProductTJ[ManufacturerID],MATCH(A1817,ProductTJ[ProductID],0)),"Not found")</f>
        <v>11</v>
      </c>
      <c r="F1817" t="str">
        <f>IFERROR(INDEX(ProductTJ[Segment],MATCH(A1817,ProductTJ[ProductID],0)),"Not found")</f>
        <v>Youth</v>
      </c>
      <c r="G1817" t="str">
        <f>IFERROR(INDEX(SalesTJ[Country],MATCH(A1817,SalesTJ[ProductID],0)),"Not found")</f>
        <v>Not found</v>
      </c>
      <c r="H1817" t="str">
        <f>IFERROR(INDEX(Location[State],MATCH(I1817,Location[Zip],0)),"Not found")</f>
        <v>Not found</v>
      </c>
      <c r="I1817" t="str">
        <f>IFERROR(INDEX(SalesTJ[Zip],MATCH(A1817,SalesTJ[ProductID],0)),"Not found")</f>
        <v>Not found</v>
      </c>
      <c r="J1817" t="str">
        <f>IFERROR(INDEX(Manufacturer[Manufacturer Name],MATCH(E1817,Manufacturer[ManufacturerID],0)),"Not found")</f>
        <v>Pomum</v>
      </c>
      <c r="K1817" t="str">
        <f>IFERROR(INDEX(SalesTJ[Units],MATCH(A1817,SalesTJ[ProductID],0)),"Not found")</f>
        <v>Not found</v>
      </c>
      <c r="L1817" t="str">
        <f>IFERROR(INDEX(SalesTJ[Revenue],MATCH(A1817,SalesTJ[ProductID],0)),"Not found")</f>
        <v>Not found</v>
      </c>
    </row>
    <row r="1818" spans="1:12">
      <c r="A1818" s="10">
        <v>1817</v>
      </c>
      <c r="C1818" t="str">
        <f>IFERROR(INDEX(ProductTJ[Product Name],MATCH(A1818,ProductTJ[ProductID],0)),"Not found")</f>
        <v>Pomum YY-12</v>
      </c>
      <c r="D1818" t="str">
        <f>IFERROR(INDEX(ProductTJ[Category],MATCH(A1818,ProductTJ[ProductID],0)),"Not found")</f>
        <v>Youth</v>
      </c>
      <c r="E1818">
        <f>IFERROR(INDEX(ProductTJ[ManufacturerID],MATCH(A1818,ProductTJ[ProductID],0)),"Not found")</f>
        <v>11</v>
      </c>
      <c r="F1818" t="str">
        <f>IFERROR(INDEX(ProductTJ[Segment],MATCH(A1818,ProductTJ[ProductID],0)),"Not found")</f>
        <v>Youth</v>
      </c>
      <c r="G1818" t="str">
        <f>IFERROR(INDEX(SalesTJ[Country],MATCH(A1818,SalesTJ[ProductID],0)),"Not found")</f>
        <v>Not found</v>
      </c>
      <c r="H1818" t="str">
        <f>IFERROR(INDEX(Location[State],MATCH(I1818,Location[Zip],0)),"Not found")</f>
        <v>Not found</v>
      </c>
      <c r="I1818" t="str">
        <f>IFERROR(INDEX(SalesTJ[Zip],MATCH(A1818,SalesTJ[ProductID],0)),"Not found")</f>
        <v>Not found</v>
      </c>
      <c r="J1818" t="str">
        <f>IFERROR(INDEX(Manufacturer[Manufacturer Name],MATCH(E1818,Manufacturer[ManufacturerID],0)),"Not found")</f>
        <v>Pomum</v>
      </c>
      <c r="K1818" t="str">
        <f>IFERROR(INDEX(SalesTJ[Units],MATCH(A1818,SalesTJ[ProductID],0)),"Not found")</f>
        <v>Not found</v>
      </c>
      <c r="L1818" t="str">
        <f>IFERROR(INDEX(SalesTJ[Revenue],MATCH(A1818,SalesTJ[ProductID],0)),"Not found")</f>
        <v>Not found</v>
      </c>
    </row>
    <row r="1819" spans="1:12">
      <c r="A1819" s="10">
        <v>1818</v>
      </c>
      <c r="C1819" t="str">
        <f>IFERROR(INDEX(ProductTJ[Product Name],MATCH(A1819,ProductTJ[ProductID],0)),"Not found")</f>
        <v>Pomum YY-13</v>
      </c>
      <c r="D1819" t="str">
        <f>IFERROR(INDEX(ProductTJ[Category],MATCH(A1819,ProductTJ[ProductID],0)),"Not found")</f>
        <v>Youth</v>
      </c>
      <c r="E1819">
        <f>IFERROR(INDEX(ProductTJ[ManufacturerID],MATCH(A1819,ProductTJ[ProductID],0)),"Not found")</f>
        <v>11</v>
      </c>
      <c r="F1819" t="str">
        <f>IFERROR(INDEX(ProductTJ[Segment],MATCH(A1819,ProductTJ[ProductID],0)),"Not found")</f>
        <v>Youth</v>
      </c>
      <c r="G1819" t="str">
        <f>IFERROR(INDEX(SalesTJ[Country],MATCH(A1819,SalesTJ[ProductID],0)),"Not found")</f>
        <v>Not found</v>
      </c>
      <c r="H1819" t="str">
        <f>IFERROR(INDEX(Location[State],MATCH(I1819,Location[Zip],0)),"Not found")</f>
        <v>Not found</v>
      </c>
      <c r="I1819" t="str">
        <f>IFERROR(INDEX(SalesTJ[Zip],MATCH(A1819,SalesTJ[ProductID],0)),"Not found")</f>
        <v>Not found</v>
      </c>
      <c r="J1819" t="str">
        <f>IFERROR(INDEX(Manufacturer[Manufacturer Name],MATCH(E1819,Manufacturer[ManufacturerID],0)),"Not found")</f>
        <v>Pomum</v>
      </c>
      <c r="K1819" t="str">
        <f>IFERROR(INDEX(SalesTJ[Units],MATCH(A1819,SalesTJ[ProductID],0)),"Not found")</f>
        <v>Not found</v>
      </c>
      <c r="L1819" t="str">
        <f>IFERROR(INDEX(SalesTJ[Revenue],MATCH(A1819,SalesTJ[ProductID],0)),"Not found")</f>
        <v>Not found</v>
      </c>
    </row>
    <row r="1820" spans="1:12">
      <c r="A1820" s="10">
        <v>1819</v>
      </c>
      <c r="C1820" t="str">
        <f>IFERROR(INDEX(ProductTJ[Product Name],MATCH(A1820,ProductTJ[ProductID],0)),"Not found")</f>
        <v>Pomum YY-14</v>
      </c>
      <c r="D1820" t="str">
        <f>IFERROR(INDEX(ProductTJ[Category],MATCH(A1820,ProductTJ[ProductID],0)),"Not found")</f>
        <v>Youth</v>
      </c>
      <c r="E1820">
        <f>IFERROR(INDEX(ProductTJ[ManufacturerID],MATCH(A1820,ProductTJ[ProductID],0)),"Not found")</f>
        <v>11</v>
      </c>
      <c r="F1820" t="str">
        <f>IFERROR(INDEX(ProductTJ[Segment],MATCH(A1820,ProductTJ[ProductID],0)),"Not found")</f>
        <v>Youth</v>
      </c>
      <c r="G1820" t="str">
        <f>IFERROR(INDEX(SalesTJ[Country],MATCH(A1820,SalesTJ[ProductID],0)),"Not found")</f>
        <v>Not found</v>
      </c>
      <c r="H1820" t="str">
        <f>IFERROR(INDEX(Location[State],MATCH(I1820,Location[Zip],0)),"Not found")</f>
        <v>Not found</v>
      </c>
      <c r="I1820" t="str">
        <f>IFERROR(INDEX(SalesTJ[Zip],MATCH(A1820,SalesTJ[ProductID],0)),"Not found")</f>
        <v>Not found</v>
      </c>
      <c r="J1820" t="str">
        <f>IFERROR(INDEX(Manufacturer[Manufacturer Name],MATCH(E1820,Manufacturer[ManufacturerID],0)),"Not found")</f>
        <v>Pomum</v>
      </c>
      <c r="K1820" t="str">
        <f>IFERROR(INDEX(SalesTJ[Units],MATCH(A1820,SalesTJ[ProductID],0)),"Not found")</f>
        <v>Not found</v>
      </c>
      <c r="L1820" t="str">
        <f>IFERROR(INDEX(SalesTJ[Revenue],MATCH(A1820,SalesTJ[ProductID],0)),"Not found")</f>
        <v>Not found</v>
      </c>
    </row>
    <row r="1821" spans="1:12">
      <c r="A1821" s="10">
        <v>1820</v>
      </c>
      <c r="C1821" t="str">
        <f>IFERROR(INDEX(ProductTJ[Product Name],MATCH(A1821,ProductTJ[ProductID],0)),"Not found")</f>
        <v>Pomum YY-15</v>
      </c>
      <c r="D1821" t="str">
        <f>IFERROR(INDEX(ProductTJ[Category],MATCH(A1821,ProductTJ[ProductID],0)),"Not found")</f>
        <v>Youth</v>
      </c>
      <c r="E1821">
        <f>IFERROR(INDEX(ProductTJ[ManufacturerID],MATCH(A1821,ProductTJ[ProductID],0)),"Not found")</f>
        <v>11</v>
      </c>
      <c r="F1821" t="str">
        <f>IFERROR(INDEX(ProductTJ[Segment],MATCH(A1821,ProductTJ[ProductID],0)),"Not found")</f>
        <v>Youth</v>
      </c>
      <c r="G1821" t="str">
        <f>IFERROR(INDEX(SalesTJ[Country],MATCH(A1821,SalesTJ[ProductID],0)),"Not found")</f>
        <v>Not found</v>
      </c>
      <c r="H1821" t="str">
        <f>IFERROR(INDEX(Location[State],MATCH(I1821,Location[Zip],0)),"Not found")</f>
        <v>Not found</v>
      </c>
      <c r="I1821" t="str">
        <f>IFERROR(INDEX(SalesTJ[Zip],MATCH(A1821,SalesTJ[ProductID],0)),"Not found")</f>
        <v>Not found</v>
      </c>
      <c r="J1821" t="str">
        <f>IFERROR(INDEX(Manufacturer[Manufacturer Name],MATCH(E1821,Manufacturer[ManufacturerID],0)),"Not found")</f>
        <v>Pomum</v>
      </c>
      <c r="K1821" t="str">
        <f>IFERROR(INDEX(SalesTJ[Units],MATCH(A1821,SalesTJ[ProductID],0)),"Not found")</f>
        <v>Not found</v>
      </c>
      <c r="L1821" t="str">
        <f>IFERROR(INDEX(SalesTJ[Revenue],MATCH(A1821,SalesTJ[ProductID],0)),"Not found")</f>
        <v>Not found</v>
      </c>
    </row>
    <row r="1822" spans="1:12">
      <c r="A1822" s="10">
        <v>1821</v>
      </c>
      <c r="C1822" t="str">
        <f>IFERROR(INDEX(ProductTJ[Product Name],MATCH(A1822,ProductTJ[ProductID],0)),"Not found")</f>
        <v>Pomum YY-16</v>
      </c>
      <c r="D1822" t="str">
        <f>IFERROR(INDEX(ProductTJ[Category],MATCH(A1822,ProductTJ[ProductID],0)),"Not found")</f>
        <v>Youth</v>
      </c>
      <c r="E1822">
        <f>IFERROR(INDEX(ProductTJ[ManufacturerID],MATCH(A1822,ProductTJ[ProductID],0)),"Not found")</f>
        <v>11</v>
      </c>
      <c r="F1822" t="str">
        <f>IFERROR(INDEX(ProductTJ[Segment],MATCH(A1822,ProductTJ[ProductID],0)),"Not found")</f>
        <v>Youth</v>
      </c>
      <c r="G1822" t="str">
        <f>IFERROR(INDEX(SalesTJ[Country],MATCH(A1822,SalesTJ[ProductID],0)),"Not found")</f>
        <v>Canada</v>
      </c>
      <c r="H1822" t="str">
        <f>IFERROR(INDEX(Location[State],MATCH(I1822,Location[Zip],0)),"Not found")</f>
        <v>Ontario</v>
      </c>
      <c r="I1822" t="str">
        <f>IFERROR(INDEX(SalesTJ[Zip],MATCH(A1822,SalesTJ[ProductID],0)),"Not found")</f>
        <v>L5R</v>
      </c>
      <c r="J1822" t="str">
        <f>IFERROR(INDEX(Manufacturer[Manufacturer Name],MATCH(E1822,Manufacturer[ManufacturerID],0)),"Not found")</f>
        <v>Pomum</v>
      </c>
      <c r="K1822">
        <f>IFERROR(INDEX(SalesTJ[Units],MATCH(A1822,SalesTJ[ProductID],0)),"Not found")</f>
        <v>1</v>
      </c>
      <c r="L1822">
        <f>IFERROR(INDEX(SalesTJ[Revenue],MATCH(A1822,SalesTJ[ProductID],0)),"Not found")</f>
        <v>3779.37</v>
      </c>
    </row>
    <row r="1823" spans="1:12">
      <c r="A1823" s="10">
        <v>1822</v>
      </c>
      <c r="C1823" t="str">
        <f>IFERROR(INDEX(ProductTJ[Product Name],MATCH(A1823,ProductTJ[ProductID],0)),"Not found")</f>
        <v>Pomum YY-17</v>
      </c>
      <c r="D1823" t="str">
        <f>IFERROR(INDEX(ProductTJ[Category],MATCH(A1823,ProductTJ[ProductID],0)),"Not found")</f>
        <v>Youth</v>
      </c>
      <c r="E1823">
        <f>IFERROR(INDEX(ProductTJ[ManufacturerID],MATCH(A1823,ProductTJ[ProductID],0)),"Not found")</f>
        <v>11</v>
      </c>
      <c r="F1823" t="str">
        <f>IFERROR(INDEX(ProductTJ[Segment],MATCH(A1823,ProductTJ[ProductID],0)),"Not found")</f>
        <v>Youth</v>
      </c>
      <c r="G1823" t="str">
        <f>IFERROR(INDEX(SalesTJ[Country],MATCH(A1823,SalesTJ[ProductID],0)),"Not found")</f>
        <v>Not found</v>
      </c>
      <c r="H1823" t="str">
        <f>IFERROR(INDEX(Location[State],MATCH(I1823,Location[Zip],0)),"Not found")</f>
        <v>Not found</v>
      </c>
      <c r="I1823" t="str">
        <f>IFERROR(INDEX(SalesTJ[Zip],MATCH(A1823,SalesTJ[ProductID],0)),"Not found")</f>
        <v>Not found</v>
      </c>
      <c r="J1823" t="str">
        <f>IFERROR(INDEX(Manufacturer[Manufacturer Name],MATCH(E1823,Manufacturer[ManufacturerID],0)),"Not found")</f>
        <v>Pomum</v>
      </c>
      <c r="K1823" t="str">
        <f>IFERROR(INDEX(SalesTJ[Units],MATCH(A1823,SalesTJ[ProductID],0)),"Not found")</f>
        <v>Not found</v>
      </c>
      <c r="L1823" t="str">
        <f>IFERROR(INDEX(SalesTJ[Revenue],MATCH(A1823,SalesTJ[ProductID],0)),"Not found")</f>
        <v>Not found</v>
      </c>
    </row>
    <row r="1824" spans="1:12">
      <c r="A1824" s="10">
        <v>1823</v>
      </c>
      <c r="C1824" t="str">
        <f>IFERROR(INDEX(ProductTJ[Product Name],MATCH(A1824,ProductTJ[ProductID],0)),"Not found")</f>
        <v>Pomum YY-18</v>
      </c>
      <c r="D1824" t="str">
        <f>IFERROR(INDEX(ProductTJ[Category],MATCH(A1824,ProductTJ[ProductID],0)),"Not found")</f>
        <v>Youth</v>
      </c>
      <c r="E1824">
        <f>IFERROR(INDEX(ProductTJ[ManufacturerID],MATCH(A1824,ProductTJ[ProductID],0)),"Not found")</f>
        <v>11</v>
      </c>
      <c r="F1824" t="str">
        <f>IFERROR(INDEX(ProductTJ[Segment],MATCH(A1824,ProductTJ[ProductID],0)),"Not found")</f>
        <v>Youth</v>
      </c>
      <c r="G1824" t="str">
        <f>IFERROR(INDEX(SalesTJ[Country],MATCH(A1824,SalesTJ[ProductID],0)),"Not found")</f>
        <v>Canada</v>
      </c>
      <c r="H1824" t="str">
        <f>IFERROR(INDEX(Location[State],MATCH(I1824,Location[Zip],0)),"Not found")</f>
        <v>Ontario</v>
      </c>
      <c r="I1824" t="str">
        <f>IFERROR(INDEX(SalesTJ[Zip],MATCH(A1824,SalesTJ[ProductID],0)),"Not found")</f>
        <v>L5P</v>
      </c>
      <c r="J1824" t="str">
        <f>IFERROR(INDEX(Manufacturer[Manufacturer Name],MATCH(E1824,Manufacturer[ManufacturerID],0)),"Not found")</f>
        <v>Pomum</v>
      </c>
      <c r="K1824">
        <f>IFERROR(INDEX(SalesTJ[Units],MATCH(A1824,SalesTJ[ProductID],0)),"Not found")</f>
        <v>1</v>
      </c>
      <c r="L1824">
        <f>IFERROR(INDEX(SalesTJ[Revenue],MATCH(A1824,SalesTJ[ProductID],0)),"Not found")</f>
        <v>5480.37</v>
      </c>
    </row>
    <row r="1825" spans="1:12">
      <c r="A1825" s="10">
        <v>1824</v>
      </c>
      <c r="C1825" t="str">
        <f>IFERROR(INDEX(ProductTJ[Product Name],MATCH(A1825,ProductTJ[ProductID],0)),"Not found")</f>
        <v>Pomum YY-19</v>
      </c>
      <c r="D1825" t="str">
        <f>IFERROR(INDEX(ProductTJ[Category],MATCH(A1825,ProductTJ[ProductID],0)),"Not found")</f>
        <v>Youth</v>
      </c>
      <c r="E1825">
        <f>IFERROR(INDEX(ProductTJ[ManufacturerID],MATCH(A1825,ProductTJ[ProductID],0)),"Not found")</f>
        <v>11</v>
      </c>
      <c r="F1825" t="str">
        <f>IFERROR(INDEX(ProductTJ[Segment],MATCH(A1825,ProductTJ[ProductID],0)),"Not found")</f>
        <v>Youth</v>
      </c>
      <c r="G1825" t="str">
        <f>IFERROR(INDEX(SalesTJ[Country],MATCH(A1825,SalesTJ[ProductID],0)),"Not found")</f>
        <v>Not found</v>
      </c>
      <c r="H1825" t="str">
        <f>IFERROR(INDEX(Location[State],MATCH(I1825,Location[Zip],0)),"Not found")</f>
        <v>Not found</v>
      </c>
      <c r="I1825" t="str">
        <f>IFERROR(INDEX(SalesTJ[Zip],MATCH(A1825,SalesTJ[ProductID],0)),"Not found")</f>
        <v>Not found</v>
      </c>
      <c r="J1825" t="str">
        <f>IFERROR(INDEX(Manufacturer[Manufacturer Name],MATCH(E1825,Manufacturer[ManufacturerID],0)),"Not found")</f>
        <v>Pomum</v>
      </c>
      <c r="K1825" t="str">
        <f>IFERROR(INDEX(SalesTJ[Units],MATCH(A1825,SalesTJ[ProductID],0)),"Not found")</f>
        <v>Not found</v>
      </c>
      <c r="L1825" t="str">
        <f>IFERROR(INDEX(SalesTJ[Revenue],MATCH(A1825,SalesTJ[ProductID],0)),"Not found")</f>
        <v>Not found</v>
      </c>
    </row>
    <row r="1826" spans="1:12">
      <c r="A1826" s="10">
        <v>1825</v>
      </c>
      <c r="C1826" t="str">
        <f>IFERROR(INDEX(ProductTJ[Product Name],MATCH(A1826,ProductTJ[ProductID],0)),"Not found")</f>
        <v>Pomum YY-20</v>
      </c>
      <c r="D1826" t="str">
        <f>IFERROR(INDEX(ProductTJ[Category],MATCH(A1826,ProductTJ[ProductID],0)),"Not found")</f>
        <v>Youth</v>
      </c>
      <c r="E1826">
        <f>IFERROR(INDEX(ProductTJ[ManufacturerID],MATCH(A1826,ProductTJ[ProductID],0)),"Not found")</f>
        <v>11</v>
      </c>
      <c r="F1826" t="str">
        <f>IFERROR(INDEX(ProductTJ[Segment],MATCH(A1826,ProductTJ[ProductID],0)),"Not found")</f>
        <v>Youth</v>
      </c>
      <c r="G1826" t="str">
        <f>IFERROR(INDEX(SalesTJ[Country],MATCH(A1826,SalesTJ[ProductID],0)),"Not found")</f>
        <v>Not found</v>
      </c>
      <c r="H1826" t="str">
        <f>IFERROR(INDEX(Location[State],MATCH(I1826,Location[Zip],0)),"Not found")</f>
        <v>Not found</v>
      </c>
      <c r="I1826" t="str">
        <f>IFERROR(INDEX(SalesTJ[Zip],MATCH(A1826,SalesTJ[ProductID],0)),"Not found")</f>
        <v>Not found</v>
      </c>
      <c r="J1826" t="str">
        <f>IFERROR(INDEX(Manufacturer[Manufacturer Name],MATCH(E1826,Manufacturer[ManufacturerID],0)),"Not found")</f>
        <v>Pomum</v>
      </c>
      <c r="K1826" t="str">
        <f>IFERROR(INDEX(SalesTJ[Units],MATCH(A1826,SalesTJ[ProductID],0)),"Not found")</f>
        <v>Not found</v>
      </c>
      <c r="L1826" t="str">
        <f>IFERROR(INDEX(SalesTJ[Revenue],MATCH(A1826,SalesTJ[ProductID],0)),"Not found")</f>
        <v>Not found</v>
      </c>
    </row>
    <row r="1827" spans="1:12">
      <c r="A1827" s="10">
        <v>1826</v>
      </c>
      <c r="C1827" t="str">
        <f>IFERROR(INDEX(ProductTJ[Product Name],MATCH(A1827,ProductTJ[ProductID],0)),"Not found")</f>
        <v>Pomum YY-21</v>
      </c>
      <c r="D1827" t="str">
        <f>IFERROR(INDEX(ProductTJ[Category],MATCH(A1827,ProductTJ[ProductID],0)),"Not found")</f>
        <v>Youth</v>
      </c>
      <c r="E1827">
        <f>IFERROR(INDEX(ProductTJ[ManufacturerID],MATCH(A1827,ProductTJ[ProductID],0)),"Not found")</f>
        <v>11</v>
      </c>
      <c r="F1827" t="str">
        <f>IFERROR(INDEX(ProductTJ[Segment],MATCH(A1827,ProductTJ[ProductID],0)),"Not found")</f>
        <v>Youth</v>
      </c>
      <c r="G1827" t="str">
        <f>IFERROR(INDEX(SalesTJ[Country],MATCH(A1827,SalesTJ[ProductID],0)),"Not found")</f>
        <v>Canada</v>
      </c>
      <c r="H1827" t="str">
        <f>IFERROR(INDEX(Location[State],MATCH(I1827,Location[Zip],0)),"Not found")</f>
        <v>Ontario</v>
      </c>
      <c r="I1827" t="str">
        <f>IFERROR(INDEX(SalesTJ[Zip],MATCH(A1827,SalesTJ[ProductID],0)),"Not found")</f>
        <v>L5R</v>
      </c>
      <c r="J1827" t="str">
        <f>IFERROR(INDEX(Manufacturer[Manufacturer Name],MATCH(E1827,Manufacturer[ManufacturerID],0)),"Not found")</f>
        <v>Pomum</v>
      </c>
      <c r="K1827">
        <f>IFERROR(INDEX(SalesTJ[Units],MATCH(A1827,SalesTJ[ProductID],0)),"Not found")</f>
        <v>1</v>
      </c>
      <c r="L1827">
        <f>IFERROR(INDEX(SalesTJ[Revenue],MATCH(A1827,SalesTJ[ProductID],0)),"Not found")</f>
        <v>2645.37</v>
      </c>
    </row>
    <row r="1828" spans="1:12">
      <c r="A1828" s="10">
        <v>1827</v>
      </c>
      <c r="C1828" t="str">
        <f>IFERROR(INDEX(ProductTJ[Product Name],MATCH(A1828,ProductTJ[ProductID],0)),"Not found")</f>
        <v>Pomum YY-22</v>
      </c>
      <c r="D1828" t="str">
        <f>IFERROR(INDEX(ProductTJ[Category],MATCH(A1828,ProductTJ[ProductID],0)),"Not found")</f>
        <v>Youth</v>
      </c>
      <c r="E1828">
        <f>IFERROR(INDEX(ProductTJ[ManufacturerID],MATCH(A1828,ProductTJ[ProductID],0)),"Not found")</f>
        <v>11</v>
      </c>
      <c r="F1828" t="str">
        <f>IFERROR(INDEX(ProductTJ[Segment],MATCH(A1828,ProductTJ[ProductID],0)),"Not found")</f>
        <v>Youth</v>
      </c>
      <c r="G1828" t="str">
        <f>IFERROR(INDEX(SalesTJ[Country],MATCH(A1828,SalesTJ[ProductID],0)),"Not found")</f>
        <v>Not found</v>
      </c>
      <c r="H1828" t="str">
        <f>IFERROR(INDEX(Location[State],MATCH(I1828,Location[Zip],0)),"Not found")</f>
        <v>Not found</v>
      </c>
      <c r="I1828" t="str">
        <f>IFERROR(INDEX(SalesTJ[Zip],MATCH(A1828,SalesTJ[ProductID],0)),"Not found")</f>
        <v>Not found</v>
      </c>
      <c r="J1828" t="str">
        <f>IFERROR(INDEX(Manufacturer[Manufacturer Name],MATCH(E1828,Manufacturer[ManufacturerID],0)),"Not found")</f>
        <v>Pomum</v>
      </c>
      <c r="K1828" t="str">
        <f>IFERROR(INDEX(SalesTJ[Units],MATCH(A1828,SalesTJ[ProductID],0)),"Not found")</f>
        <v>Not found</v>
      </c>
      <c r="L1828" t="str">
        <f>IFERROR(INDEX(SalesTJ[Revenue],MATCH(A1828,SalesTJ[ProductID],0)),"Not found")</f>
        <v>Not found</v>
      </c>
    </row>
    <row r="1829" spans="1:12">
      <c r="A1829" s="10">
        <v>1828</v>
      </c>
      <c r="C1829" t="str">
        <f>IFERROR(INDEX(ProductTJ[Product Name],MATCH(A1829,ProductTJ[ProductID],0)),"Not found")</f>
        <v>Pomum YY-23</v>
      </c>
      <c r="D1829" t="str">
        <f>IFERROR(INDEX(ProductTJ[Category],MATCH(A1829,ProductTJ[ProductID],0)),"Not found")</f>
        <v>Youth</v>
      </c>
      <c r="E1829">
        <f>IFERROR(INDEX(ProductTJ[ManufacturerID],MATCH(A1829,ProductTJ[ProductID],0)),"Not found")</f>
        <v>11</v>
      </c>
      <c r="F1829" t="str">
        <f>IFERROR(INDEX(ProductTJ[Segment],MATCH(A1829,ProductTJ[ProductID],0)),"Not found")</f>
        <v>Youth</v>
      </c>
      <c r="G1829" t="str">
        <f>IFERROR(INDEX(SalesTJ[Country],MATCH(A1829,SalesTJ[ProductID],0)),"Not found")</f>
        <v>Not found</v>
      </c>
      <c r="H1829" t="str">
        <f>IFERROR(INDEX(Location[State],MATCH(I1829,Location[Zip],0)),"Not found")</f>
        <v>Not found</v>
      </c>
      <c r="I1829" t="str">
        <f>IFERROR(INDEX(SalesTJ[Zip],MATCH(A1829,SalesTJ[ProductID],0)),"Not found")</f>
        <v>Not found</v>
      </c>
      <c r="J1829" t="str">
        <f>IFERROR(INDEX(Manufacturer[Manufacturer Name],MATCH(E1829,Manufacturer[ManufacturerID],0)),"Not found")</f>
        <v>Pomum</v>
      </c>
      <c r="K1829" t="str">
        <f>IFERROR(INDEX(SalesTJ[Units],MATCH(A1829,SalesTJ[ProductID],0)),"Not found")</f>
        <v>Not found</v>
      </c>
      <c r="L1829" t="str">
        <f>IFERROR(INDEX(SalesTJ[Revenue],MATCH(A1829,SalesTJ[ProductID],0)),"Not found")</f>
        <v>Not found</v>
      </c>
    </row>
    <row r="1830" spans="1:12">
      <c r="A1830" s="10">
        <v>1829</v>
      </c>
      <c r="C1830" t="str">
        <f>IFERROR(INDEX(ProductTJ[Product Name],MATCH(A1830,ProductTJ[ProductID],0)),"Not found")</f>
        <v>Pomum YY-24</v>
      </c>
      <c r="D1830" t="str">
        <f>IFERROR(INDEX(ProductTJ[Category],MATCH(A1830,ProductTJ[ProductID],0)),"Not found")</f>
        <v>Youth</v>
      </c>
      <c r="E1830">
        <f>IFERROR(INDEX(ProductTJ[ManufacturerID],MATCH(A1830,ProductTJ[ProductID],0)),"Not found")</f>
        <v>11</v>
      </c>
      <c r="F1830" t="str">
        <f>IFERROR(INDEX(ProductTJ[Segment],MATCH(A1830,ProductTJ[ProductID],0)),"Not found")</f>
        <v>Youth</v>
      </c>
      <c r="G1830" t="str">
        <f>IFERROR(INDEX(SalesTJ[Country],MATCH(A1830,SalesTJ[ProductID],0)),"Not found")</f>
        <v>Canada</v>
      </c>
      <c r="H1830" t="str">
        <f>IFERROR(INDEX(Location[State],MATCH(I1830,Location[Zip],0)),"Not found")</f>
        <v>Ontario</v>
      </c>
      <c r="I1830" t="str">
        <f>IFERROR(INDEX(SalesTJ[Zip],MATCH(A1830,SalesTJ[ProductID],0)),"Not found")</f>
        <v>M6S</v>
      </c>
      <c r="J1830" t="str">
        <f>IFERROR(INDEX(Manufacturer[Manufacturer Name],MATCH(E1830,Manufacturer[ManufacturerID],0)),"Not found")</f>
        <v>Pomum</v>
      </c>
      <c r="K1830">
        <f>IFERROR(INDEX(SalesTJ[Units],MATCH(A1830,SalesTJ[ProductID],0)),"Not found")</f>
        <v>1</v>
      </c>
      <c r="L1830">
        <f>IFERROR(INDEX(SalesTJ[Revenue],MATCH(A1830,SalesTJ[ProductID],0)),"Not found")</f>
        <v>3968.37</v>
      </c>
    </row>
    <row r="1831" spans="1:12">
      <c r="A1831" s="10">
        <v>1830</v>
      </c>
      <c r="C1831" t="str">
        <f>IFERROR(INDEX(ProductTJ[Product Name],MATCH(A1831,ProductTJ[ProductID],0)),"Not found")</f>
        <v>Pomum YY-25</v>
      </c>
      <c r="D1831" t="str">
        <f>IFERROR(INDEX(ProductTJ[Category],MATCH(A1831,ProductTJ[ProductID],0)),"Not found")</f>
        <v>Youth</v>
      </c>
      <c r="E1831">
        <f>IFERROR(INDEX(ProductTJ[ManufacturerID],MATCH(A1831,ProductTJ[ProductID],0)),"Not found")</f>
        <v>11</v>
      </c>
      <c r="F1831" t="str">
        <f>IFERROR(INDEX(ProductTJ[Segment],MATCH(A1831,ProductTJ[ProductID],0)),"Not found")</f>
        <v>Youth</v>
      </c>
      <c r="G1831" t="str">
        <f>IFERROR(INDEX(SalesTJ[Country],MATCH(A1831,SalesTJ[ProductID],0)),"Not found")</f>
        <v>Canada</v>
      </c>
      <c r="H1831" t="str">
        <f>IFERROR(INDEX(Location[State],MATCH(I1831,Location[Zip],0)),"Not found")</f>
        <v>Ontario</v>
      </c>
      <c r="I1831" t="str">
        <f>IFERROR(INDEX(SalesTJ[Zip],MATCH(A1831,SalesTJ[ProductID],0)),"Not found")</f>
        <v>M7Y</v>
      </c>
      <c r="J1831" t="str">
        <f>IFERROR(INDEX(Manufacturer[Manufacturer Name],MATCH(E1831,Manufacturer[ManufacturerID],0)),"Not found")</f>
        <v>Pomum</v>
      </c>
      <c r="K1831">
        <f>IFERROR(INDEX(SalesTJ[Units],MATCH(A1831,SalesTJ[ProductID],0)),"Not found")</f>
        <v>1</v>
      </c>
      <c r="L1831">
        <f>IFERROR(INDEX(SalesTJ[Revenue],MATCH(A1831,SalesTJ[ProductID],0)),"Not found")</f>
        <v>3779.37</v>
      </c>
    </row>
    <row r="1832" spans="1:12">
      <c r="A1832" s="10">
        <v>1831</v>
      </c>
      <c r="C1832" t="str">
        <f>IFERROR(INDEX(ProductTJ[Product Name],MATCH(A1832,ProductTJ[ProductID],0)),"Not found")</f>
        <v>Pomum YY-26</v>
      </c>
      <c r="D1832" t="str">
        <f>IFERROR(INDEX(ProductTJ[Category],MATCH(A1832,ProductTJ[ProductID],0)),"Not found")</f>
        <v>Youth</v>
      </c>
      <c r="E1832">
        <f>IFERROR(INDEX(ProductTJ[ManufacturerID],MATCH(A1832,ProductTJ[ProductID],0)),"Not found")</f>
        <v>11</v>
      </c>
      <c r="F1832" t="str">
        <f>IFERROR(INDEX(ProductTJ[Segment],MATCH(A1832,ProductTJ[ProductID],0)),"Not found")</f>
        <v>Youth</v>
      </c>
      <c r="G1832" t="str">
        <f>IFERROR(INDEX(SalesTJ[Country],MATCH(A1832,SalesTJ[ProductID],0)),"Not found")</f>
        <v>Not found</v>
      </c>
      <c r="H1832" t="str">
        <f>IFERROR(INDEX(Location[State],MATCH(I1832,Location[Zip],0)),"Not found")</f>
        <v>Not found</v>
      </c>
      <c r="I1832" t="str">
        <f>IFERROR(INDEX(SalesTJ[Zip],MATCH(A1832,SalesTJ[ProductID],0)),"Not found")</f>
        <v>Not found</v>
      </c>
      <c r="J1832" t="str">
        <f>IFERROR(INDEX(Manufacturer[Manufacturer Name],MATCH(E1832,Manufacturer[ManufacturerID],0)),"Not found")</f>
        <v>Pomum</v>
      </c>
      <c r="K1832" t="str">
        <f>IFERROR(INDEX(SalesTJ[Units],MATCH(A1832,SalesTJ[ProductID],0)),"Not found")</f>
        <v>Not found</v>
      </c>
      <c r="L1832" t="str">
        <f>IFERROR(INDEX(SalesTJ[Revenue],MATCH(A1832,SalesTJ[ProductID],0)),"Not found")</f>
        <v>Not found</v>
      </c>
    </row>
    <row r="1833" spans="1:12">
      <c r="A1833" s="10">
        <v>1832</v>
      </c>
      <c r="C1833" t="str">
        <f>IFERROR(INDEX(ProductTJ[Product Name],MATCH(A1833,ProductTJ[ProductID],0)),"Not found")</f>
        <v>Pomum YY-27</v>
      </c>
      <c r="D1833" t="str">
        <f>IFERROR(INDEX(ProductTJ[Category],MATCH(A1833,ProductTJ[ProductID],0)),"Not found")</f>
        <v>Youth</v>
      </c>
      <c r="E1833">
        <f>IFERROR(INDEX(ProductTJ[ManufacturerID],MATCH(A1833,ProductTJ[ProductID],0)),"Not found")</f>
        <v>11</v>
      </c>
      <c r="F1833" t="str">
        <f>IFERROR(INDEX(ProductTJ[Segment],MATCH(A1833,ProductTJ[ProductID],0)),"Not found")</f>
        <v>Youth</v>
      </c>
      <c r="G1833" t="str">
        <f>IFERROR(INDEX(SalesTJ[Country],MATCH(A1833,SalesTJ[ProductID],0)),"Not found")</f>
        <v>Not found</v>
      </c>
      <c r="H1833" t="str">
        <f>IFERROR(INDEX(Location[State],MATCH(I1833,Location[Zip],0)),"Not found")</f>
        <v>Not found</v>
      </c>
      <c r="I1833" t="str">
        <f>IFERROR(INDEX(SalesTJ[Zip],MATCH(A1833,SalesTJ[ProductID],0)),"Not found")</f>
        <v>Not found</v>
      </c>
      <c r="J1833" t="str">
        <f>IFERROR(INDEX(Manufacturer[Manufacturer Name],MATCH(E1833,Manufacturer[ManufacturerID],0)),"Not found")</f>
        <v>Pomum</v>
      </c>
      <c r="K1833" t="str">
        <f>IFERROR(INDEX(SalesTJ[Units],MATCH(A1833,SalesTJ[ProductID],0)),"Not found")</f>
        <v>Not found</v>
      </c>
      <c r="L1833" t="str">
        <f>IFERROR(INDEX(SalesTJ[Revenue],MATCH(A1833,SalesTJ[ProductID],0)),"Not found")</f>
        <v>Not found</v>
      </c>
    </row>
    <row r="1834" spans="1:12">
      <c r="A1834" s="10">
        <v>1833</v>
      </c>
      <c r="C1834" t="str">
        <f>IFERROR(INDEX(ProductTJ[Product Name],MATCH(A1834,ProductTJ[ProductID],0)),"Not found")</f>
        <v>Pomum YY-28</v>
      </c>
      <c r="D1834" t="str">
        <f>IFERROR(INDEX(ProductTJ[Category],MATCH(A1834,ProductTJ[ProductID],0)),"Not found")</f>
        <v>Youth</v>
      </c>
      <c r="E1834">
        <f>IFERROR(INDEX(ProductTJ[ManufacturerID],MATCH(A1834,ProductTJ[ProductID],0)),"Not found")</f>
        <v>11</v>
      </c>
      <c r="F1834" t="str">
        <f>IFERROR(INDEX(ProductTJ[Segment],MATCH(A1834,ProductTJ[ProductID],0)),"Not found")</f>
        <v>Youth</v>
      </c>
      <c r="G1834" t="str">
        <f>IFERROR(INDEX(SalesTJ[Country],MATCH(A1834,SalesTJ[ProductID],0)),"Not found")</f>
        <v>Not found</v>
      </c>
      <c r="H1834" t="str">
        <f>IFERROR(INDEX(Location[State],MATCH(I1834,Location[Zip],0)),"Not found")</f>
        <v>Not found</v>
      </c>
      <c r="I1834" t="str">
        <f>IFERROR(INDEX(SalesTJ[Zip],MATCH(A1834,SalesTJ[ProductID],0)),"Not found")</f>
        <v>Not found</v>
      </c>
      <c r="J1834" t="str">
        <f>IFERROR(INDEX(Manufacturer[Manufacturer Name],MATCH(E1834,Manufacturer[ManufacturerID],0)),"Not found")</f>
        <v>Pomum</v>
      </c>
      <c r="K1834" t="str">
        <f>IFERROR(INDEX(SalesTJ[Units],MATCH(A1834,SalesTJ[ProductID],0)),"Not found")</f>
        <v>Not found</v>
      </c>
      <c r="L1834" t="str">
        <f>IFERROR(INDEX(SalesTJ[Revenue],MATCH(A1834,SalesTJ[ProductID],0)),"Not found")</f>
        <v>Not found</v>
      </c>
    </row>
    <row r="1835" spans="1:12">
      <c r="A1835" s="10">
        <v>1834</v>
      </c>
      <c r="C1835" t="str">
        <f>IFERROR(INDEX(ProductTJ[Product Name],MATCH(A1835,ProductTJ[ProductID],0)),"Not found")</f>
        <v>Pomum YY-29</v>
      </c>
      <c r="D1835" t="str">
        <f>IFERROR(INDEX(ProductTJ[Category],MATCH(A1835,ProductTJ[ProductID],0)),"Not found")</f>
        <v>Youth</v>
      </c>
      <c r="E1835">
        <f>IFERROR(INDEX(ProductTJ[ManufacturerID],MATCH(A1835,ProductTJ[ProductID],0)),"Not found")</f>
        <v>11</v>
      </c>
      <c r="F1835" t="str">
        <f>IFERROR(INDEX(ProductTJ[Segment],MATCH(A1835,ProductTJ[ProductID],0)),"Not found")</f>
        <v>Youth</v>
      </c>
      <c r="G1835" t="str">
        <f>IFERROR(INDEX(SalesTJ[Country],MATCH(A1835,SalesTJ[ProductID],0)),"Not found")</f>
        <v>Not found</v>
      </c>
      <c r="H1835" t="str">
        <f>IFERROR(INDEX(Location[State],MATCH(I1835,Location[Zip],0)),"Not found")</f>
        <v>Not found</v>
      </c>
      <c r="I1835" t="str">
        <f>IFERROR(INDEX(SalesTJ[Zip],MATCH(A1835,SalesTJ[ProductID],0)),"Not found")</f>
        <v>Not found</v>
      </c>
      <c r="J1835" t="str">
        <f>IFERROR(INDEX(Manufacturer[Manufacturer Name],MATCH(E1835,Manufacturer[ManufacturerID],0)),"Not found")</f>
        <v>Pomum</v>
      </c>
      <c r="K1835" t="str">
        <f>IFERROR(INDEX(SalesTJ[Units],MATCH(A1835,SalesTJ[ProductID],0)),"Not found")</f>
        <v>Not found</v>
      </c>
      <c r="L1835" t="str">
        <f>IFERROR(INDEX(SalesTJ[Revenue],MATCH(A1835,SalesTJ[ProductID],0)),"Not found")</f>
        <v>Not found</v>
      </c>
    </row>
    <row r="1836" spans="1:12">
      <c r="A1836" s="10">
        <v>1835</v>
      </c>
      <c r="C1836" t="str">
        <f>IFERROR(INDEX(ProductTJ[Product Name],MATCH(A1836,ProductTJ[ProductID],0)),"Not found")</f>
        <v>Pomum YY-30</v>
      </c>
      <c r="D1836" t="str">
        <f>IFERROR(INDEX(ProductTJ[Category],MATCH(A1836,ProductTJ[ProductID],0)),"Not found")</f>
        <v>Youth</v>
      </c>
      <c r="E1836">
        <f>IFERROR(INDEX(ProductTJ[ManufacturerID],MATCH(A1836,ProductTJ[ProductID],0)),"Not found")</f>
        <v>11</v>
      </c>
      <c r="F1836" t="str">
        <f>IFERROR(INDEX(ProductTJ[Segment],MATCH(A1836,ProductTJ[ProductID],0)),"Not found")</f>
        <v>Youth</v>
      </c>
      <c r="G1836" t="str">
        <f>IFERROR(INDEX(SalesTJ[Country],MATCH(A1836,SalesTJ[ProductID],0)),"Not found")</f>
        <v>Not found</v>
      </c>
      <c r="H1836" t="str">
        <f>IFERROR(INDEX(Location[State],MATCH(I1836,Location[Zip],0)),"Not found")</f>
        <v>Not found</v>
      </c>
      <c r="I1836" t="str">
        <f>IFERROR(INDEX(SalesTJ[Zip],MATCH(A1836,SalesTJ[ProductID],0)),"Not found")</f>
        <v>Not found</v>
      </c>
      <c r="J1836" t="str">
        <f>IFERROR(INDEX(Manufacturer[Manufacturer Name],MATCH(E1836,Manufacturer[ManufacturerID],0)),"Not found")</f>
        <v>Pomum</v>
      </c>
      <c r="K1836" t="str">
        <f>IFERROR(INDEX(SalesTJ[Units],MATCH(A1836,SalesTJ[ProductID],0)),"Not found")</f>
        <v>Not found</v>
      </c>
      <c r="L1836" t="str">
        <f>IFERROR(INDEX(SalesTJ[Revenue],MATCH(A1836,SalesTJ[ProductID],0)),"Not found")</f>
        <v>Not found</v>
      </c>
    </row>
    <row r="1837" spans="1:12">
      <c r="A1837" s="10">
        <v>1836</v>
      </c>
      <c r="C1837" t="str">
        <f>IFERROR(INDEX(ProductTJ[Product Name],MATCH(A1837,ProductTJ[ProductID],0)),"Not found")</f>
        <v>Pomum YY-31</v>
      </c>
      <c r="D1837" t="str">
        <f>IFERROR(INDEX(ProductTJ[Category],MATCH(A1837,ProductTJ[ProductID],0)),"Not found")</f>
        <v>Youth</v>
      </c>
      <c r="E1837">
        <f>IFERROR(INDEX(ProductTJ[ManufacturerID],MATCH(A1837,ProductTJ[ProductID],0)),"Not found")</f>
        <v>11</v>
      </c>
      <c r="F1837" t="str">
        <f>IFERROR(INDEX(ProductTJ[Segment],MATCH(A1837,ProductTJ[ProductID],0)),"Not found")</f>
        <v>Youth</v>
      </c>
      <c r="G1837" t="str">
        <f>IFERROR(INDEX(SalesTJ[Country],MATCH(A1837,SalesTJ[ProductID],0)),"Not found")</f>
        <v>Not found</v>
      </c>
      <c r="H1837" t="str">
        <f>IFERROR(INDEX(Location[State],MATCH(I1837,Location[Zip],0)),"Not found")</f>
        <v>Not found</v>
      </c>
      <c r="I1837" t="str">
        <f>IFERROR(INDEX(SalesTJ[Zip],MATCH(A1837,SalesTJ[ProductID],0)),"Not found")</f>
        <v>Not found</v>
      </c>
      <c r="J1837" t="str">
        <f>IFERROR(INDEX(Manufacturer[Manufacturer Name],MATCH(E1837,Manufacturer[ManufacturerID],0)),"Not found")</f>
        <v>Pomum</v>
      </c>
      <c r="K1837" t="str">
        <f>IFERROR(INDEX(SalesTJ[Units],MATCH(A1837,SalesTJ[ProductID],0)),"Not found")</f>
        <v>Not found</v>
      </c>
      <c r="L1837" t="str">
        <f>IFERROR(INDEX(SalesTJ[Revenue],MATCH(A1837,SalesTJ[ProductID],0)),"Not found")</f>
        <v>Not found</v>
      </c>
    </row>
    <row r="1838" spans="1:12">
      <c r="A1838" s="10">
        <v>1837</v>
      </c>
      <c r="C1838" t="str">
        <f>IFERROR(INDEX(ProductTJ[Product Name],MATCH(A1838,ProductTJ[ProductID],0)),"Not found")</f>
        <v>Pomum YY-32</v>
      </c>
      <c r="D1838" t="str">
        <f>IFERROR(INDEX(ProductTJ[Category],MATCH(A1838,ProductTJ[ProductID],0)),"Not found")</f>
        <v>Youth</v>
      </c>
      <c r="E1838">
        <f>IFERROR(INDEX(ProductTJ[ManufacturerID],MATCH(A1838,ProductTJ[ProductID],0)),"Not found")</f>
        <v>11</v>
      </c>
      <c r="F1838" t="str">
        <f>IFERROR(INDEX(ProductTJ[Segment],MATCH(A1838,ProductTJ[ProductID],0)),"Not found")</f>
        <v>Youth</v>
      </c>
      <c r="G1838" t="str">
        <f>IFERROR(INDEX(SalesTJ[Country],MATCH(A1838,SalesTJ[ProductID],0)),"Not found")</f>
        <v>Canada</v>
      </c>
      <c r="H1838" t="str">
        <f>IFERROR(INDEX(Location[State],MATCH(I1838,Location[Zip],0)),"Not found")</f>
        <v>Alberta</v>
      </c>
      <c r="I1838" t="str">
        <f>IFERROR(INDEX(SalesTJ[Zip],MATCH(A1838,SalesTJ[ProductID],0)),"Not found")</f>
        <v>T5K</v>
      </c>
      <c r="J1838" t="str">
        <f>IFERROR(INDEX(Manufacturer[Manufacturer Name],MATCH(E1838,Manufacturer[ManufacturerID],0)),"Not found")</f>
        <v>Pomum</v>
      </c>
      <c r="K1838">
        <f>IFERROR(INDEX(SalesTJ[Units],MATCH(A1838,SalesTJ[ProductID],0)),"Not found")</f>
        <v>1</v>
      </c>
      <c r="L1838">
        <f>IFERROR(INDEX(SalesTJ[Revenue],MATCH(A1838,SalesTJ[ProductID],0)),"Not found")</f>
        <v>1952.37</v>
      </c>
    </row>
    <row r="1839" spans="1:12">
      <c r="A1839" s="10">
        <v>1838</v>
      </c>
      <c r="C1839" t="str">
        <f>IFERROR(INDEX(ProductTJ[Product Name],MATCH(A1839,ProductTJ[ProductID],0)),"Not found")</f>
        <v>Pomum YY-33</v>
      </c>
      <c r="D1839" t="str">
        <f>IFERROR(INDEX(ProductTJ[Category],MATCH(A1839,ProductTJ[ProductID],0)),"Not found")</f>
        <v>Youth</v>
      </c>
      <c r="E1839">
        <f>IFERROR(INDEX(ProductTJ[ManufacturerID],MATCH(A1839,ProductTJ[ProductID],0)),"Not found")</f>
        <v>11</v>
      </c>
      <c r="F1839" t="str">
        <f>IFERROR(INDEX(ProductTJ[Segment],MATCH(A1839,ProductTJ[ProductID],0)),"Not found")</f>
        <v>Youth</v>
      </c>
      <c r="G1839" t="str">
        <f>IFERROR(INDEX(SalesTJ[Country],MATCH(A1839,SalesTJ[ProductID],0)),"Not found")</f>
        <v>Not found</v>
      </c>
      <c r="H1839" t="str">
        <f>IFERROR(INDEX(Location[State],MATCH(I1839,Location[Zip],0)),"Not found")</f>
        <v>Not found</v>
      </c>
      <c r="I1839" t="str">
        <f>IFERROR(INDEX(SalesTJ[Zip],MATCH(A1839,SalesTJ[ProductID],0)),"Not found")</f>
        <v>Not found</v>
      </c>
      <c r="J1839" t="str">
        <f>IFERROR(INDEX(Manufacturer[Manufacturer Name],MATCH(E1839,Manufacturer[ManufacturerID],0)),"Not found")</f>
        <v>Pomum</v>
      </c>
      <c r="K1839" t="str">
        <f>IFERROR(INDEX(SalesTJ[Units],MATCH(A1839,SalesTJ[ProductID],0)),"Not found")</f>
        <v>Not found</v>
      </c>
      <c r="L1839" t="str">
        <f>IFERROR(INDEX(SalesTJ[Revenue],MATCH(A1839,SalesTJ[ProductID],0)),"Not found")</f>
        <v>Not found</v>
      </c>
    </row>
    <row r="1840" spans="1:12">
      <c r="A1840" s="10">
        <v>1839</v>
      </c>
      <c r="C1840" t="str">
        <f>IFERROR(INDEX(ProductTJ[Product Name],MATCH(A1840,ProductTJ[ProductID],0)),"Not found")</f>
        <v>Pomum YY-34</v>
      </c>
      <c r="D1840" t="str">
        <f>IFERROR(INDEX(ProductTJ[Category],MATCH(A1840,ProductTJ[ProductID],0)),"Not found")</f>
        <v>Youth</v>
      </c>
      <c r="E1840">
        <f>IFERROR(INDEX(ProductTJ[ManufacturerID],MATCH(A1840,ProductTJ[ProductID],0)),"Not found")</f>
        <v>11</v>
      </c>
      <c r="F1840" t="str">
        <f>IFERROR(INDEX(ProductTJ[Segment],MATCH(A1840,ProductTJ[ProductID],0)),"Not found")</f>
        <v>Youth</v>
      </c>
      <c r="G1840" t="str">
        <f>IFERROR(INDEX(SalesTJ[Country],MATCH(A1840,SalesTJ[ProductID],0)),"Not found")</f>
        <v>Not found</v>
      </c>
      <c r="H1840" t="str">
        <f>IFERROR(INDEX(Location[State],MATCH(I1840,Location[Zip],0)),"Not found")</f>
        <v>Not found</v>
      </c>
      <c r="I1840" t="str">
        <f>IFERROR(INDEX(SalesTJ[Zip],MATCH(A1840,SalesTJ[ProductID],0)),"Not found")</f>
        <v>Not found</v>
      </c>
      <c r="J1840" t="str">
        <f>IFERROR(INDEX(Manufacturer[Manufacturer Name],MATCH(E1840,Manufacturer[ManufacturerID],0)),"Not found")</f>
        <v>Pomum</v>
      </c>
      <c r="K1840" t="str">
        <f>IFERROR(INDEX(SalesTJ[Units],MATCH(A1840,SalesTJ[ProductID],0)),"Not found")</f>
        <v>Not found</v>
      </c>
      <c r="L1840" t="str">
        <f>IFERROR(INDEX(SalesTJ[Revenue],MATCH(A1840,SalesTJ[ProductID],0)),"Not found")</f>
        <v>Not found</v>
      </c>
    </row>
    <row r="1841" spans="1:12">
      <c r="A1841" s="10">
        <v>1840</v>
      </c>
      <c r="C1841" t="str">
        <f>IFERROR(INDEX(ProductTJ[Product Name],MATCH(A1841,ProductTJ[ProductID],0)),"Not found")</f>
        <v>Pomum YY-35</v>
      </c>
      <c r="D1841" t="str">
        <f>IFERROR(INDEX(ProductTJ[Category],MATCH(A1841,ProductTJ[ProductID],0)),"Not found")</f>
        <v>Youth</v>
      </c>
      <c r="E1841">
        <f>IFERROR(INDEX(ProductTJ[ManufacturerID],MATCH(A1841,ProductTJ[ProductID],0)),"Not found")</f>
        <v>11</v>
      </c>
      <c r="F1841" t="str">
        <f>IFERROR(INDEX(ProductTJ[Segment],MATCH(A1841,ProductTJ[ProductID],0)),"Not found")</f>
        <v>Youth</v>
      </c>
      <c r="G1841" t="str">
        <f>IFERROR(INDEX(SalesTJ[Country],MATCH(A1841,SalesTJ[ProductID],0)),"Not found")</f>
        <v>Not found</v>
      </c>
      <c r="H1841" t="str">
        <f>IFERROR(INDEX(Location[State],MATCH(I1841,Location[Zip],0)),"Not found")</f>
        <v>Not found</v>
      </c>
      <c r="I1841" t="str">
        <f>IFERROR(INDEX(SalesTJ[Zip],MATCH(A1841,SalesTJ[ProductID],0)),"Not found")</f>
        <v>Not found</v>
      </c>
      <c r="J1841" t="str">
        <f>IFERROR(INDEX(Manufacturer[Manufacturer Name],MATCH(E1841,Manufacturer[ManufacturerID],0)),"Not found")</f>
        <v>Pomum</v>
      </c>
      <c r="K1841" t="str">
        <f>IFERROR(INDEX(SalesTJ[Units],MATCH(A1841,SalesTJ[ProductID],0)),"Not found")</f>
        <v>Not found</v>
      </c>
      <c r="L1841" t="str">
        <f>IFERROR(INDEX(SalesTJ[Revenue],MATCH(A1841,SalesTJ[ProductID],0)),"Not found")</f>
        <v>Not found</v>
      </c>
    </row>
    <row r="1842" spans="1:12">
      <c r="A1842" s="10">
        <v>1841</v>
      </c>
      <c r="C1842" t="str">
        <f>IFERROR(INDEX(ProductTJ[Product Name],MATCH(A1842,ProductTJ[ProductID],0)),"Not found")</f>
        <v>Pomum YY-36</v>
      </c>
      <c r="D1842" t="str">
        <f>IFERROR(INDEX(ProductTJ[Category],MATCH(A1842,ProductTJ[ProductID],0)),"Not found")</f>
        <v>Youth</v>
      </c>
      <c r="E1842">
        <f>IFERROR(INDEX(ProductTJ[ManufacturerID],MATCH(A1842,ProductTJ[ProductID],0)),"Not found")</f>
        <v>11</v>
      </c>
      <c r="F1842" t="str">
        <f>IFERROR(INDEX(ProductTJ[Segment],MATCH(A1842,ProductTJ[ProductID],0)),"Not found")</f>
        <v>Youth</v>
      </c>
      <c r="G1842" t="str">
        <f>IFERROR(INDEX(SalesTJ[Country],MATCH(A1842,SalesTJ[ProductID],0)),"Not found")</f>
        <v>Not found</v>
      </c>
      <c r="H1842" t="str">
        <f>IFERROR(INDEX(Location[State],MATCH(I1842,Location[Zip],0)),"Not found")</f>
        <v>Not found</v>
      </c>
      <c r="I1842" t="str">
        <f>IFERROR(INDEX(SalesTJ[Zip],MATCH(A1842,SalesTJ[ProductID],0)),"Not found")</f>
        <v>Not found</v>
      </c>
      <c r="J1842" t="str">
        <f>IFERROR(INDEX(Manufacturer[Manufacturer Name],MATCH(E1842,Manufacturer[ManufacturerID],0)),"Not found")</f>
        <v>Pomum</v>
      </c>
      <c r="K1842" t="str">
        <f>IFERROR(INDEX(SalesTJ[Units],MATCH(A1842,SalesTJ[ProductID],0)),"Not found")</f>
        <v>Not found</v>
      </c>
      <c r="L1842" t="str">
        <f>IFERROR(INDEX(SalesTJ[Revenue],MATCH(A1842,SalesTJ[ProductID],0)),"Not found")</f>
        <v>Not found</v>
      </c>
    </row>
    <row r="1843" spans="1:12">
      <c r="A1843" s="10">
        <v>1842</v>
      </c>
      <c r="C1843" t="str">
        <f>IFERROR(INDEX(ProductTJ[Product Name],MATCH(A1843,ProductTJ[ProductID],0)),"Not found")</f>
        <v>Pomum YY-37</v>
      </c>
      <c r="D1843" t="str">
        <f>IFERROR(INDEX(ProductTJ[Category],MATCH(A1843,ProductTJ[ProductID],0)),"Not found")</f>
        <v>Youth</v>
      </c>
      <c r="E1843">
        <f>IFERROR(INDEX(ProductTJ[ManufacturerID],MATCH(A1843,ProductTJ[ProductID],0)),"Not found")</f>
        <v>11</v>
      </c>
      <c r="F1843" t="str">
        <f>IFERROR(INDEX(ProductTJ[Segment],MATCH(A1843,ProductTJ[ProductID],0)),"Not found")</f>
        <v>Youth</v>
      </c>
      <c r="G1843" t="str">
        <f>IFERROR(INDEX(SalesTJ[Country],MATCH(A1843,SalesTJ[ProductID],0)),"Not found")</f>
        <v>Not found</v>
      </c>
      <c r="H1843" t="str">
        <f>IFERROR(INDEX(Location[State],MATCH(I1843,Location[Zip],0)),"Not found")</f>
        <v>Not found</v>
      </c>
      <c r="I1843" t="str">
        <f>IFERROR(INDEX(SalesTJ[Zip],MATCH(A1843,SalesTJ[ProductID],0)),"Not found")</f>
        <v>Not found</v>
      </c>
      <c r="J1843" t="str">
        <f>IFERROR(INDEX(Manufacturer[Manufacturer Name],MATCH(E1843,Manufacturer[ManufacturerID],0)),"Not found")</f>
        <v>Pomum</v>
      </c>
      <c r="K1843" t="str">
        <f>IFERROR(INDEX(SalesTJ[Units],MATCH(A1843,SalesTJ[ProductID],0)),"Not found")</f>
        <v>Not found</v>
      </c>
      <c r="L1843" t="str">
        <f>IFERROR(INDEX(SalesTJ[Revenue],MATCH(A1843,SalesTJ[ProductID],0)),"Not found")</f>
        <v>Not found</v>
      </c>
    </row>
    <row r="1844" spans="1:12">
      <c r="A1844" s="10">
        <v>1843</v>
      </c>
      <c r="C1844" t="str">
        <f>IFERROR(INDEX(ProductTJ[Product Name],MATCH(A1844,ProductTJ[ProductID],0)),"Not found")</f>
        <v>Pomum YY-38</v>
      </c>
      <c r="D1844" t="str">
        <f>IFERROR(INDEX(ProductTJ[Category],MATCH(A1844,ProductTJ[ProductID],0)),"Not found")</f>
        <v>Youth</v>
      </c>
      <c r="E1844">
        <f>IFERROR(INDEX(ProductTJ[ManufacturerID],MATCH(A1844,ProductTJ[ProductID],0)),"Not found")</f>
        <v>11</v>
      </c>
      <c r="F1844" t="str">
        <f>IFERROR(INDEX(ProductTJ[Segment],MATCH(A1844,ProductTJ[ProductID],0)),"Not found")</f>
        <v>Youth</v>
      </c>
      <c r="G1844" t="str">
        <f>IFERROR(INDEX(SalesTJ[Country],MATCH(A1844,SalesTJ[ProductID],0)),"Not found")</f>
        <v>Not found</v>
      </c>
      <c r="H1844" t="str">
        <f>IFERROR(INDEX(Location[State],MATCH(I1844,Location[Zip],0)),"Not found")</f>
        <v>Not found</v>
      </c>
      <c r="I1844" t="str">
        <f>IFERROR(INDEX(SalesTJ[Zip],MATCH(A1844,SalesTJ[ProductID],0)),"Not found")</f>
        <v>Not found</v>
      </c>
      <c r="J1844" t="str">
        <f>IFERROR(INDEX(Manufacturer[Manufacturer Name],MATCH(E1844,Manufacturer[ManufacturerID],0)),"Not found")</f>
        <v>Pomum</v>
      </c>
      <c r="K1844" t="str">
        <f>IFERROR(INDEX(SalesTJ[Units],MATCH(A1844,SalesTJ[ProductID],0)),"Not found")</f>
        <v>Not found</v>
      </c>
      <c r="L1844" t="str">
        <f>IFERROR(INDEX(SalesTJ[Revenue],MATCH(A1844,SalesTJ[ProductID],0)),"Not found")</f>
        <v>Not found</v>
      </c>
    </row>
    <row r="1845" spans="1:12">
      <c r="A1845" s="10">
        <v>1844</v>
      </c>
      <c r="C1845" t="str">
        <f>IFERROR(INDEX(ProductTJ[Product Name],MATCH(A1845,ProductTJ[ProductID],0)),"Not found")</f>
        <v>Pomum YY-39</v>
      </c>
      <c r="D1845" t="str">
        <f>IFERROR(INDEX(ProductTJ[Category],MATCH(A1845,ProductTJ[ProductID],0)),"Not found")</f>
        <v>Youth</v>
      </c>
      <c r="E1845">
        <f>IFERROR(INDEX(ProductTJ[ManufacturerID],MATCH(A1845,ProductTJ[ProductID],0)),"Not found")</f>
        <v>11</v>
      </c>
      <c r="F1845" t="str">
        <f>IFERROR(INDEX(ProductTJ[Segment],MATCH(A1845,ProductTJ[ProductID],0)),"Not found")</f>
        <v>Youth</v>
      </c>
      <c r="G1845" t="str">
        <f>IFERROR(INDEX(SalesTJ[Country],MATCH(A1845,SalesTJ[ProductID],0)),"Not found")</f>
        <v>Canada</v>
      </c>
      <c r="H1845" t="str">
        <f>IFERROR(INDEX(Location[State],MATCH(I1845,Location[Zip],0)),"Not found")</f>
        <v>British Columbia</v>
      </c>
      <c r="I1845" t="str">
        <f>IFERROR(INDEX(SalesTJ[Zip],MATCH(A1845,SalesTJ[ProductID],0)),"Not found")</f>
        <v>V5M</v>
      </c>
      <c r="J1845" t="str">
        <f>IFERROR(INDEX(Manufacturer[Manufacturer Name],MATCH(E1845,Manufacturer[ManufacturerID],0)),"Not found")</f>
        <v>Pomum</v>
      </c>
      <c r="K1845">
        <f>IFERROR(INDEX(SalesTJ[Units],MATCH(A1845,SalesTJ[ProductID],0)),"Not found")</f>
        <v>1</v>
      </c>
      <c r="L1845">
        <f>IFERROR(INDEX(SalesTJ[Revenue],MATCH(A1845,SalesTJ[ProductID],0)),"Not found")</f>
        <v>2015.37</v>
      </c>
    </row>
    <row r="1846" spans="1:12">
      <c r="A1846" s="10">
        <v>1845</v>
      </c>
      <c r="C1846" t="str">
        <f>IFERROR(INDEX(ProductTJ[Product Name],MATCH(A1846,ProductTJ[ProductID],0)),"Not found")</f>
        <v>Pomum YY-40</v>
      </c>
      <c r="D1846" t="str">
        <f>IFERROR(INDEX(ProductTJ[Category],MATCH(A1846,ProductTJ[ProductID],0)),"Not found")</f>
        <v>Youth</v>
      </c>
      <c r="E1846">
        <f>IFERROR(INDEX(ProductTJ[ManufacturerID],MATCH(A1846,ProductTJ[ProductID],0)),"Not found")</f>
        <v>11</v>
      </c>
      <c r="F1846" t="str">
        <f>IFERROR(INDEX(ProductTJ[Segment],MATCH(A1846,ProductTJ[ProductID],0)),"Not found")</f>
        <v>Youth</v>
      </c>
      <c r="G1846" t="str">
        <f>IFERROR(INDEX(SalesTJ[Country],MATCH(A1846,SalesTJ[ProductID],0)),"Not found")</f>
        <v>Not found</v>
      </c>
      <c r="H1846" t="str">
        <f>IFERROR(INDEX(Location[State],MATCH(I1846,Location[Zip],0)),"Not found")</f>
        <v>Not found</v>
      </c>
      <c r="I1846" t="str">
        <f>IFERROR(INDEX(SalesTJ[Zip],MATCH(A1846,SalesTJ[ProductID],0)),"Not found")</f>
        <v>Not found</v>
      </c>
      <c r="J1846" t="str">
        <f>IFERROR(INDEX(Manufacturer[Manufacturer Name],MATCH(E1846,Manufacturer[ManufacturerID],0)),"Not found")</f>
        <v>Pomum</v>
      </c>
      <c r="K1846" t="str">
        <f>IFERROR(INDEX(SalesTJ[Units],MATCH(A1846,SalesTJ[ProductID],0)),"Not found")</f>
        <v>Not found</v>
      </c>
      <c r="L1846" t="str">
        <f>IFERROR(INDEX(SalesTJ[Revenue],MATCH(A1846,SalesTJ[ProductID],0)),"Not found")</f>
        <v>Not found</v>
      </c>
    </row>
    <row r="1847" spans="1:12">
      <c r="A1847" s="10">
        <v>1846</v>
      </c>
      <c r="C1847" t="str">
        <f>IFERROR(INDEX(ProductTJ[Product Name],MATCH(A1847,ProductTJ[ProductID],0)),"Not found")</f>
        <v>Pomum YY-41</v>
      </c>
      <c r="D1847" t="str">
        <f>IFERROR(INDEX(ProductTJ[Category],MATCH(A1847,ProductTJ[ProductID],0)),"Not found")</f>
        <v>Youth</v>
      </c>
      <c r="E1847">
        <f>IFERROR(INDEX(ProductTJ[ManufacturerID],MATCH(A1847,ProductTJ[ProductID],0)),"Not found")</f>
        <v>11</v>
      </c>
      <c r="F1847" t="str">
        <f>IFERROR(INDEX(ProductTJ[Segment],MATCH(A1847,ProductTJ[ProductID],0)),"Not found")</f>
        <v>Youth</v>
      </c>
      <c r="G1847" t="str">
        <f>IFERROR(INDEX(SalesTJ[Country],MATCH(A1847,SalesTJ[ProductID],0)),"Not found")</f>
        <v>Not found</v>
      </c>
      <c r="H1847" t="str">
        <f>IFERROR(INDEX(Location[State],MATCH(I1847,Location[Zip],0)),"Not found")</f>
        <v>Not found</v>
      </c>
      <c r="I1847" t="str">
        <f>IFERROR(INDEX(SalesTJ[Zip],MATCH(A1847,SalesTJ[ProductID],0)),"Not found")</f>
        <v>Not found</v>
      </c>
      <c r="J1847" t="str">
        <f>IFERROR(INDEX(Manufacturer[Manufacturer Name],MATCH(E1847,Manufacturer[ManufacturerID],0)),"Not found")</f>
        <v>Pomum</v>
      </c>
      <c r="K1847" t="str">
        <f>IFERROR(INDEX(SalesTJ[Units],MATCH(A1847,SalesTJ[ProductID],0)),"Not found")</f>
        <v>Not found</v>
      </c>
      <c r="L1847" t="str">
        <f>IFERROR(INDEX(SalesTJ[Revenue],MATCH(A1847,SalesTJ[ProductID],0)),"Not found")</f>
        <v>Not found</v>
      </c>
    </row>
    <row r="1848" spans="1:12">
      <c r="A1848" s="10">
        <v>1847</v>
      </c>
      <c r="C1848" t="str">
        <f>IFERROR(INDEX(ProductTJ[Product Name],MATCH(A1848,ProductTJ[ProductID],0)),"Not found")</f>
        <v>Pomum YY-42</v>
      </c>
      <c r="D1848" t="str">
        <f>IFERROR(INDEX(ProductTJ[Category],MATCH(A1848,ProductTJ[ProductID],0)),"Not found")</f>
        <v>Youth</v>
      </c>
      <c r="E1848">
        <f>IFERROR(INDEX(ProductTJ[ManufacturerID],MATCH(A1848,ProductTJ[ProductID],0)),"Not found")</f>
        <v>11</v>
      </c>
      <c r="F1848" t="str">
        <f>IFERROR(INDEX(ProductTJ[Segment],MATCH(A1848,ProductTJ[ProductID],0)),"Not found")</f>
        <v>Youth</v>
      </c>
      <c r="G1848" t="str">
        <f>IFERROR(INDEX(SalesTJ[Country],MATCH(A1848,SalesTJ[ProductID],0)),"Not found")</f>
        <v>Not found</v>
      </c>
      <c r="H1848" t="str">
        <f>IFERROR(INDEX(Location[State],MATCH(I1848,Location[Zip],0)),"Not found")</f>
        <v>Not found</v>
      </c>
      <c r="I1848" t="str">
        <f>IFERROR(INDEX(SalesTJ[Zip],MATCH(A1848,SalesTJ[ProductID],0)),"Not found")</f>
        <v>Not found</v>
      </c>
      <c r="J1848" t="str">
        <f>IFERROR(INDEX(Manufacturer[Manufacturer Name],MATCH(E1848,Manufacturer[ManufacturerID],0)),"Not found")</f>
        <v>Pomum</v>
      </c>
      <c r="K1848" t="str">
        <f>IFERROR(INDEX(SalesTJ[Units],MATCH(A1848,SalesTJ[ProductID],0)),"Not found")</f>
        <v>Not found</v>
      </c>
      <c r="L1848" t="str">
        <f>IFERROR(INDEX(SalesTJ[Revenue],MATCH(A1848,SalesTJ[ProductID],0)),"Not found")</f>
        <v>Not found</v>
      </c>
    </row>
    <row r="1849" spans="1:12">
      <c r="A1849" s="10">
        <v>1848</v>
      </c>
      <c r="C1849" t="str">
        <f>IFERROR(INDEX(ProductTJ[Product Name],MATCH(A1849,ProductTJ[ProductID],0)),"Not found")</f>
        <v>Pomum YY-43</v>
      </c>
      <c r="D1849" t="str">
        <f>IFERROR(INDEX(ProductTJ[Category],MATCH(A1849,ProductTJ[ProductID],0)),"Not found")</f>
        <v>Youth</v>
      </c>
      <c r="E1849">
        <f>IFERROR(INDEX(ProductTJ[ManufacturerID],MATCH(A1849,ProductTJ[ProductID],0)),"Not found")</f>
        <v>11</v>
      </c>
      <c r="F1849" t="str">
        <f>IFERROR(INDEX(ProductTJ[Segment],MATCH(A1849,ProductTJ[ProductID],0)),"Not found")</f>
        <v>Youth</v>
      </c>
      <c r="G1849" t="str">
        <f>IFERROR(INDEX(SalesTJ[Country],MATCH(A1849,SalesTJ[ProductID],0)),"Not found")</f>
        <v>Not found</v>
      </c>
      <c r="H1849" t="str">
        <f>IFERROR(INDEX(Location[State],MATCH(I1849,Location[Zip],0)),"Not found")</f>
        <v>Not found</v>
      </c>
      <c r="I1849" t="str">
        <f>IFERROR(INDEX(SalesTJ[Zip],MATCH(A1849,SalesTJ[ProductID],0)),"Not found")</f>
        <v>Not found</v>
      </c>
      <c r="J1849" t="str">
        <f>IFERROR(INDEX(Manufacturer[Manufacturer Name],MATCH(E1849,Manufacturer[ManufacturerID],0)),"Not found")</f>
        <v>Pomum</v>
      </c>
      <c r="K1849" t="str">
        <f>IFERROR(INDEX(SalesTJ[Units],MATCH(A1849,SalesTJ[ProductID],0)),"Not found")</f>
        <v>Not found</v>
      </c>
      <c r="L1849" t="str">
        <f>IFERROR(INDEX(SalesTJ[Revenue],MATCH(A1849,SalesTJ[ProductID],0)),"Not found")</f>
        <v>Not found</v>
      </c>
    </row>
    <row r="1850" spans="1:12">
      <c r="A1850" s="10">
        <v>1849</v>
      </c>
      <c r="C1850" t="str">
        <f>IFERROR(INDEX(ProductTJ[Product Name],MATCH(A1850,ProductTJ[ProductID],0)),"Not found")</f>
        <v>Pomum YY-44</v>
      </c>
      <c r="D1850" t="str">
        <f>IFERROR(INDEX(ProductTJ[Category],MATCH(A1850,ProductTJ[ProductID],0)),"Not found")</f>
        <v>Youth</v>
      </c>
      <c r="E1850">
        <f>IFERROR(INDEX(ProductTJ[ManufacturerID],MATCH(A1850,ProductTJ[ProductID],0)),"Not found")</f>
        <v>11</v>
      </c>
      <c r="F1850" t="str">
        <f>IFERROR(INDEX(ProductTJ[Segment],MATCH(A1850,ProductTJ[ProductID],0)),"Not found")</f>
        <v>Youth</v>
      </c>
      <c r="G1850" t="str">
        <f>IFERROR(INDEX(SalesTJ[Country],MATCH(A1850,SalesTJ[ProductID],0)),"Not found")</f>
        <v>Not found</v>
      </c>
      <c r="H1850" t="str">
        <f>IFERROR(INDEX(Location[State],MATCH(I1850,Location[Zip],0)),"Not found")</f>
        <v>Not found</v>
      </c>
      <c r="I1850" t="str">
        <f>IFERROR(INDEX(SalesTJ[Zip],MATCH(A1850,SalesTJ[ProductID],0)),"Not found")</f>
        <v>Not found</v>
      </c>
      <c r="J1850" t="str">
        <f>IFERROR(INDEX(Manufacturer[Manufacturer Name],MATCH(E1850,Manufacturer[ManufacturerID],0)),"Not found")</f>
        <v>Pomum</v>
      </c>
      <c r="K1850" t="str">
        <f>IFERROR(INDEX(SalesTJ[Units],MATCH(A1850,SalesTJ[ProductID],0)),"Not found")</f>
        <v>Not found</v>
      </c>
      <c r="L1850" t="str">
        <f>IFERROR(INDEX(SalesTJ[Revenue],MATCH(A1850,SalesTJ[ProductID],0)),"Not found")</f>
        <v>Not found</v>
      </c>
    </row>
    <row r="1851" spans="1:12">
      <c r="A1851" s="10">
        <v>1850</v>
      </c>
      <c r="C1851" t="str">
        <f>IFERROR(INDEX(ProductTJ[Product Name],MATCH(A1851,ProductTJ[ProductID],0)),"Not found")</f>
        <v>Pomum YY-45</v>
      </c>
      <c r="D1851" t="str">
        <f>IFERROR(INDEX(ProductTJ[Category],MATCH(A1851,ProductTJ[ProductID],0)),"Not found")</f>
        <v>Youth</v>
      </c>
      <c r="E1851">
        <f>IFERROR(INDEX(ProductTJ[ManufacturerID],MATCH(A1851,ProductTJ[ProductID],0)),"Not found")</f>
        <v>11</v>
      </c>
      <c r="F1851" t="str">
        <f>IFERROR(INDEX(ProductTJ[Segment],MATCH(A1851,ProductTJ[ProductID],0)),"Not found")</f>
        <v>Youth</v>
      </c>
      <c r="G1851" t="str">
        <f>IFERROR(INDEX(SalesTJ[Country],MATCH(A1851,SalesTJ[ProductID],0)),"Not found")</f>
        <v>Canada</v>
      </c>
      <c r="H1851" t="str">
        <f>IFERROR(INDEX(Location[State],MATCH(I1851,Location[Zip],0)),"Not found")</f>
        <v>Ontario</v>
      </c>
      <c r="I1851" t="str">
        <f>IFERROR(INDEX(SalesTJ[Zip],MATCH(A1851,SalesTJ[ProductID],0)),"Not found")</f>
        <v>L5L</v>
      </c>
      <c r="J1851" t="str">
        <f>IFERROR(INDEX(Manufacturer[Manufacturer Name],MATCH(E1851,Manufacturer[ManufacturerID],0)),"Not found")</f>
        <v>Pomum</v>
      </c>
      <c r="K1851">
        <f>IFERROR(INDEX(SalesTJ[Units],MATCH(A1851,SalesTJ[ProductID],0)),"Not found")</f>
        <v>1</v>
      </c>
      <c r="L1851">
        <f>IFERROR(INDEX(SalesTJ[Revenue],MATCH(A1851,SalesTJ[ProductID],0)),"Not found")</f>
        <v>1826.37</v>
      </c>
    </row>
    <row r="1852" spans="1:12">
      <c r="A1852" s="10">
        <v>1851</v>
      </c>
      <c r="C1852" t="str">
        <f>IFERROR(INDEX(ProductTJ[Product Name],MATCH(A1852,ProductTJ[ProductID],0)),"Not found")</f>
        <v>Pomum YY-46</v>
      </c>
      <c r="D1852" t="str">
        <f>IFERROR(INDEX(ProductTJ[Category],MATCH(A1852,ProductTJ[ProductID],0)),"Not found")</f>
        <v>Youth</v>
      </c>
      <c r="E1852">
        <f>IFERROR(INDEX(ProductTJ[ManufacturerID],MATCH(A1852,ProductTJ[ProductID],0)),"Not found")</f>
        <v>11</v>
      </c>
      <c r="F1852" t="str">
        <f>IFERROR(INDEX(ProductTJ[Segment],MATCH(A1852,ProductTJ[ProductID],0)),"Not found")</f>
        <v>Youth</v>
      </c>
      <c r="G1852" t="str">
        <f>IFERROR(INDEX(SalesTJ[Country],MATCH(A1852,SalesTJ[ProductID],0)),"Not found")</f>
        <v>Canada</v>
      </c>
      <c r="H1852" t="str">
        <f>IFERROR(INDEX(Location[State],MATCH(I1852,Location[Zip],0)),"Not found")</f>
        <v>Ontario</v>
      </c>
      <c r="I1852" t="str">
        <f>IFERROR(INDEX(SalesTJ[Zip],MATCH(A1852,SalesTJ[ProductID],0)),"Not found")</f>
        <v>L5J</v>
      </c>
      <c r="J1852" t="str">
        <f>IFERROR(INDEX(Manufacturer[Manufacturer Name],MATCH(E1852,Manufacturer[ManufacturerID],0)),"Not found")</f>
        <v>Pomum</v>
      </c>
      <c r="K1852">
        <f>IFERROR(INDEX(SalesTJ[Units],MATCH(A1852,SalesTJ[ProductID],0)),"Not found")</f>
        <v>1</v>
      </c>
      <c r="L1852">
        <f>IFERROR(INDEX(SalesTJ[Revenue],MATCH(A1852,SalesTJ[ProductID],0)),"Not found")</f>
        <v>3905.37</v>
      </c>
    </row>
    <row r="1853" spans="1:12">
      <c r="A1853" s="10">
        <v>1852</v>
      </c>
      <c r="C1853" t="str">
        <f>IFERROR(INDEX(ProductTJ[Product Name],MATCH(A1853,ProductTJ[ProductID],0)),"Not found")</f>
        <v>Pomum YY-47</v>
      </c>
      <c r="D1853" t="str">
        <f>IFERROR(INDEX(ProductTJ[Category],MATCH(A1853,ProductTJ[ProductID],0)),"Not found")</f>
        <v>Youth</v>
      </c>
      <c r="E1853">
        <f>IFERROR(INDEX(ProductTJ[ManufacturerID],MATCH(A1853,ProductTJ[ProductID],0)),"Not found")</f>
        <v>11</v>
      </c>
      <c r="F1853" t="str">
        <f>IFERROR(INDEX(ProductTJ[Segment],MATCH(A1853,ProductTJ[ProductID],0)),"Not found")</f>
        <v>Youth</v>
      </c>
      <c r="G1853" t="str">
        <f>IFERROR(INDEX(SalesTJ[Country],MATCH(A1853,SalesTJ[ProductID],0)),"Not found")</f>
        <v>Canada</v>
      </c>
      <c r="H1853" t="str">
        <f>IFERROR(INDEX(Location[State],MATCH(I1853,Location[Zip],0)),"Not found")</f>
        <v>Ontario</v>
      </c>
      <c r="I1853" t="str">
        <f>IFERROR(INDEX(SalesTJ[Zip],MATCH(A1853,SalesTJ[ProductID],0)),"Not found")</f>
        <v>L5N</v>
      </c>
      <c r="J1853" t="str">
        <f>IFERROR(INDEX(Manufacturer[Manufacturer Name],MATCH(E1853,Manufacturer[ManufacturerID],0)),"Not found")</f>
        <v>Pomum</v>
      </c>
      <c r="K1853">
        <f>IFERROR(INDEX(SalesTJ[Units],MATCH(A1853,SalesTJ[ProductID],0)),"Not found")</f>
        <v>1</v>
      </c>
      <c r="L1853">
        <f>IFERROR(INDEX(SalesTJ[Revenue],MATCH(A1853,SalesTJ[ProductID],0)),"Not found")</f>
        <v>2078.37</v>
      </c>
    </row>
    <row r="1854" spans="1:12">
      <c r="A1854" s="10">
        <v>1853</v>
      </c>
      <c r="C1854" t="str">
        <f>IFERROR(INDEX(ProductTJ[Product Name],MATCH(A1854,ProductTJ[ProductID],0)),"Not found")</f>
        <v>Pomum YY-48</v>
      </c>
      <c r="D1854" t="str">
        <f>IFERROR(INDEX(ProductTJ[Category],MATCH(A1854,ProductTJ[ProductID],0)),"Not found")</f>
        <v>Youth</v>
      </c>
      <c r="E1854">
        <f>IFERROR(INDEX(ProductTJ[ManufacturerID],MATCH(A1854,ProductTJ[ProductID],0)),"Not found")</f>
        <v>11</v>
      </c>
      <c r="F1854" t="str">
        <f>IFERROR(INDEX(ProductTJ[Segment],MATCH(A1854,ProductTJ[ProductID],0)),"Not found")</f>
        <v>Youth</v>
      </c>
      <c r="G1854" t="str">
        <f>IFERROR(INDEX(SalesTJ[Country],MATCH(A1854,SalesTJ[ProductID],0)),"Not found")</f>
        <v>Canada</v>
      </c>
      <c r="H1854" t="str">
        <f>IFERROR(INDEX(Location[State],MATCH(I1854,Location[Zip],0)),"Not found")</f>
        <v>Ontario</v>
      </c>
      <c r="I1854" t="str">
        <f>IFERROR(INDEX(SalesTJ[Zip],MATCH(A1854,SalesTJ[ProductID],0)),"Not found")</f>
        <v>L5N</v>
      </c>
      <c r="J1854" t="str">
        <f>IFERROR(INDEX(Manufacturer[Manufacturer Name],MATCH(E1854,Manufacturer[ManufacturerID],0)),"Not found")</f>
        <v>Pomum</v>
      </c>
      <c r="K1854">
        <f>IFERROR(INDEX(SalesTJ[Units],MATCH(A1854,SalesTJ[ProductID],0)),"Not found")</f>
        <v>1</v>
      </c>
      <c r="L1854">
        <f>IFERROR(INDEX(SalesTJ[Revenue],MATCH(A1854,SalesTJ[ProductID],0)),"Not found")</f>
        <v>4409.37</v>
      </c>
    </row>
    <row r="1855" spans="1:12">
      <c r="A1855" s="10">
        <v>1854</v>
      </c>
      <c r="C1855" t="str">
        <f>IFERROR(INDEX(ProductTJ[Product Name],MATCH(A1855,ProductTJ[ProductID],0)),"Not found")</f>
        <v>Pomum YY-49</v>
      </c>
      <c r="D1855" t="str">
        <f>IFERROR(INDEX(ProductTJ[Category],MATCH(A1855,ProductTJ[ProductID],0)),"Not found")</f>
        <v>Youth</v>
      </c>
      <c r="E1855">
        <f>IFERROR(INDEX(ProductTJ[ManufacturerID],MATCH(A1855,ProductTJ[ProductID],0)),"Not found")</f>
        <v>11</v>
      </c>
      <c r="F1855" t="str">
        <f>IFERROR(INDEX(ProductTJ[Segment],MATCH(A1855,ProductTJ[ProductID],0)),"Not found")</f>
        <v>Youth</v>
      </c>
      <c r="G1855" t="str">
        <f>IFERROR(INDEX(SalesTJ[Country],MATCH(A1855,SalesTJ[ProductID],0)),"Not found")</f>
        <v>Not found</v>
      </c>
      <c r="H1855" t="str">
        <f>IFERROR(INDEX(Location[State],MATCH(I1855,Location[Zip],0)),"Not found")</f>
        <v>Not found</v>
      </c>
      <c r="I1855" t="str">
        <f>IFERROR(INDEX(SalesTJ[Zip],MATCH(A1855,SalesTJ[ProductID],0)),"Not found")</f>
        <v>Not found</v>
      </c>
      <c r="J1855" t="str">
        <f>IFERROR(INDEX(Manufacturer[Manufacturer Name],MATCH(E1855,Manufacturer[ManufacturerID],0)),"Not found")</f>
        <v>Pomum</v>
      </c>
      <c r="K1855" t="str">
        <f>IFERROR(INDEX(SalesTJ[Units],MATCH(A1855,SalesTJ[ProductID],0)),"Not found")</f>
        <v>Not found</v>
      </c>
      <c r="L1855" t="str">
        <f>IFERROR(INDEX(SalesTJ[Revenue],MATCH(A1855,SalesTJ[ProductID],0)),"Not found")</f>
        <v>Not found</v>
      </c>
    </row>
    <row r="1856" spans="1:12">
      <c r="A1856" s="10">
        <v>1855</v>
      </c>
      <c r="C1856" t="str">
        <f>IFERROR(INDEX(ProductTJ[Product Name],MATCH(A1856,ProductTJ[ProductID],0)),"Not found")</f>
        <v>Pomum YY-50</v>
      </c>
      <c r="D1856" t="str">
        <f>IFERROR(INDEX(ProductTJ[Category],MATCH(A1856,ProductTJ[ProductID],0)),"Not found")</f>
        <v>Youth</v>
      </c>
      <c r="E1856">
        <f>IFERROR(INDEX(ProductTJ[ManufacturerID],MATCH(A1856,ProductTJ[ProductID],0)),"Not found")</f>
        <v>11</v>
      </c>
      <c r="F1856" t="str">
        <f>IFERROR(INDEX(ProductTJ[Segment],MATCH(A1856,ProductTJ[ProductID],0)),"Not found")</f>
        <v>Youth</v>
      </c>
      <c r="G1856" t="str">
        <f>IFERROR(INDEX(SalesTJ[Country],MATCH(A1856,SalesTJ[ProductID],0)),"Not found")</f>
        <v>Not found</v>
      </c>
      <c r="H1856" t="str">
        <f>IFERROR(INDEX(Location[State],MATCH(I1856,Location[Zip],0)),"Not found")</f>
        <v>Not found</v>
      </c>
      <c r="I1856" t="str">
        <f>IFERROR(INDEX(SalesTJ[Zip],MATCH(A1856,SalesTJ[ProductID],0)),"Not found")</f>
        <v>Not found</v>
      </c>
      <c r="J1856" t="str">
        <f>IFERROR(INDEX(Manufacturer[Manufacturer Name],MATCH(E1856,Manufacturer[ManufacturerID],0)),"Not found")</f>
        <v>Pomum</v>
      </c>
      <c r="K1856" t="str">
        <f>IFERROR(INDEX(SalesTJ[Units],MATCH(A1856,SalesTJ[ProductID],0)),"Not found")</f>
        <v>Not found</v>
      </c>
      <c r="L1856" t="str">
        <f>IFERROR(INDEX(SalesTJ[Revenue],MATCH(A1856,SalesTJ[ProductID],0)),"Not found")</f>
        <v>Not found</v>
      </c>
    </row>
    <row r="1857" spans="1:12">
      <c r="A1857" s="10">
        <v>1856</v>
      </c>
      <c r="C1857" t="str">
        <f>IFERROR(INDEX(ProductTJ[Product Name],MATCH(A1857,ProductTJ[ProductID],0)),"Not found")</f>
        <v>Pomum YY-51</v>
      </c>
      <c r="D1857" t="str">
        <f>IFERROR(INDEX(ProductTJ[Category],MATCH(A1857,ProductTJ[ProductID],0)),"Not found")</f>
        <v>Youth</v>
      </c>
      <c r="E1857">
        <f>IFERROR(INDEX(ProductTJ[ManufacturerID],MATCH(A1857,ProductTJ[ProductID],0)),"Not found")</f>
        <v>11</v>
      </c>
      <c r="F1857" t="str">
        <f>IFERROR(INDEX(ProductTJ[Segment],MATCH(A1857,ProductTJ[ProductID],0)),"Not found")</f>
        <v>Youth</v>
      </c>
      <c r="G1857" t="str">
        <f>IFERROR(INDEX(SalesTJ[Country],MATCH(A1857,SalesTJ[ProductID],0)),"Not found")</f>
        <v>Not found</v>
      </c>
      <c r="H1857" t="str">
        <f>IFERROR(INDEX(Location[State],MATCH(I1857,Location[Zip],0)),"Not found")</f>
        <v>Not found</v>
      </c>
      <c r="I1857" t="str">
        <f>IFERROR(INDEX(SalesTJ[Zip],MATCH(A1857,SalesTJ[ProductID],0)),"Not found")</f>
        <v>Not found</v>
      </c>
      <c r="J1857" t="str">
        <f>IFERROR(INDEX(Manufacturer[Manufacturer Name],MATCH(E1857,Manufacturer[ManufacturerID],0)),"Not found")</f>
        <v>Pomum</v>
      </c>
      <c r="K1857" t="str">
        <f>IFERROR(INDEX(SalesTJ[Units],MATCH(A1857,SalesTJ[ProductID],0)),"Not found")</f>
        <v>Not found</v>
      </c>
      <c r="L1857" t="str">
        <f>IFERROR(INDEX(SalesTJ[Revenue],MATCH(A1857,SalesTJ[ProductID],0)),"Not found")</f>
        <v>Not found</v>
      </c>
    </row>
    <row r="1858" spans="1:12">
      <c r="A1858" s="10">
        <v>1857</v>
      </c>
      <c r="C1858" t="str">
        <f>IFERROR(INDEX(ProductTJ[Product Name],MATCH(A1858,ProductTJ[ProductID],0)),"Not found")</f>
        <v>Pomum YY-52</v>
      </c>
      <c r="D1858" t="str">
        <f>IFERROR(INDEX(ProductTJ[Category],MATCH(A1858,ProductTJ[ProductID],0)),"Not found")</f>
        <v>Youth</v>
      </c>
      <c r="E1858">
        <f>IFERROR(INDEX(ProductTJ[ManufacturerID],MATCH(A1858,ProductTJ[ProductID],0)),"Not found")</f>
        <v>11</v>
      </c>
      <c r="F1858" t="str">
        <f>IFERROR(INDEX(ProductTJ[Segment],MATCH(A1858,ProductTJ[ProductID],0)),"Not found")</f>
        <v>Youth</v>
      </c>
      <c r="G1858" t="str">
        <f>IFERROR(INDEX(SalesTJ[Country],MATCH(A1858,SalesTJ[ProductID],0)),"Not found")</f>
        <v>Not found</v>
      </c>
      <c r="H1858" t="str">
        <f>IFERROR(INDEX(Location[State],MATCH(I1858,Location[Zip],0)),"Not found")</f>
        <v>Not found</v>
      </c>
      <c r="I1858" t="str">
        <f>IFERROR(INDEX(SalesTJ[Zip],MATCH(A1858,SalesTJ[ProductID],0)),"Not found")</f>
        <v>Not found</v>
      </c>
      <c r="J1858" t="str">
        <f>IFERROR(INDEX(Manufacturer[Manufacturer Name],MATCH(E1858,Manufacturer[ManufacturerID],0)),"Not found")</f>
        <v>Pomum</v>
      </c>
      <c r="K1858" t="str">
        <f>IFERROR(INDEX(SalesTJ[Units],MATCH(A1858,SalesTJ[ProductID],0)),"Not found")</f>
        <v>Not found</v>
      </c>
      <c r="L1858" t="str">
        <f>IFERROR(INDEX(SalesTJ[Revenue],MATCH(A1858,SalesTJ[ProductID],0)),"Not found")</f>
        <v>Not found</v>
      </c>
    </row>
    <row r="1859" spans="1:12">
      <c r="A1859" s="10">
        <v>1858</v>
      </c>
      <c r="C1859" t="str">
        <f>IFERROR(INDEX(ProductTJ[Product Name],MATCH(A1859,ProductTJ[ProductID],0)),"Not found")</f>
        <v>Pomum YY-53</v>
      </c>
      <c r="D1859" t="str">
        <f>IFERROR(INDEX(ProductTJ[Category],MATCH(A1859,ProductTJ[ProductID],0)),"Not found")</f>
        <v>Youth</v>
      </c>
      <c r="E1859">
        <f>IFERROR(INDEX(ProductTJ[ManufacturerID],MATCH(A1859,ProductTJ[ProductID],0)),"Not found")</f>
        <v>11</v>
      </c>
      <c r="F1859" t="str">
        <f>IFERROR(INDEX(ProductTJ[Segment],MATCH(A1859,ProductTJ[ProductID],0)),"Not found")</f>
        <v>Youth</v>
      </c>
      <c r="G1859" t="str">
        <f>IFERROR(INDEX(SalesTJ[Country],MATCH(A1859,SalesTJ[ProductID],0)),"Not found")</f>
        <v>Not found</v>
      </c>
      <c r="H1859" t="str">
        <f>IFERROR(INDEX(Location[State],MATCH(I1859,Location[Zip],0)),"Not found")</f>
        <v>Not found</v>
      </c>
      <c r="I1859" t="str">
        <f>IFERROR(INDEX(SalesTJ[Zip],MATCH(A1859,SalesTJ[ProductID],0)),"Not found")</f>
        <v>Not found</v>
      </c>
      <c r="J1859" t="str">
        <f>IFERROR(INDEX(Manufacturer[Manufacturer Name],MATCH(E1859,Manufacturer[ManufacturerID],0)),"Not found")</f>
        <v>Pomum</v>
      </c>
      <c r="K1859" t="str">
        <f>IFERROR(INDEX(SalesTJ[Units],MATCH(A1859,SalesTJ[ProductID],0)),"Not found")</f>
        <v>Not found</v>
      </c>
      <c r="L1859" t="str">
        <f>IFERROR(INDEX(SalesTJ[Revenue],MATCH(A1859,SalesTJ[ProductID],0)),"Not found")</f>
        <v>Not found</v>
      </c>
    </row>
    <row r="1860" spans="1:12">
      <c r="A1860" s="10">
        <v>1859</v>
      </c>
      <c r="C1860" t="str">
        <f>IFERROR(INDEX(ProductTJ[Product Name],MATCH(A1860,ProductTJ[ProductID],0)),"Not found")</f>
        <v>Pomum YY-54</v>
      </c>
      <c r="D1860" t="str">
        <f>IFERROR(INDEX(ProductTJ[Category],MATCH(A1860,ProductTJ[ProductID],0)),"Not found")</f>
        <v>Youth</v>
      </c>
      <c r="E1860">
        <f>IFERROR(INDEX(ProductTJ[ManufacturerID],MATCH(A1860,ProductTJ[ProductID],0)),"Not found")</f>
        <v>11</v>
      </c>
      <c r="F1860" t="str">
        <f>IFERROR(INDEX(ProductTJ[Segment],MATCH(A1860,ProductTJ[ProductID],0)),"Not found")</f>
        <v>Youth</v>
      </c>
      <c r="G1860" t="str">
        <f>IFERROR(INDEX(SalesTJ[Country],MATCH(A1860,SalesTJ[ProductID],0)),"Not found")</f>
        <v>Not found</v>
      </c>
      <c r="H1860" t="str">
        <f>IFERROR(INDEX(Location[State],MATCH(I1860,Location[Zip],0)),"Not found")</f>
        <v>Not found</v>
      </c>
      <c r="I1860" t="str">
        <f>IFERROR(INDEX(SalesTJ[Zip],MATCH(A1860,SalesTJ[ProductID],0)),"Not found")</f>
        <v>Not found</v>
      </c>
      <c r="J1860" t="str">
        <f>IFERROR(INDEX(Manufacturer[Manufacturer Name],MATCH(E1860,Manufacturer[ManufacturerID],0)),"Not found")</f>
        <v>Pomum</v>
      </c>
      <c r="K1860" t="str">
        <f>IFERROR(INDEX(SalesTJ[Units],MATCH(A1860,SalesTJ[ProductID],0)),"Not found")</f>
        <v>Not found</v>
      </c>
      <c r="L1860" t="str">
        <f>IFERROR(INDEX(SalesTJ[Revenue],MATCH(A1860,SalesTJ[ProductID],0)),"Not found")</f>
        <v>Not found</v>
      </c>
    </row>
    <row r="1861" spans="1:12">
      <c r="A1861" s="10">
        <v>1860</v>
      </c>
      <c r="C1861" t="str">
        <f>IFERROR(INDEX(ProductTJ[Product Name],MATCH(A1861,ProductTJ[ProductID],0)),"Not found")</f>
        <v>Pomum YY-55</v>
      </c>
      <c r="D1861" t="str">
        <f>IFERROR(INDEX(ProductTJ[Category],MATCH(A1861,ProductTJ[ProductID],0)),"Not found")</f>
        <v>Youth</v>
      </c>
      <c r="E1861">
        <f>IFERROR(INDEX(ProductTJ[ManufacturerID],MATCH(A1861,ProductTJ[ProductID],0)),"Not found")</f>
        <v>11</v>
      </c>
      <c r="F1861" t="str">
        <f>IFERROR(INDEX(ProductTJ[Segment],MATCH(A1861,ProductTJ[ProductID],0)),"Not found")</f>
        <v>Youth</v>
      </c>
      <c r="G1861" t="str">
        <f>IFERROR(INDEX(SalesTJ[Country],MATCH(A1861,SalesTJ[ProductID],0)),"Not found")</f>
        <v>Not found</v>
      </c>
      <c r="H1861" t="str">
        <f>IFERROR(INDEX(Location[State],MATCH(I1861,Location[Zip],0)),"Not found")</f>
        <v>Not found</v>
      </c>
      <c r="I1861" t="str">
        <f>IFERROR(INDEX(SalesTJ[Zip],MATCH(A1861,SalesTJ[ProductID],0)),"Not found")</f>
        <v>Not found</v>
      </c>
      <c r="J1861" t="str">
        <f>IFERROR(INDEX(Manufacturer[Manufacturer Name],MATCH(E1861,Manufacturer[ManufacturerID],0)),"Not found")</f>
        <v>Pomum</v>
      </c>
      <c r="K1861" t="str">
        <f>IFERROR(INDEX(SalesTJ[Units],MATCH(A1861,SalesTJ[ProductID],0)),"Not found")</f>
        <v>Not found</v>
      </c>
      <c r="L1861" t="str">
        <f>IFERROR(INDEX(SalesTJ[Revenue],MATCH(A1861,SalesTJ[ProductID],0)),"Not found")</f>
        <v>Not found</v>
      </c>
    </row>
    <row r="1862" spans="1:12">
      <c r="A1862" s="10">
        <v>1861</v>
      </c>
      <c r="C1862" t="str">
        <f>IFERROR(INDEX(ProductTJ[Product Name],MATCH(A1862,ProductTJ[ProductID],0)),"Not found")</f>
        <v>Pomum YY-56</v>
      </c>
      <c r="D1862" t="str">
        <f>IFERROR(INDEX(ProductTJ[Category],MATCH(A1862,ProductTJ[ProductID],0)),"Not found")</f>
        <v>Youth</v>
      </c>
      <c r="E1862">
        <f>IFERROR(INDEX(ProductTJ[ManufacturerID],MATCH(A1862,ProductTJ[ProductID],0)),"Not found")</f>
        <v>11</v>
      </c>
      <c r="F1862" t="str">
        <f>IFERROR(INDEX(ProductTJ[Segment],MATCH(A1862,ProductTJ[ProductID],0)),"Not found")</f>
        <v>Youth</v>
      </c>
      <c r="G1862" t="str">
        <f>IFERROR(INDEX(SalesTJ[Country],MATCH(A1862,SalesTJ[ProductID],0)),"Not found")</f>
        <v>Not found</v>
      </c>
      <c r="H1862" t="str">
        <f>IFERROR(INDEX(Location[State],MATCH(I1862,Location[Zip],0)),"Not found")</f>
        <v>Not found</v>
      </c>
      <c r="I1862" t="str">
        <f>IFERROR(INDEX(SalesTJ[Zip],MATCH(A1862,SalesTJ[ProductID],0)),"Not found")</f>
        <v>Not found</v>
      </c>
      <c r="J1862" t="str">
        <f>IFERROR(INDEX(Manufacturer[Manufacturer Name],MATCH(E1862,Manufacturer[ManufacturerID],0)),"Not found")</f>
        <v>Pomum</v>
      </c>
      <c r="K1862" t="str">
        <f>IFERROR(INDEX(SalesTJ[Units],MATCH(A1862,SalesTJ[ProductID],0)),"Not found")</f>
        <v>Not found</v>
      </c>
      <c r="L1862" t="str">
        <f>IFERROR(INDEX(SalesTJ[Revenue],MATCH(A1862,SalesTJ[ProductID],0)),"Not found")</f>
        <v>Not found</v>
      </c>
    </row>
    <row r="1863" spans="1:12">
      <c r="A1863" s="10">
        <v>1862</v>
      </c>
      <c r="C1863" t="str">
        <f>IFERROR(INDEX(ProductTJ[Product Name],MATCH(A1863,ProductTJ[ProductID],0)),"Not found")</f>
        <v>Pomum YY-57</v>
      </c>
      <c r="D1863" t="str">
        <f>IFERROR(INDEX(ProductTJ[Category],MATCH(A1863,ProductTJ[ProductID],0)),"Not found")</f>
        <v>Youth</v>
      </c>
      <c r="E1863">
        <f>IFERROR(INDEX(ProductTJ[ManufacturerID],MATCH(A1863,ProductTJ[ProductID],0)),"Not found")</f>
        <v>11</v>
      </c>
      <c r="F1863" t="str">
        <f>IFERROR(INDEX(ProductTJ[Segment],MATCH(A1863,ProductTJ[ProductID],0)),"Not found")</f>
        <v>Youth</v>
      </c>
      <c r="G1863" t="str">
        <f>IFERROR(INDEX(SalesTJ[Country],MATCH(A1863,SalesTJ[ProductID],0)),"Not found")</f>
        <v>Not found</v>
      </c>
      <c r="H1863" t="str">
        <f>IFERROR(INDEX(Location[State],MATCH(I1863,Location[Zip],0)),"Not found")</f>
        <v>Not found</v>
      </c>
      <c r="I1863" t="str">
        <f>IFERROR(INDEX(SalesTJ[Zip],MATCH(A1863,SalesTJ[ProductID],0)),"Not found")</f>
        <v>Not found</v>
      </c>
      <c r="J1863" t="str">
        <f>IFERROR(INDEX(Manufacturer[Manufacturer Name],MATCH(E1863,Manufacturer[ManufacturerID],0)),"Not found")</f>
        <v>Pomum</v>
      </c>
      <c r="K1863" t="str">
        <f>IFERROR(INDEX(SalesTJ[Units],MATCH(A1863,SalesTJ[ProductID],0)),"Not found")</f>
        <v>Not found</v>
      </c>
      <c r="L1863" t="str">
        <f>IFERROR(INDEX(SalesTJ[Revenue],MATCH(A1863,SalesTJ[ProductID],0)),"Not found")</f>
        <v>Not found</v>
      </c>
    </row>
    <row r="1864" spans="1:12">
      <c r="A1864" s="10">
        <v>1863</v>
      </c>
      <c r="C1864" t="str">
        <f>IFERROR(INDEX(ProductTJ[Product Name],MATCH(A1864,ProductTJ[ProductID],0)),"Not found")</f>
        <v>Leo UM-01</v>
      </c>
      <c r="D1864" t="str">
        <f>IFERROR(INDEX(ProductTJ[Category],MATCH(A1864,ProductTJ[ProductID],0)),"Not found")</f>
        <v>Urban</v>
      </c>
      <c r="E1864">
        <f>IFERROR(INDEX(ProductTJ[ManufacturerID],MATCH(A1864,ProductTJ[ProductID],0)),"Not found")</f>
        <v>6</v>
      </c>
      <c r="F1864" t="str">
        <f>IFERROR(INDEX(ProductTJ[Segment],MATCH(A1864,ProductTJ[ProductID],0)),"Not found")</f>
        <v>Moderation</v>
      </c>
      <c r="G1864" t="str">
        <f>IFERROR(INDEX(SalesTJ[Country],MATCH(A1864,SalesTJ[ProductID],0)),"Not found")</f>
        <v>Canada</v>
      </c>
      <c r="H1864" t="str">
        <f>IFERROR(INDEX(Location[State],MATCH(I1864,Location[Zip],0)),"Not found")</f>
        <v>Ontario</v>
      </c>
      <c r="I1864" t="str">
        <f>IFERROR(INDEX(SalesTJ[Zip],MATCH(A1864,SalesTJ[ProductID],0)),"Not found")</f>
        <v>M5X</v>
      </c>
      <c r="J1864" t="str">
        <f>IFERROR(INDEX(Manufacturer[Manufacturer Name],MATCH(E1864,Manufacturer[ManufacturerID],0)),"Not found")</f>
        <v>Leo</v>
      </c>
      <c r="K1864">
        <f>IFERROR(INDEX(SalesTJ[Units],MATCH(A1864,SalesTJ[ProductID],0)),"Not found")</f>
        <v>1</v>
      </c>
      <c r="L1864">
        <f>IFERROR(INDEX(SalesTJ[Revenue],MATCH(A1864,SalesTJ[ProductID],0)),"Not found")</f>
        <v>10079.37</v>
      </c>
    </row>
    <row r="1865" spans="1:12">
      <c r="A1865" s="10">
        <v>1864</v>
      </c>
      <c r="C1865" t="str">
        <f>IFERROR(INDEX(ProductTJ[Product Name],MATCH(A1865,ProductTJ[ProductID],0)),"Not found")</f>
        <v>Leo UM-02</v>
      </c>
      <c r="D1865" t="str">
        <f>IFERROR(INDEX(ProductTJ[Category],MATCH(A1865,ProductTJ[ProductID],0)),"Not found")</f>
        <v>Urban</v>
      </c>
      <c r="E1865">
        <f>IFERROR(INDEX(ProductTJ[ManufacturerID],MATCH(A1865,ProductTJ[ProductID],0)),"Not found")</f>
        <v>6</v>
      </c>
      <c r="F1865" t="str">
        <f>IFERROR(INDEX(ProductTJ[Segment],MATCH(A1865,ProductTJ[ProductID],0)),"Not found")</f>
        <v>Moderation</v>
      </c>
      <c r="G1865" t="str">
        <f>IFERROR(INDEX(SalesTJ[Country],MATCH(A1865,SalesTJ[ProductID],0)),"Not found")</f>
        <v>Not found</v>
      </c>
      <c r="H1865" t="str">
        <f>IFERROR(INDEX(Location[State],MATCH(I1865,Location[Zip],0)),"Not found")</f>
        <v>Not found</v>
      </c>
      <c r="I1865" t="str">
        <f>IFERROR(INDEX(SalesTJ[Zip],MATCH(A1865,SalesTJ[ProductID],0)),"Not found")</f>
        <v>Not found</v>
      </c>
      <c r="J1865" t="str">
        <f>IFERROR(INDEX(Manufacturer[Manufacturer Name],MATCH(E1865,Manufacturer[ManufacturerID],0)),"Not found")</f>
        <v>Leo</v>
      </c>
      <c r="K1865" t="str">
        <f>IFERROR(INDEX(SalesTJ[Units],MATCH(A1865,SalesTJ[ProductID],0)),"Not found")</f>
        <v>Not found</v>
      </c>
      <c r="L1865" t="str">
        <f>IFERROR(INDEX(SalesTJ[Revenue],MATCH(A1865,SalesTJ[ProductID],0)),"Not found")</f>
        <v>Not found</v>
      </c>
    </row>
    <row r="1866" spans="1:12">
      <c r="A1866" s="10">
        <v>1865</v>
      </c>
      <c r="C1866" t="str">
        <f>IFERROR(INDEX(ProductTJ[Product Name],MATCH(A1866,ProductTJ[ProductID],0)),"Not found")</f>
        <v>Leo UM-03</v>
      </c>
      <c r="D1866" t="str">
        <f>IFERROR(INDEX(ProductTJ[Category],MATCH(A1866,ProductTJ[ProductID],0)),"Not found")</f>
        <v>Urban</v>
      </c>
      <c r="E1866">
        <f>IFERROR(INDEX(ProductTJ[ManufacturerID],MATCH(A1866,ProductTJ[ProductID],0)),"Not found")</f>
        <v>6</v>
      </c>
      <c r="F1866" t="str">
        <f>IFERROR(INDEX(ProductTJ[Segment],MATCH(A1866,ProductTJ[ProductID],0)),"Not found")</f>
        <v>Moderation</v>
      </c>
      <c r="G1866" t="str">
        <f>IFERROR(INDEX(SalesTJ[Country],MATCH(A1866,SalesTJ[ProductID],0)),"Not found")</f>
        <v>Not found</v>
      </c>
      <c r="H1866" t="str">
        <f>IFERROR(INDEX(Location[State],MATCH(I1866,Location[Zip],0)),"Not found")</f>
        <v>Not found</v>
      </c>
      <c r="I1866" t="str">
        <f>IFERROR(INDEX(SalesTJ[Zip],MATCH(A1866,SalesTJ[ProductID],0)),"Not found")</f>
        <v>Not found</v>
      </c>
      <c r="J1866" t="str">
        <f>IFERROR(INDEX(Manufacturer[Manufacturer Name],MATCH(E1866,Manufacturer[ManufacturerID],0)),"Not found")</f>
        <v>Leo</v>
      </c>
      <c r="K1866" t="str">
        <f>IFERROR(INDEX(SalesTJ[Units],MATCH(A1866,SalesTJ[ProductID],0)),"Not found")</f>
        <v>Not found</v>
      </c>
      <c r="L1866" t="str">
        <f>IFERROR(INDEX(SalesTJ[Revenue],MATCH(A1866,SalesTJ[ProductID],0)),"Not found")</f>
        <v>Not found</v>
      </c>
    </row>
    <row r="1867" spans="1:12">
      <c r="A1867" s="10">
        <v>1866</v>
      </c>
      <c r="C1867" t="str">
        <f>IFERROR(INDEX(ProductTJ[Product Name],MATCH(A1867,ProductTJ[ProductID],0)),"Not found")</f>
        <v>Leo UM-04</v>
      </c>
      <c r="D1867" t="str">
        <f>IFERROR(INDEX(ProductTJ[Category],MATCH(A1867,ProductTJ[ProductID],0)),"Not found")</f>
        <v>Urban</v>
      </c>
      <c r="E1867">
        <f>IFERROR(INDEX(ProductTJ[ManufacturerID],MATCH(A1867,ProductTJ[ProductID],0)),"Not found")</f>
        <v>6</v>
      </c>
      <c r="F1867" t="str">
        <f>IFERROR(INDEX(ProductTJ[Segment],MATCH(A1867,ProductTJ[ProductID],0)),"Not found")</f>
        <v>Moderation</v>
      </c>
      <c r="G1867" t="str">
        <f>IFERROR(INDEX(SalesTJ[Country],MATCH(A1867,SalesTJ[ProductID],0)),"Not found")</f>
        <v>Not found</v>
      </c>
      <c r="H1867" t="str">
        <f>IFERROR(INDEX(Location[State],MATCH(I1867,Location[Zip],0)),"Not found")</f>
        <v>Not found</v>
      </c>
      <c r="I1867" t="str">
        <f>IFERROR(INDEX(SalesTJ[Zip],MATCH(A1867,SalesTJ[ProductID],0)),"Not found")</f>
        <v>Not found</v>
      </c>
      <c r="J1867" t="str">
        <f>IFERROR(INDEX(Manufacturer[Manufacturer Name],MATCH(E1867,Manufacturer[ManufacturerID],0)),"Not found")</f>
        <v>Leo</v>
      </c>
      <c r="K1867" t="str">
        <f>IFERROR(INDEX(SalesTJ[Units],MATCH(A1867,SalesTJ[ProductID],0)),"Not found")</f>
        <v>Not found</v>
      </c>
      <c r="L1867" t="str">
        <f>IFERROR(INDEX(SalesTJ[Revenue],MATCH(A1867,SalesTJ[ProductID],0)),"Not found")</f>
        <v>Not found</v>
      </c>
    </row>
    <row r="1868" spans="1:12">
      <c r="A1868" s="10">
        <v>1867</v>
      </c>
      <c r="C1868" t="str">
        <f>IFERROR(INDEX(ProductTJ[Product Name],MATCH(A1868,ProductTJ[ProductID],0)),"Not found")</f>
        <v>Leo UM-05</v>
      </c>
      <c r="D1868" t="str">
        <f>IFERROR(INDEX(ProductTJ[Category],MATCH(A1868,ProductTJ[ProductID],0)),"Not found")</f>
        <v>Urban</v>
      </c>
      <c r="E1868">
        <f>IFERROR(INDEX(ProductTJ[ManufacturerID],MATCH(A1868,ProductTJ[ProductID],0)),"Not found")</f>
        <v>6</v>
      </c>
      <c r="F1868" t="str">
        <f>IFERROR(INDEX(ProductTJ[Segment],MATCH(A1868,ProductTJ[ProductID],0)),"Not found")</f>
        <v>Moderation</v>
      </c>
      <c r="G1868" t="str">
        <f>IFERROR(INDEX(SalesTJ[Country],MATCH(A1868,SalesTJ[ProductID],0)),"Not found")</f>
        <v>Not found</v>
      </c>
      <c r="H1868" t="str">
        <f>IFERROR(INDEX(Location[State],MATCH(I1868,Location[Zip],0)),"Not found")</f>
        <v>Not found</v>
      </c>
      <c r="I1868" t="str">
        <f>IFERROR(INDEX(SalesTJ[Zip],MATCH(A1868,SalesTJ[ProductID],0)),"Not found")</f>
        <v>Not found</v>
      </c>
      <c r="J1868" t="str">
        <f>IFERROR(INDEX(Manufacturer[Manufacturer Name],MATCH(E1868,Manufacturer[ManufacturerID],0)),"Not found")</f>
        <v>Leo</v>
      </c>
      <c r="K1868" t="str">
        <f>IFERROR(INDEX(SalesTJ[Units],MATCH(A1868,SalesTJ[ProductID],0)),"Not found")</f>
        <v>Not found</v>
      </c>
      <c r="L1868" t="str">
        <f>IFERROR(INDEX(SalesTJ[Revenue],MATCH(A1868,SalesTJ[ProductID],0)),"Not found")</f>
        <v>Not found</v>
      </c>
    </row>
    <row r="1869" spans="1:12">
      <c r="A1869" s="10">
        <v>1868</v>
      </c>
      <c r="C1869" t="str">
        <f>IFERROR(INDEX(ProductTJ[Product Name],MATCH(A1869,ProductTJ[ProductID],0)),"Not found")</f>
        <v>Leo UM-06</v>
      </c>
      <c r="D1869" t="str">
        <f>IFERROR(INDEX(ProductTJ[Category],MATCH(A1869,ProductTJ[ProductID],0)),"Not found")</f>
        <v>Urban</v>
      </c>
      <c r="E1869">
        <f>IFERROR(INDEX(ProductTJ[ManufacturerID],MATCH(A1869,ProductTJ[ProductID],0)),"Not found")</f>
        <v>6</v>
      </c>
      <c r="F1869" t="str">
        <f>IFERROR(INDEX(ProductTJ[Segment],MATCH(A1869,ProductTJ[ProductID],0)),"Not found")</f>
        <v>Moderation</v>
      </c>
      <c r="G1869" t="str">
        <f>IFERROR(INDEX(SalesTJ[Country],MATCH(A1869,SalesTJ[ProductID],0)),"Not found")</f>
        <v>Not found</v>
      </c>
      <c r="H1869" t="str">
        <f>IFERROR(INDEX(Location[State],MATCH(I1869,Location[Zip],0)),"Not found")</f>
        <v>Not found</v>
      </c>
      <c r="I1869" t="str">
        <f>IFERROR(INDEX(SalesTJ[Zip],MATCH(A1869,SalesTJ[ProductID],0)),"Not found")</f>
        <v>Not found</v>
      </c>
      <c r="J1869" t="str">
        <f>IFERROR(INDEX(Manufacturer[Manufacturer Name],MATCH(E1869,Manufacturer[ManufacturerID],0)),"Not found")</f>
        <v>Leo</v>
      </c>
      <c r="K1869" t="str">
        <f>IFERROR(INDEX(SalesTJ[Units],MATCH(A1869,SalesTJ[ProductID],0)),"Not found")</f>
        <v>Not found</v>
      </c>
      <c r="L1869" t="str">
        <f>IFERROR(INDEX(SalesTJ[Revenue],MATCH(A1869,SalesTJ[ProductID],0)),"Not found")</f>
        <v>Not found</v>
      </c>
    </row>
    <row r="1870" spans="1:12">
      <c r="A1870" s="10">
        <v>1869</v>
      </c>
      <c r="C1870" t="str">
        <f>IFERROR(INDEX(ProductTJ[Product Name],MATCH(A1870,ProductTJ[ProductID],0)),"Not found")</f>
        <v>Leo UM-07</v>
      </c>
      <c r="D1870" t="str">
        <f>IFERROR(INDEX(ProductTJ[Category],MATCH(A1870,ProductTJ[ProductID],0)),"Not found")</f>
        <v>Urban</v>
      </c>
      <c r="E1870">
        <f>IFERROR(INDEX(ProductTJ[ManufacturerID],MATCH(A1870,ProductTJ[ProductID],0)),"Not found")</f>
        <v>6</v>
      </c>
      <c r="F1870" t="str">
        <f>IFERROR(INDEX(ProductTJ[Segment],MATCH(A1870,ProductTJ[ProductID],0)),"Not found")</f>
        <v>Moderation</v>
      </c>
      <c r="G1870" t="str">
        <f>IFERROR(INDEX(SalesTJ[Country],MATCH(A1870,SalesTJ[ProductID],0)),"Not found")</f>
        <v>Not found</v>
      </c>
      <c r="H1870" t="str">
        <f>IFERROR(INDEX(Location[State],MATCH(I1870,Location[Zip],0)),"Not found")</f>
        <v>Not found</v>
      </c>
      <c r="I1870" t="str">
        <f>IFERROR(INDEX(SalesTJ[Zip],MATCH(A1870,SalesTJ[ProductID],0)),"Not found")</f>
        <v>Not found</v>
      </c>
      <c r="J1870" t="str">
        <f>IFERROR(INDEX(Manufacturer[Manufacturer Name],MATCH(E1870,Manufacturer[ManufacturerID],0)),"Not found")</f>
        <v>Leo</v>
      </c>
      <c r="K1870" t="str">
        <f>IFERROR(INDEX(SalesTJ[Units],MATCH(A1870,SalesTJ[ProductID],0)),"Not found")</f>
        <v>Not found</v>
      </c>
      <c r="L1870" t="str">
        <f>IFERROR(INDEX(SalesTJ[Revenue],MATCH(A1870,SalesTJ[ProductID],0)),"Not found")</f>
        <v>Not found</v>
      </c>
    </row>
    <row r="1871" spans="1:12">
      <c r="A1871" s="10">
        <v>1870</v>
      </c>
      <c r="C1871" t="str">
        <f>IFERROR(INDEX(ProductTJ[Product Name],MATCH(A1871,ProductTJ[ProductID],0)),"Not found")</f>
        <v>Leo UM-08</v>
      </c>
      <c r="D1871" t="str">
        <f>IFERROR(INDEX(ProductTJ[Category],MATCH(A1871,ProductTJ[ProductID],0)),"Not found")</f>
        <v>Urban</v>
      </c>
      <c r="E1871">
        <f>IFERROR(INDEX(ProductTJ[ManufacturerID],MATCH(A1871,ProductTJ[ProductID],0)),"Not found")</f>
        <v>6</v>
      </c>
      <c r="F1871" t="str">
        <f>IFERROR(INDEX(ProductTJ[Segment],MATCH(A1871,ProductTJ[ProductID],0)),"Not found")</f>
        <v>Moderation</v>
      </c>
      <c r="G1871" t="str">
        <f>IFERROR(INDEX(SalesTJ[Country],MATCH(A1871,SalesTJ[ProductID],0)),"Not found")</f>
        <v>Not found</v>
      </c>
      <c r="H1871" t="str">
        <f>IFERROR(INDEX(Location[State],MATCH(I1871,Location[Zip],0)),"Not found")</f>
        <v>Not found</v>
      </c>
      <c r="I1871" t="str">
        <f>IFERROR(INDEX(SalesTJ[Zip],MATCH(A1871,SalesTJ[ProductID],0)),"Not found")</f>
        <v>Not found</v>
      </c>
      <c r="J1871" t="str">
        <f>IFERROR(INDEX(Manufacturer[Manufacturer Name],MATCH(E1871,Manufacturer[ManufacturerID],0)),"Not found")</f>
        <v>Leo</v>
      </c>
      <c r="K1871" t="str">
        <f>IFERROR(INDEX(SalesTJ[Units],MATCH(A1871,SalesTJ[ProductID],0)),"Not found")</f>
        <v>Not found</v>
      </c>
      <c r="L1871" t="str">
        <f>IFERROR(INDEX(SalesTJ[Revenue],MATCH(A1871,SalesTJ[ProductID],0)),"Not found")</f>
        <v>Not found</v>
      </c>
    </row>
    <row r="1872" spans="1:12">
      <c r="A1872" s="10">
        <v>1871</v>
      </c>
      <c r="C1872" t="str">
        <f>IFERROR(INDEX(ProductTJ[Product Name],MATCH(A1872,ProductTJ[ProductID],0)),"Not found")</f>
        <v>Leo UM-09</v>
      </c>
      <c r="D1872" t="str">
        <f>IFERROR(INDEX(ProductTJ[Category],MATCH(A1872,ProductTJ[ProductID],0)),"Not found")</f>
        <v>Urban</v>
      </c>
      <c r="E1872">
        <f>IFERROR(INDEX(ProductTJ[ManufacturerID],MATCH(A1872,ProductTJ[ProductID],0)),"Not found")</f>
        <v>6</v>
      </c>
      <c r="F1872" t="str">
        <f>IFERROR(INDEX(ProductTJ[Segment],MATCH(A1872,ProductTJ[ProductID],0)),"Not found")</f>
        <v>Moderation</v>
      </c>
      <c r="G1872" t="str">
        <f>IFERROR(INDEX(SalesTJ[Country],MATCH(A1872,SalesTJ[ProductID],0)),"Not found")</f>
        <v>Not found</v>
      </c>
      <c r="H1872" t="str">
        <f>IFERROR(INDEX(Location[State],MATCH(I1872,Location[Zip],0)),"Not found")</f>
        <v>Not found</v>
      </c>
      <c r="I1872" t="str">
        <f>IFERROR(INDEX(SalesTJ[Zip],MATCH(A1872,SalesTJ[ProductID],0)),"Not found")</f>
        <v>Not found</v>
      </c>
      <c r="J1872" t="str">
        <f>IFERROR(INDEX(Manufacturer[Manufacturer Name],MATCH(E1872,Manufacturer[ManufacturerID],0)),"Not found")</f>
        <v>Leo</v>
      </c>
      <c r="K1872" t="str">
        <f>IFERROR(INDEX(SalesTJ[Units],MATCH(A1872,SalesTJ[ProductID],0)),"Not found")</f>
        <v>Not found</v>
      </c>
      <c r="L1872" t="str">
        <f>IFERROR(INDEX(SalesTJ[Revenue],MATCH(A1872,SalesTJ[ProductID],0)),"Not found")</f>
        <v>Not found</v>
      </c>
    </row>
    <row r="1873" spans="1:12">
      <c r="A1873" s="10">
        <v>1872</v>
      </c>
      <c r="C1873" t="str">
        <f>IFERROR(INDEX(ProductTJ[Product Name],MATCH(A1873,ProductTJ[ProductID],0)),"Not found")</f>
        <v>Leo UM-10</v>
      </c>
      <c r="D1873" t="str">
        <f>IFERROR(INDEX(ProductTJ[Category],MATCH(A1873,ProductTJ[ProductID],0)),"Not found")</f>
        <v>Urban</v>
      </c>
      <c r="E1873">
        <f>IFERROR(INDEX(ProductTJ[ManufacturerID],MATCH(A1873,ProductTJ[ProductID],0)),"Not found")</f>
        <v>6</v>
      </c>
      <c r="F1873" t="str">
        <f>IFERROR(INDEX(ProductTJ[Segment],MATCH(A1873,ProductTJ[ProductID],0)),"Not found")</f>
        <v>Moderation</v>
      </c>
      <c r="G1873" t="str">
        <f>IFERROR(INDEX(SalesTJ[Country],MATCH(A1873,SalesTJ[ProductID],0)),"Not found")</f>
        <v>Not found</v>
      </c>
      <c r="H1873" t="str">
        <f>IFERROR(INDEX(Location[State],MATCH(I1873,Location[Zip],0)),"Not found")</f>
        <v>Not found</v>
      </c>
      <c r="I1873" t="str">
        <f>IFERROR(INDEX(SalesTJ[Zip],MATCH(A1873,SalesTJ[ProductID],0)),"Not found")</f>
        <v>Not found</v>
      </c>
      <c r="J1873" t="str">
        <f>IFERROR(INDEX(Manufacturer[Manufacturer Name],MATCH(E1873,Manufacturer[ManufacturerID],0)),"Not found")</f>
        <v>Leo</v>
      </c>
      <c r="K1873" t="str">
        <f>IFERROR(INDEX(SalesTJ[Units],MATCH(A1873,SalesTJ[ProductID],0)),"Not found")</f>
        <v>Not found</v>
      </c>
      <c r="L1873" t="str">
        <f>IFERROR(INDEX(SalesTJ[Revenue],MATCH(A1873,SalesTJ[ProductID],0)),"Not found")</f>
        <v>Not found</v>
      </c>
    </row>
    <row r="1874" spans="1:12">
      <c r="A1874" s="10">
        <v>1873</v>
      </c>
      <c r="C1874" t="str">
        <f>IFERROR(INDEX(ProductTJ[Product Name],MATCH(A1874,ProductTJ[ProductID],0)),"Not found")</f>
        <v>Leo UM-11</v>
      </c>
      <c r="D1874" t="str">
        <f>IFERROR(INDEX(ProductTJ[Category],MATCH(A1874,ProductTJ[ProductID],0)),"Not found")</f>
        <v>Urban</v>
      </c>
      <c r="E1874">
        <f>IFERROR(INDEX(ProductTJ[ManufacturerID],MATCH(A1874,ProductTJ[ProductID],0)),"Not found")</f>
        <v>6</v>
      </c>
      <c r="F1874" t="str">
        <f>IFERROR(INDEX(ProductTJ[Segment],MATCH(A1874,ProductTJ[ProductID],0)),"Not found")</f>
        <v>Moderation</v>
      </c>
      <c r="G1874" t="str">
        <f>IFERROR(INDEX(SalesTJ[Country],MATCH(A1874,SalesTJ[ProductID],0)),"Not found")</f>
        <v>Not found</v>
      </c>
      <c r="H1874" t="str">
        <f>IFERROR(INDEX(Location[State],MATCH(I1874,Location[Zip],0)),"Not found")</f>
        <v>Not found</v>
      </c>
      <c r="I1874" t="str">
        <f>IFERROR(INDEX(SalesTJ[Zip],MATCH(A1874,SalesTJ[ProductID],0)),"Not found")</f>
        <v>Not found</v>
      </c>
      <c r="J1874" t="str">
        <f>IFERROR(INDEX(Manufacturer[Manufacturer Name],MATCH(E1874,Manufacturer[ManufacturerID],0)),"Not found")</f>
        <v>Leo</v>
      </c>
      <c r="K1874" t="str">
        <f>IFERROR(INDEX(SalesTJ[Units],MATCH(A1874,SalesTJ[ProductID],0)),"Not found")</f>
        <v>Not found</v>
      </c>
      <c r="L1874" t="str">
        <f>IFERROR(INDEX(SalesTJ[Revenue],MATCH(A1874,SalesTJ[ProductID],0)),"Not found")</f>
        <v>Not found</v>
      </c>
    </row>
    <row r="1875" spans="1:12">
      <c r="A1875" s="10">
        <v>1874</v>
      </c>
      <c r="C1875" t="str">
        <f>IFERROR(INDEX(ProductTJ[Product Name],MATCH(A1875,ProductTJ[ProductID],0)),"Not found")</f>
        <v>Leo UM-12</v>
      </c>
      <c r="D1875" t="str">
        <f>IFERROR(INDEX(ProductTJ[Category],MATCH(A1875,ProductTJ[ProductID],0)),"Not found")</f>
        <v>Urban</v>
      </c>
      <c r="E1875">
        <f>IFERROR(INDEX(ProductTJ[ManufacturerID],MATCH(A1875,ProductTJ[ProductID],0)),"Not found")</f>
        <v>6</v>
      </c>
      <c r="F1875" t="str">
        <f>IFERROR(INDEX(ProductTJ[Segment],MATCH(A1875,ProductTJ[ProductID],0)),"Not found")</f>
        <v>Moderation</v>
      </c>
      <c r="G1875" t="str">
        <f>IFERROR(INDEX(SalesTJ[Country],MATCH(A1875,SalesTJ[ProductID],0)),"Not found")</f>
        <v>Not found</v>
      </c>
      <c r="H1875" t="str">
        <f>IFERROR(INDEX(Location[State],MATCH(I1875,Location[Zip],0)),"Not found")</f>
        <v>Not found</v>
      </c>
      <c r="I1875" t="str">
        <f>IFERROR(INDEX(SalesTJ[Zip],MATCH(A1875,SalesTJ[ProductID],0)),"Not found")</f>
        <v>Not found</v>
      </c>
      <c r="J1875" t="str">
        <f>IFERROR(INDEX(Manufacturer[Manufacturer Name],MATCH(E1875,Manufacturer[ManufacturerID],0)),"Not found")</f>
        <v>Leo</v>
      </c>
      <c r="K1875" t="str">
        <f>IFERROR(INDEX(SalesTJ[Units],MATCH(A1875,SalesTJ[ProductID],0)),"Not found")</f>
        <v>Not found</v>
      </c>
      <c r="L1875" t="str">
        <f>IFERROR(INDEX(SalesTJ[Revenue],MATCH(A1875,SalesTJ[ProductID],0)),"Not found")</f>
        <v>Not found</v>
      </c>
    </row>
    <row r="1876" spans="1:12">
      <c r="A1876" s="10">
        <v>1875</v>
      </c>
      <c r="C1876" t="str">
        <f>IFERROR(INDEX(ProductTJ[Product Name],MATCH(A1876,ProductTJ[ProductID],0)),"Not found")</f>
        <v>Leo UM-13</v>
      </c>
      <c r="D1876" t="str">
        <f>IFERROR(INDEX(ProductTJ[Category],MATCH(A1876,ProductTJ[ProductID],0)),"Not found")</f>
        <v>Urban</v>
      </c>
      <c r="E1876">
        <f>IFERROR(INDEX(ProductTJ[ManufacturerID],MATCH(A1876,ProductTJ[ProductID],0)),"Not found")</f>
        <v>6</v>
      </c>
      <c r="F1876" t="str">
        <f>IFERROR(INDEX(ProductTJ[Segment],MATCH(A1876,ProductTJ[ProductID],0)),"Not found")</f>
        <v>Moderation</v>
      </c>
      <c r="G1876" t="str">
        <f>IFERROR(INDEX(SalesTJ[Country],MATCH(A1876,SalesTJ[ProductID],0)),"Not found")</f>
        <v>Canada</v>
      </c>
      <c r="H1876" t="str">
        <f>IFERROR(INDEX(Location[State],MATCH(I1876,Location[Zip],0)),"Not found")</f>
        <v>Alberta</v>
      </c>
      <c r="I1876" t="str">
        <f>IFERROR(INDEX(SalesTJ[Zip],MATCH(A1876,SalesTJ[ProductID],0)),"Not found")</f>
        <v>T6S</v>
      </c>
      <c r="J1876" t="str">
        <f>IFERROR(INDEX(Manufacturer[Manufacturer Name],MATCH(E1876,Manufacturer[ManufacturerID],0)),"Not found")</f>
        <v>Leo</v>
      </c>
      <c r="K1876">
        <f>IFERROR(INDEX(SalesTJ[Units],MATCH(A1876,SalesTJ[ProductID],0)),"Not found")</f>
        <v>1</v>
      </c>
      <c r="L1876">
        <f>IFERROR(INDEX(SalesTJ[Revenue],MATCH(A1876,SalesTJ[ProductID],0)),"Not found")</f>
        <v>12914.37</v>
      </c>
    </row>
    <row r="1877" spans="1:12">
      <c r="A1877" s="10">
        <v>1876</v>
      </c>
      <c r="C1877" t="str">
        <f>IFERROR(INDEX(ProductTJ[Product Name],MATCH(A1877,ProductTJ[ProductID],0)),"Not found")</f>
        <v>Leo UM-14</v>
      </c>
      <c r="D1877" t="str">
        <f>IFERROR(INDEX(ProductTJ[Category],MATCH(A1877,ProductTJ[ProductID],0)),"Not found")</f>
        <v>Urban</v>
      </c>
      <c r="E1877">
        <f>IFERROR(INDEX(ProductTJ[ManufacturerID],MATCH(A1877,ProductTJ[ProductID],0)),"Not found")</f>
        <v>6</v>
      </c>
      <c r="F1877" t="str">
        <f>IFERROR(INDEX(ProductTJ[Segment],MATCH(A1877,ProductTJ[ProductID],0)),"Not found")</f>
        <v>Moderation</v>
      </c>
      <c r="G1877" t="str">
        <f>IFERROR(INDEX(SalesTJ[Country],MATCH(A1877,SalesTJ[ProductID],0)),"Not found")</f>
        <v>Not found</v>
      </c>
      <c r="H1877" t="str">
        <f>IFERROR(INDEX(Location[State],MATCH(I1877,Location[Zip],0)),"Not found")</f>
        <v>Not found</v>
      </c>
      <c r="I1877" t="str">
        <f>IFERROR(INDEX(SalesTJ[Zip],MATCH(A1877,SalesTJ[ProductID],0)),"Not found")</f>
        <v>Not found</v>
      </c>
      <c r="J1877" t="str">
        <f>IFERROR(INDEX(Manufacturer[Manufacturer Name],MATCH(E1877,Manufacturer[ManufacturerID],0)),"Not found")</f>
        <v>Leo</v>
      </c>
      <c r="K1877" t="str">
        <f>IFERROR(INDEX(SalesTJ[Units],MATCH(A1877,SalesTJ[ProductID],0)),"Not found")</f>
        <v>Not found</v>
      </c>
      <c r="L1877" t="str">
        <f>IFERROR(INDEX(SalesTJ[Revenue],MATCH(A1877,SalesTJ[ProductID],0)),"Not found")</f>
        <v>Not found</v>
      </c>
    </row>
    <row r="1878" spans="1:12">
      <c r="A1878" s="10">
        <v>1877</v>
      </c>
      <c r="C1878" t="str">
        <f>IFERROR(INDEX(ProductTJ[Product Name],MATCH(A1878,ProductTJ[ProductID],0)),"Not found")</f>
        <v>Leo UM-15</v>
      </c>
      <c r="D1878" t="str">
        <f>IFERROR(INDEX(ProductTJ[Category],MATCH(A1878,ProductTJ[ProductID],0)),"Not found")</f>
        <v>Urban</v>
      </c>
      <c r="E1878">
        <f>IFERROR(INDEX(ProductTJ[ManufacturerID],MATCH(A1878,ProductTJ[ProductID],0)),"Not found")</f>
        <v>6</v>
      </c>
      <c r="F1878" t="str">
        <f>IFERROR(INDEX(ProductTJ[Segment],MATCH(A1878,ProductTJ[ProductID],0)),"Not found")</f>
        <v>Moderation</v>
      </c>
      <c r="G1878" t="str">
        <f>IFERROR(INDEX(SalesTJ[Country],MATCH(A1878,SalesTJ[ProductID],0)),"Not found")</f>
        <v>Not found</v>
      </c>
      <c r="H1878" t="str">
        <f>IFERROR(INDEX(Location[State],MATCH(I1878,Location[Zip],0)),"Not found")</f>
        <v>Not found</v>
      </c>
      <c r="I1878" t="str">
        <f>IFERROR(INDEX(SalesTJ[Zip],MATCH(A1878,SalesTJ[ProductID],0)),"Not found")</f>
        <v>Not found</v>
      </c>
      <c r="J1878" t="str">
        <f>IFERROR(INDEX(Manufacturer[Manufacturer Name],MATCH(E1878,Manufacturer[ManufacturerID],0)),"Not found")</f>
        <v>Leo</v>
      </c>
      <c r="K1878" t="str">
        <f>IFERROR(INDEX(SalesTJ[Units],MATCH(A1878,SalesTJ[ProductID],0)),"Not found")</f>
        <v>Not found</v>
      </c>
      <c r="L1878" t="str">
        <f>IFERROR(INDEX(SalesTJ[Revenue],MATCH(A1878,SalesTJ[ProductID],0)),"Not found")</f>
        <v>Not found</v>
      </c>
    </row>
    <row r="1879" spans="1:12">
      <c r="A1879" s="10">
        <v>1878</v>
      </c>
      <c r="C1879" t="str">
        <f>IFERROR(INDEX(ProductTJ[Product Name],MATCH(A1879,ProductTJ[ProductID],0)),"Not found")</f>
        <v>Leo UM-16</v>
      </c>
      <c r="D1879" t="str">
        <f>IFERROR(INDEX(ProductTJ[Category],MATCH(A1879,ProductTJ[ProductID],0)),"Not found")</f>
        <v>Urban</v>
      </c>
      <c r="E1879">
        <f>IFERROR(INDEX(ProductTJ[ManufacturerID],MATCH(A1879,ProductTJ[ProductID],0)),"Not found")</f>
        <v>6</v>
      </c>
      <c r="F1879" t="str">
        <f>IFERROR(INDEX(ProductTJ[Segment],MATCH(A1879,ProductTJ[ProductID],0)),"Not found")</f>
        <v>Moderation</v>
      </c>
      <c r="G1879" t="str">
        <f>IFERROR(INDEX(SalesTJ[Country],MATCH(A1879,SalesTJ[ProductID],0)),"Not found")</f>
        <v>Not found</v>
      </c>
      <c r="H1879" t="str">
        <f>IFERROR(INDEX(Location[State],MATCH(I1879,Location[Zip],0)),"Not found")</f>
        <v>Not found</v>
      </c>
      <c r="I1879" t="str">
        <f>IFERROR(INDEX(SalesTJ[Zip],MATCH(A1879,SalesTJ[ProductID],0)),"Not found")</f>
        <v>Not found</v>
      </c>
      <c r="J1879" t="str">
        <f>IFERROR(INDEX(Manufacturer[Manufacturer Name],MATCH(E1879,Manufacturer[ManufacturerID],0)),"Not found")</f>
        <v>Leo</v>
      </c>
      <c r="K1879" t="str">
        <f>IFERROR(INDEX(SalesTJ[Units],MATCH(A1879,SalesTJ[ProductID],0)),"Not found")</f>
        <v>Not found</v>
      </c>
      <c r="L1879" t="str">
        <f>IFERROR(INDEX(SalesTJ[Revenue],MATCH(A1879,SalesTJ[ProductID],0)),"Not found")</f>
        <v>Not found</v>
      </c>
    </row>
    <row r="1880" spans="1:12">
      <c r="A1880" s="10">
        <v>1879</v>
      </c>
      <c r="C1880" t="str">
        <f>IFERROR(INDEX(ProductTJ[Product Name],MATCH(A1880,ProductTJ[ProductID],0)),"Not found")</f>
        <v>Leo UM-17</v>
      </c>
      <c r="D1880" t="str">
        <f>IFERROR(INDEX(ProductTJ[Category],MATCH(A1880,ProductTJ[ProductID],0)),"Not found")</f>
        <v>Urban</v>
      </c>
      <c r="E1880">
        <f>IFERROR(INDEX(ProductTJ[ManufacturerID],MATCH(A1880,ProductTJ[ProductID],0)),"Not found")</f>
        <v>6</v>
      </c>
      <c r="F1880" t="str">
        <f>IFERROR(INDEX(ProductTJ[Segment],MATCH(A1880,ProductTJ[ProductID],0)),"Not found")</f>
        <v>Moderation</v>
      </c>
      <c r="G1880" t="str">
        <f>IFERROR(INDEX(SalesTJ[Country],MATCH(A1880,SalesTJ[ProductID],0)),"Not found")</f>
        <v>Canada</v>
      </c>
      <c r="H1880" t="str">
        <f>IFERROR(INDEX(Location[State],MATCH(I1880,Location[Zip],0)),"Not found")</f>
        <v>Ontario</v>
      </c>
      <c r="I1880" t="str">
        <f>IFERROR(INDEX(SalesTJ[Zip],MATCH(A1880,SalesTJ[ProductID],0)),"Not found")</f>
        <v>M6H</v>
      </c>
      <c r="J1880" t="str">
        <f>IFERROR(INDEX(Manufacturer[Manufacturer Name],MATCH(E1880,Manufacturer[ManufacturerID],0)),"Not found")</f>
        <v>Leo</v>
      </c>
      <c r="K1880">
        <f>IFERROR(INDEX(SalesTJ[Units],MATCH(A1880,SalesTJ[ProductID],0)),"Not found")</f>
        <v>1</v>
      </c>
      <c r="L1880">
        <f>IFERROR(INDEX(SalesTJ[Revenue],MATCH(A1880,SalesTJ[ProductID],0)),"Not found")</f>
        <v>11339.37</v>
      </c>
    </row>
    <row r="1881" spans="1:12">
      <c r="A1881" s="10">
        <v>1880</v>
      </c>
      <c r="C1881" t="str">
        <f>IFERROR(INDEX(ProductTJ[Product Name],MATCH(A1881,ProductTJ[ProductID],0)),"Not found")</f>
        <v>Leo UM-18</v>
      </c>
      <c r="D1881" t="str">
        <f>IFERROR(INDEX(ProductTJ[Category],MATCH(A1881,ProductTJ[ProductID],0)),"Not found")</f>
        <v>Urban</v>
      </c>
      <c r="E1881">
        <f>IFERROR(INDEX(ProductTJ[ManufacturerID],MATCH(A1881,ProductTJ[ProductID],0)),"Not found")</f>
        <v>6</v>
      </c>
      <c r="F1881" t="str">
        <f>IFERROR(INDEX(ProductTJ[Segment],MATCH(A1881,ProductTJ[ProductID],0)),"Not found")</f>
        <v>Moderation</v>
      </c>
      <c r="G1881" t="str">
        <f>IFERROR(INDEX(SalesTJ[Country],MATCH(A1881,SalesTJ[ProductID],0)),"Not found")</f>
        <v>Not found</v>
      </c>
      <c r="H1881" t="str">
        <f>IFERROR(INDEX(Location[State],MATCH(I1881,Location[Zip],0)),"Not found")</f>
        <v>Not found</v>
      </c>
      <c r="I1881" t="str">
        <f>IFERROR(INDEX(SalesTJ[Zip],MATCH(A1881,SalesTJ[ProductID],0)),"Not found")</f>
        <v>Not found</v>
      </c>
      <c r="J1881" t="str">
        <f>IFERROR(INDEX(Manufacturer[Manufacturer Name],MATCH(E1881,Manufacturer[ManufacturerID],0)),"Not found")</f>
        <v>Leo</v>
      </c>
      <c r="K1881" t="str">
        <f>IFERROR(INDEX(SalesTJ[Units],MATCH(A1881,SalesTJ[ProductID],0)),"Not found")</f>
        <v>Not found</v>
      </c>
      <c r="L1881" t="str">
        <f>IFERROR(INDEX(SalesTJ[Revenue],MATCH(A1881,SalesTJ[ProductID],0)),"Not found")</f>
        <v>Not found</v>
      </c>
    </row>
    <row r="1882" spans="1:12">
      <c r="A1882" s="10">
        <v>1881</v>
      </c>
      <c r="C1882" t="str">
        <f>IFERROR(INDEX(ProductTJ[Product Name],MATCH(A1882,ProductTJ[ProductID],0)),"Not found")</f>
        <v>Leo UM-19</v>
      </c>
      <c r="D1882" t="str">
        <f>IFERROR(INDEX(ProductTJ[Category],MATCH(A1882,ProductTJ[ProductID],0)),"Not found")</f>
        <v>Urban</v>
      </c>
      <c r="E1882">
        <f>IFERROR(INDEX(ProductTJ[ManufacturerID],MATCH(A1882,ProductTJ[ProductID],0)),"Not found")</f>
        <v>6</v>
      </c>
      <c r="F1882" t="str">
        <f>IFERROR(INDEX(ProductTJ[Segment],MATCH(A1882,ProductTJ[ProductID],0)),"Not found")</f>
        <v>Moderation</v>
      </c>
      <c r="G1882" t="str">
        <f>IFERROR(INDEX(SalesTJ[Country],MATCH(A1882,SalesTJ[ProductID],0)),"Not found")</f>
        <v>Not found</v>
      </c>
      <c r="H1882" t="str">
        <f>IFERROR(INDEX(Location[State],MATCH(I1882,Location[Zip],0)),"Not found")</f>
        <v>Not found</v>
      </c>
      <c r="I1882" t="str">
        <f>IFERROR(INDEX(SalesTJ[Zip],MATCH(A1882,SalesTJ[ProductID],0)),"Not found")</f>
        <v>Not found</v>
      </c>
      <c r="J1882" t="str">
        <f>IFERROR(INDEX(Manufacturer[Manufacturer Name],MATCH(E1882,Manufacturer[ManufacturerID],0)),"Not found")</f>
        <v>Leo</v>
      </c>
      <c r="K1882" t="str">
        <f>IFERROR(INDEX(SalesTJ[Units],MATCH(A1882,SalesTJ[ProductID],0)),"Not found")</f>
        <v>Not found</v>
      </c>
      <c r="L1882" t="str">
        <f>IFERROR(INDEX(SalesTJ[Revenue],MATCH(A1882,SalesTJ[ProductID],0)),"Not found")</f>
        <v>Not found</v>
      </c>
    </row>
    <row r="1883" spans="1:12">
      <c r="A1883" s="10">
        <v>1882</v>
      </c>
      <c r="C1883" t="str">
        <f>IFERROR(INDEX(ProductTJ[Product Name],MATCH(A1883,ProductTJ[ProductID],0)),"Not found")</f>
        <v>Leo UC-01</v>
      </c>
      <c r="D1883" t="str">
        <f>IFERROR(INDEX(ProductTJ[Category],MATCH(A1883,ProductTJ[ProductID],0)),"Not found")</f>
        <v>Urban</v>
      </c>
      <c r="E1883">
        <f>IFERROR(INDEX(ProductTJ[ManufacturerID],MATCH(A1883,ProductTJ[ProductID],0)),"Not found")</f>
        <v>6</v>
      </c>
      <c r="F1883" t="str">
        <f>IFERROR(INDEX(ProductTJ[Segment],MATCH(A1883,ProductTJ[ProductID],0)),"Not found")</f>
        <v>Convenience</v>
      </c>
      <c r="G1883" t="str">
        <f>IFERROR(INDEX(SalesTJ[Country],MATCH(A1883,SalesTJ[ProductID],0)),"Not found")</f>
        <v>Not found</v>
      </c>
      <c r="H1883" t="str">
        <f>IFERROR(INDEX(Location[State],MATCH(I1883,Location[Zip],0)),"Not found")</f>
        <v>Not found</v>
      </c>
      <c r="I1883" t="str">
        <f>IFERROR(INDEX(SalesTJ[Zip],MATCH(A1883,SalesTJ[ProductID],0)),"Not found")</f>
        <v>Not found</v>
      </c>
      <c r="J1883" t="str">
        <f>IFERROR(INDEX(Manufacturer[Manufacturer Name],MATCH(E1883,Manufacturer[ManufacturerID],0)),"Not found")</f>
        <v>Leo</v>
      </c>
      <c r="K1883" t="str">
        <f>IFERROR(INDEX(SalesTJ[Units],MATCH(A1883,SalesTJ[ProductID],0)),"Not found")</f>
        <v>Not found</v>
      </c>
      <c r="L1883" t="str">
        <f>IFERROR(INDEX(SalesTJ[Revenue],MATCH(A1883,SalesTJ[ProductID],0)),"Not found")</f>
        <v>Not found</v>
      </c>
    </row>
    <row r="1884" spans="1:12">
      <c r="A1884" s="10">
        <v>1883</v>
      </c>
      <c r="C1884" t="str">
        <f>IFERROR(INDEX(ProductTJ[Product Name],MATCH(A1884,ProductTJ[ProductID],0)),"Not found")</f>
        <v>Leo UC-02</v>
      </c>
      <c r="D1884" t="str">
        <f>IFERROR(INDEX(ProductTJ[Category],MATCH(A1884,ProductTJ[ProductID],0)),"Not found")</f>
        <v>Urban</v>
      </c>
      <c r="E1884">
        <f>IFERROR(INDEX(ProductTJ[ManufacturerID],MATCH(A1884,ProductTJ[ProductID],0)),"Not found")</f>
        <v>6</v>
      </c>
      <c r="F1884" t="str">
        <f>IFERROR(INDEX(ProductTJ[Segment],MATCH(A1884,ProductTJ[ProductID],0)),"Not found")</f>
        <v>Convenience</v>
      </c>
      <c r="G1884" t="str">
        <f>IFERROR(INDEX(SalesTJ[Country],MATCH(A1884,SalesTJ[ProductID],0)),"Not found")</f>
        <v>Canada</v>
      </c>
      <c r="H1884" t="str">
        <f>IFERROR(INDEX(Location[State],MATCH(I1884,Location[Zip],0)),"Not found")</f>
        <v>Alberta</v>
      </c>
      <c r="I1884" t="str">
        <f>IFERROR(INDEX(SalesTJ[Zip],MATCH(A1884,SalesTJ[ProductID],0)),"Not found")</f>
        <v>T6E</v>
      </c>
      <c r="J1884" t="str">
        <f>IFERROR(INDEX(Manufacturer[Manufacturer Name],MATCH(E1884,Manufacturer[ManufacturerID],0)),"Not found")</f>
        <v>Leo</v>
      </c>
      <c r="K1884">
        <f>IFERROR(INDEX(SalesTJ[Units],MATCH(A1884,SalesTJ[ProductID],0)),"Not found")</f>
        <v>1</v>
      </c>
      <c r="L1884">
        <f>IFERROR(INDEX(SalesTJ[Revenue],MATCH(A1884,SalesTJ[ProductID],0)),"Not found")</f>
        <v>9134.37</v>
      </c>
    </row>
    <row r="1885" spans="1:12">
      <c r="A1885" s="10">
        <v>1884</v>
      </c>
      <c r="C1885" t="str">
        <f>IFERROR(INDEX(ProductTJ[Product Name],MATCH(A1885,ProductTJ[ProductID],0)),"Not found")</f>
        <v>Leo UC-03</v>
      </c>
      <c r="D1885" t="str">
        <f>IFERROR(INDEX(ProductTJ[Category],MATCH(A1885,ProductTJ[ProductID],0)),"Not found")</f>
        <v>Urban</v>
      </c>
      <c r="E1885">
        <f>IFERROR(INDEX(ProductTJ[ManufacturerID],MATCH(A1885,ProductTJ[ProductID],0)),"Not found")</f>
        <v>6</v>
      </c>
      <c r="F1885" t="str">
        <f>IFERROR(INDEX(ProductTJ[Segment],MATCH(A1885,ProductTJ[ProductID],0)),"Not found")</f>
        <v>Convenience</v>
      </c>
      <c r="G1885" t="str">
        <f>IFERROR(INDEX(SalesTJ[Country],MATCH(A1885,SalesTJ[ProductID],0)),"Not found")</f>
        <v>Not found</v>
      </c>
      <c r="H1885" t="str">
        <f>IFERROR(INDEX(Location[State],MATCH(I1885,Location[Zip],0)),"Not found")</f>
        <v>Not found</v>
      </c>
      <c r="I1885" t="str">
        <f>IFERROR(INDEX(SalesTJ[Zip],MATCH(A1885,SalesTJ[ProductID],0)),"Not found")</f>
        <v>Not found</v>
      </c>
      <c r="J1885" t="str">
        <f>IFERROR(INDEX(Manufacturer[Manufacturer Name],MATCH(E1885,Manufacturer[ManufacturerID],0)),"Not found")</f>
        <v>Leo</v>
      </c>
      <c r="K1885" t="str">
        <f>IFERROR(INDEX(SalesTJ[Units],MATCH(A1885,SalesTJ[ProductID],0)),"Not found")</f>
        <v>Not found</v>
      </c>
      <c r="L1885" t="str">
        <f>IFERROR(INDEX(SalesTJ[Revenue],MATCH(A1885,SalesTJ[ProductID],0)),"Not found")</f>
        <v>Not found</v>
      </c>
    </row>
    <row r="1886" spans="1:12">
      <c r="A1886" s="10">
        <v>1885</v>
      </c>
      <c r="C1886" t="str">
        <f>IFERROR(INDEX(ProductTJ[Product Name],MATCH(A1886,ProductTJ[ProductID],0)),"Not found")</f>
        <v>Leo UC-04</v>
      </c>
      <c r="D1886" t="str">
        <f>IFERROR(INDEX(ProductTJ[Category],MATCH(A1886,ProductTJ[ProductID],0)),"Not found")</f>
        <v>Urban</v>
      </c>
      <c r="E1886">
        <f>IFERROR(INDEX(ProductTJ[ManufacturerID],MATCH(A1886,ProductTJ[ProductID],0)),"Not found")</f>
        <v>6</v>
      </c>
      <c r="F1886" t="str">
        <f>IFERROR(INDEX(ProductTJ[Segment],MATCH(A1886,ProductTJ[ProductID],0)),"Not found")</f>
        <v>Convenience</v>
      </c>
      <c r="G1886" t="str">
        <f>IFERROR(INDEX(SalesTJ[Country],MATCH(A1886,SalesTJ[ProductID],0)),"Not found")</f>
        <v>Not found</v>
      </c>
      <c r="H1886" t="str">
        <f>IFERROR(INDEX(Location[State],MATCH(I1886,Location[Zip],0)),"Not found")</f>
        <v>Not found</v>
      </c>
      <c r="I1886" t="str">
        <f>IFERROR(INDEX(SalesTJ[Zip],MATCH(A1886,SalesTJ[ProductID],0)),"Not found")</f>
        <v>Not found</v>
      </c>
      <c r="J1886" t="str">
        <f>IFERROR(INDEX(Manufacturer[Manufacturer Name],MATCH(E1886,Manufacturer[ManufacturerID],0)),"Not found")</f>
        <v>Leo</v>
      </c>
      <c r="K1886" t="str">
        <f>IFERROR(INDEX(SalesTJ[Units],MATCH(A1886,SalesTJ[ProductID],0)),"Not found")</f>
        <v>Not found</v>
      </c>
      <c r="L1886" t="str">
        <f>IFERROR(INDEX(SalesTJ[Revenue],MATCH(A1886,SalesTJ[ProductID],0)),"Not found")</f>
        <v>Not found</v>
      </c>
    </row>
    <row r="1887" spans="1:12">
      <c r="A1887" s="10">
        <v>1886</v>
      </c>
      <c r="C1887" t="str">
        <f>IFERROR(INDEX(ProductTJ[Product Name],MATCH(A1887,ProductTJ[ProductID],0)),"Not found")</f>
        <v>Leo UC-05</v>
      </c>
      <c r="D1887" t="str">
        <f>IFERROR(INDEX(ProductTJ[Category],MATCH(A1887,ProductTJ[ProductID],0)),"Not found")</f>
        <v>Urban</v>
      </c>
      <c r="E1887">
        <f>IFERROR(INDEX(ProductTJ[ManufacturerID],MATCH(A1887,ProductTJ[ProductID],0)),"Not found")</f>
        <v>6</v>
      </c>
      <c r="F1887" t="str">
        <f>IFERROR(INDEX(ProductTJ[Segment],MATCH(A1887,ProductTJ[ProductID],0)),"Not found")</f>
        <v>Convenience</v>
      </c>
      <c r="G1887" t="str">
        <f>IFERROR(INDEX(SalesTJ[Country],MATCH(A1887,SalesTJ[ProductID],0)),"Not found")</f>
        <v>Not found</v>
      </c>
      <c r="H1887" t="str">
        <f>IFERROR(INDEX(Location[State],MATCH(I1887,Location[Zip],0)),"Not found")</f>
        <v>Not found</v>
      </c>
      <c r="I1887" t="str">
        <f>IFERROR(INDEX(SalesTJ[Zip],MATCH(A1887,SalesTJ[ProductID],0)),"Not found")</f>
        <v>Not found</v>
      </c>
      <c r="J1887" t="str">
        <f>IFERROR(INDEX(Manufacturer[Manufacturer Name],MATCH(E1887,Manufacturer[ManufacturerID],0)),"Not found")</f>
        <v>Leo</v>
      </c>
      <c r="K1887" t="str">
        <f>IFERROR(INDEX(SalesTJ[Units],MATCH(A1887,SalesTJ[ProductID],0)),"Not found")</f>
        <v>Not found</v>
      </c>
      <c r="L1887" t="str">
        <f>IFERROR(INDEX(SalesTJ[Revenue],MATCH(A1887,SalesTJ[ProductID],0)),"Not found")</f>
        <v>Not found</v>
      </c>
    </row>
    <row r="1888" spans="1:12">
      <c r="A1888" s="10">
        <v>1887</v>
      </c>
      <c r="C1888" t="str">
        <f>IFERROR(INDEX(ProductTJ[Product Name],MATCH(A1888,ProductTJ[ProductID],0)),"Not found")</f>
        <v>Leo UC-06</v>
      </c>
      <c r="D1888" t="str">
        <f>IFERROR(INDEX(ProductTJ[Category],MATCH(A1888,ProductTJ[ProductID],0)),"Not found")</f>
        <v>Urban</v>
      </c>
      <c r="E1888">
        <f>IFERROR(INDEX(ProductTJ[ManufacturerID],MATCH(A1888,ProductTJ[ProductID],0)),"Not found")</f>
        <v>6</v>
      </c>
      <c r="F1888" t="str">
        <f>IFERROR(INDEX(ProductTJ[Segment],MATCH(A1888,ProductTJ[ProductID],0)),"Not found")</f>
        <v>Convenience</v>
      </c>
      <c r="G1888" t="str">
        <f>IFERROR(INDEX(SalesTJ[Country],MATCH(A1888,SalesTJ[ProductID],0)),"Not found")</f>
        <v>Not found</v>
      </c>
      <c r="H1888" t="str">
        <f>IFERROR(INDEX(Location[State],MATCH(I1888,Location[Zip],0)),"Not found")</f>
        <v>Not found</v>
      </c>
      <c r="I1888" t="str">
        <f>IFERROR(INDEX(SalesTJ[Zip],MATCH(A1888,SalesTJ[ProductID],0)),"Not found")</f>
        <v>Not found</v>
      </c>
      <c r="J1888" t="str">
        <f>IFERROR(INDEX(Manufacturer[Manufacturer Name],MATCH(E1888,Manufacturer[ManufacturerID],0)),"Not found")</f>
        <v>Leo</v>
      </c>
      <c r="K1888" t="str">
        <f>IFERROR(INDEX(SalesTJ[Units],MATCH(A1888,SalesTJ[ProductID],0)),"Not found")</f>
        <v>Not found</v>
      </c>
      <c r="L1888" t="str">
        <f>IFERROR(INDEX(SalesTJ[Revenue],MATCH(A1888,SalesTJ[ProductID],0)),"Not found")</f>
        <v>Not found</v>
      </c>
    </row>
    <row r="1889" spans="1:12">
      <c r="A1889" s="10">
        <v>1888</v>
      </c>
      <c r="C1889" t="str">
        <f>IFERROR(INDEX(ProductTJ[Product Name],MATCH(A1889,ProductTJ[ProductID],0)),"Not found")</f>
        <v>Leo UC-07</v>
      </c>
      <c r="D1889" t="str">
        <f>IFERROR(INDEX(ProductTJ[Category],MATCH(A1889,ProductTJ[ProductID],0)),"Not found")</f>
        <v>Urban</v>
      </c>
      <c r="E1889">
        <f>IFERROR(INDEX(ProductTJ[ManufacturerID],MATCH(A1889,ProductTJ[ProductID],0)),"Not found")</f>
        <v>6</v>
      </c>
      <c r="F1889" t="str">
        <f>IFERROR(INDEX(ProductTJ[Segment],MATCH(A1889,ProductTJ[ProductID],0)),"Not found")</f>
        <v>Convenience</v>
      </c>
      <c r="G1889" t="str">
        <f>IFERROR(INDEX(SalesTJ[Country],MATCH(A1889,SalesTJ[ProductID],0)),"Not found")</f>
        <v>Not found</v>
      </c>
      <c r="H1889" t="str">
        <f>IFERROR(INDEX(Location[State],MATCH(I1889,Location[Zip],0)),"Not found")</f>
        <v>Not found</v>
      </c>
      <c r="I1889" t="str">
        <f>IFERROR(INDEX(SalesTJ[Zip],MATCH(A1889,SalesTJ[ProductID],0)),"Not found")</f>
        <v>Not found</v>
      </c>
      <c r="J1889" t="str">
        <f>IFERROR(INDEX(Manufacturer[Manufacturer Name],MATCH(E1889,Manufacturer[ManufacturerID],0)),"Not found")</f>
        <v>Leo</v>
      </c>
      <c r="K1889" t="str">
        <f>IFERROR(INDEX(SalesTJ[Units],MATCH(A1889,SalesTJ[ProductID],0)),"Not found")</f>
        <v>Not found</v>
      </c>
      <c r="L1889" t="str">
        <f>IFERROR(INDEX(SalesTJ[Revenue],MATCH(A1889,SalesTJ[ProductID],0)),"Not found")</f>
        <v>Not found</v>
      </c>
    </row>
    <row r="1890" spans="1:12">
      <c r="A1890" s="10">
        <v>1889</v>
      </c>
      <c r="C1890" t="str">
        <f>IFERROR(INDEX(ProductTJ[Product Name],MATCH(A1890,ProductTJ[ProductID],0)),"Not found")</f>
        <v>Leo UC-08</v>
      </c>
      <c r="D1890" t="str">
        <f>IFERROR(INDEX(ProductTJ[Category],MATCH(A1890,ProductTJ[ProductID],0)),"Not found")</f>
        <v>Urban</v>
      </c>
      <c r="E1890">
        <f>IFERROR(INDEX(ProductTJ[ManufacturerID],MATCH(A1890,ProductTJ[ProductID],0)),"Not found")</f>
        <v>6</v>
      </c>
      <c r="F1890" t="str">
        <f>IFERROR(INDEX(ProductTJ[Segment],MATCH(A1890,ProductTJ[ProductID],0)),"Not found")</f>
        <v>Convenience</v>
      </c>
      <c r="G1890" t="str">
        <f>IFERROR(INDEX(SalesTJ[Country],MATCH(A1890,SalesTJ[ProductID],0)),"Not found")</f>
        <v>Canada</v>
      </c>
      <c r="H1890" t="str">
        <f>IFERROR(INDEX(Location[State],MATCH(I1890,Location[Zip],0)),"Not found")</f>
        <v>Ontario</v>
      </c>
      <c r="I1890" t="str">
        <f>IFERROR(INDEX(SalesTJ[Zip],MATCH(A1890,SalesTJ[ProductID],0)),"Not found")</f>
        <v>L4Y</v>
      </c>
      <c r="J1890" t="str">
        <f>IFERROR(INDEX(Manufacturer[Manufacturer Name],MATCH(E1890,Manufacturer[ManufacturerID],0)),"Not found")</f>
        <v>Leo</v>
      </c>
      <c r="K1890">
        <f>IFERROR(INDEX(SalesTJ[Units],MATCH(A1890,SalesTJ[ProductID],0)),"Not found")</f>
        <v>1</v>
      </c>
      <c r="L1890">
        <f>IFERROR(INDEX(SalesTJ[Revenue],MATCH(A1890,SalesTJ[ProductID],0)),"Not found")</f>
        <v>8693.37</v>
      </c>
    </row>
    <row r="1891" spans="1:12">
      <c r="A1891" s="10">
        <v>1890</v>
      </c>
      <c r="C1891" t="str">
        <f>IFERROR(INDEX(ProductTJ[Product Name],MATCH(A1891,ProductTJ[ProductID],0)),"Not found")</f>
        <v>Leo UC-09</v>
      </c>
      <c r="D1891" t="str">
        <f>IFERROR(INDEX(ProductTJ[Category],MATCH(A1891,ProductTJ[ProductID],0)),"Not found")</f>
        <v>Urban</v>
      </c>
      <c r="E1891">
        <f>IFERROR(INDEX(ProductTJ[ManufacturerID],MATCH(A1891,ProductTJ[ProductID],0)),"Not found")</f>
        <v>6</v>
      </c>
      <c r="F1891" t="str">
        <f>IFERROR(INDEX(ProductTJ[Segment],MATCH(A1891,ProductTJ[ProductID],0)),"Not found")</f>
        <v>Convenience</v>
      </c>
      <c r="G1891" t="str">
        <f>IFERROR(INDEX(SalesTJ[Country],MATCH(A1891,SalesTJ[ProductID],0)),"Not found")</f>
        <v>Not found</v>
      </c>
      <c r="H1891" t="str">
        <f>IFERROR(INDEX(Location[State],MATCH(I1891,Location[Zip],0)),"Not found")</f>
        <v>Not found</v>
      </c>
      <c r="I1891" t="str">
        <f>IFERROR(INDEX(SalesTJ[Zip],MATCH(A1891,SalesTJ[ProductID],0)),"Not found")</f>
        <v>Not found</v>
      </c>
      <c r="J1891" t="str">
        <f>IFERROR(INDEX(Manufacturer[Manufacturer Name],MATCH(E1891,Manufacturer[ManufacturerID],0)),"Not found")</f>
        <v>Leo</v>
      </c>
      <c r="K1891" t="str">
        <f>IFERROR(INDEX(SalesTJ[Units],MATCH(A1891,SalesTJ[ProductID],0)),"Not found")</f>
        <v>Not found</v>
      </c>
      <c r="L1891" t="str">
        <f>IFERROR(INDEX(SalesTJ[Revenue],MATCH(A1891,SalesTJ[ProductID],0)),"Not found")</f>
        <v>Not found</v>
      </c>
    </row>
    <row r="1892" spans="1:12">
      <c r="A1892" s="10">
        <v>1891</v>
      </c>
      <c r="C1892" t="str">
        <f>IFERROR(INDEX(ProductTJ[Product Name],MATCH(A1892,ProductTJ[ProductID],0)),"Not found")</f>
        <v>Leo UC-10</v>
      </c>
      <c r="D1892" t="str">
        <f>IFERROR(INDEX(ProductTJ[Category],MATCH(A1892,ProductTJ[ProductID],0)),"Not found")</f>
        <v>Urban</v>
      </c>
      <c r="E1892">
        <f>IFERROR(INDEX(ProductTJ[ManufacturerID],MATCH(A1892,ProductTJ[ProductID],0)),"Not found")</f>
        <v>6</v>
      </c>
      <c r="F1892" t="str">
        <f>IFERROR(INDEX(ProductTJ[Segment],MATCH(A1892,ProductTJ[ProductID],0)),"Not found")</f>
        <v>Convenience</v>
      </c>
      <c r="G1892" t="str">
        <f>IFERROR(INDEX(SalesTJ[Country],MATCH(A1892,SalesTJ[ProductID],0)),"Not found")</f>
        <v>Not found</v>
      </c>
      <c r="H1892" t="str">
        <f>IFERROR(INDEX(Location[State],MATCH(I1892,Location[Zip],0)),"Not found")</f>
        <v>Not found</v>
      </c>
      <c r="I1892" t="str">
        <f>IFERROR(INDEX(SalesTJ[Zip],MATCH(A1892,SalesTJ[ProductID],0)),"Not found")</f>
        <v>Not found</v>
      </c>
      <c r="J1892" t="str">
        <f>IFERROR(INDEX(Manufacturer[Manufacturer Name],MATCH(E1892,Manufacturer[ManufacturerID],0)),"Not found")</f>
        <v>Leo</v>
      </c>
      <c r="K1892" t="str">
        <f>IFERROR(INDEX(SalesTJ[Units],MATCH(A1892,SalesTJ[ProductID],0)),"Not found")</f>
        <v>Not found</v>
      </c>
      <c r="L1892" t="str">
        <f>IFERROR(INDEX(SalesTJ[Revenue],MATCH(A1892,SalesTJ[ProductID],0)),"Not found")</f>
        <v>Not found</v>
      </c>
    </row>
    <row r="1893" spans="1:12">
      <c r="A1893" s="10">
        <v>1892</v>
      </c>
      <c r="C1893" t="str">
        <f>IFERROR(INDEX(ProductTJ[Product Name],MATCH(A1893,ProductTJ[ProductID],0)),"Not found")</f>
        <v>Leo UC-11</v>
      </c>
      <c r="D1893" t="str">
        <f>IFERROR(INDEX(ProductTJ[Category],MATCH(A1893,ProductTJ[ProductID],0)),"Not found")</f>
        <v>Urban</v>
      </c>
      <c r="E1893">
        <f>IFERROR(INDEX(ProductTJ[ManufacturerID],MATCH(A1893,ProductTJ[ProductID],0)),"Not found")</f>
        <v>6</v>
      </c>
      <c r="F1893" t="str">
        <f>IFERROR(INDEX(ProductTJ[Segment],MATCH(A1893,ProductTJ[ProductID],0)),"Not found")</f>
        <v>Convenience</v>
      </c>
      <c r="G1893" t="str">
        <f>IFERROR(INDEX(SalesTJ[Country],MATCH(A1893,SalesTJ[ProductID],0)),"Not found")</f>
        <v>Not found</v>
      </c>
      <c r="H1893" t="str">
        <f>IFERROR(INDEX(Location[State],MATCH(I1893,Location[Zip],0)),"Not found")</f>
        <v>Not found</v>
      </c>
      <c r="I1893" t="str">
        <f>IFERROR(INDEX(SalesTJ[Zip],MATCH(A1893,SalesTJ[ProductID],0)),"Not found")</f>
        <v>Not found</v>
      </c>
      <c r="J1893" t="str">
        <f>IFERROR(INDEX(Manufacturer[Manufacturer Name],MATCH(E1893,Manufacturer[ManufacturerID],0)),"Not found")</f>
        <v>Leo</v>
      </c>
      <c r="K1893" t="str">
        <f>IFERROR(INDEX(SalesTJ[Units],MATCH(A1893,SalesTJ[ProductID],0)),"Not found")</f>
        <v>Not found</v>
      </c>
      <c r="L1893" t="str">
        <f>IFERROR(INDEX(SalesTJ[Revenue],MATCH(A1893,SalesTJ[ProductID],0)),"Not found")</f>
        <v>Not found</v>
      </c>
    </row>
    <row r="1894" spans="1:12">
      <c r="A1894" s="10">
        <v>1893</v>
      </c>
      <c r="C1894" t="str">
        <f>IFERROR(INDEX(ProductTJ[Product Name],MATCH(A1894,ProductTJ[ProductID],0)),"Not found")</f>
        <v>Leo UC-12</v>
      </c>
      <c r="D1894" t="str">
        <f>IFERROR(INDEX(ProductTJ[Category],MATCH(A1894,ProductTJ[ProductID],0)),"Not found")</f>
        <v>Urban</v>
      </c>
      <c r="E1894">
        <f>IFERROR(INDEX(ProductTJ[ManufacturerID],MATCH(A1894,ProductTJ[ProductID],0)),"Not found")</f>
        <v>6</v>
      </c>
      <c r="F1894" t="str">
        <f>IFERROR(INDEX(ProductTJ[Segment],MATCH(A1894,ProductTJ[ProductID],0)),"Not found")</f>
        <v>Convenience</v>
      </c>
      <c r="G1894" t="str">
        <f>IFERROR(INDEX(SalesTJ[Country],MATCH(A1894,SalesTJ[ProductID],0)),"Not found")</f>
        <v>Not found</v>
      </c>
      <c r="H1894" t="str">
        <f>IFERROR(INDEX(Location[State],MATCH(I1894,Location[Zip],0)),"Not found")</f>
        <v>Not found</v>
      </c>
      <c r="I1894" t="str">
        <f>IFERROR(INDEX(SalesTJ[Zip],MATCH(A1894,SalesTJ[ProductID],0)),"Not found")</f>
        <v>Not found</v>
      </c>
      <c r="J1894" t="str">
        <f>IFERROR(INDEX(Manufacturer[Manufacturer Name],MATCH(E1894,Manufacturer[ManufacturerID],0)),"Not found")</f>
        <v>Leo</v>
      </c>
      <c r="K1894" t="str">
        <f>IFERROR(INDEX(SalesTJ[Units],MATCH(A1894,SalesTJ[ProductID],0)),"Not found")</f>
        <v>Not found</v>
      </c>
      <c r="L1894" t="str">
        <f>IFERROR(INDEX(SalesTJ[Revenue],MATCH(A1894,SalesTJ[ProductID],0)),"Not found")</f>
        <v>Not found</v>
      </c>
    </row>
    <row r="1895" spans="1:12">
      <c r="A1895" s="10">
        <v>1894</v>
      </c>
      <c r="C1895" t="str">
        <f>IFERROR(INDEX(ProductTJ[Product Name],MATCH(A1895,ProductTJ[ProductID],0)),"Not found")</f>
        <v>Leo UC-13</v>
      </c>
      <c r="D1895" t="str">
        <f>IFERROR(INDEX(ProductTJ[Category],MATCH(A1895,ProductTJ[ProductID],0)),"Not found")</f>
        <v>Urban</v>
      </c>
      <c r="E1895">
        <f>IFERROR(INDEX(ProductTJ[ManufacturerID],MATCH(A1895,ProductTJ[ProductID],0)),"Not found")</f>
        <v>6</v>
      </c>
      <c r="F1895" t="str">
        <f>IFERROR(INDEX(ProductTJ[Segment],MATCH(A1895,ProductTJ[ProductID],0)),"Not found")</f>
        <v>Convenience</v>
      </c>
      <c r="G1895" t="str">
        <f>IFERROR(INDEX(SalesTJ[Country],MATCH(A1895,SalesTJ[ProductID],0)),"Not found")</f>
        <v>Not found</v>
      </c>
      <c r="H1895" t="str">
        <f>IFERROR(INDEX(Location[State],MATCH(I1895,Location[Zip],0)),"Not found")</f>
        <v>Not found</v>
      </c>
      <c r="I1895" t="str">
        <f>IFERROR(INDEX(SalesTJ[Zip],MATCH(A1895,SalesTJ[ProductID],0)),"Not found")</f>
        <v>Not found</v>
      </c>
      <c r="J1895" t="str">
        <f>IFERROR(INDEX(Manufacturer[Manufacturer Name],MATCH(E1895,Manufacturer[ManufacturerID],0)),"Not found")</f>
        <v>Leo</v>
      </c>
      <c r="K1895" t="str">
        <f>IFERROR(INDEX(SalesTJ[Units],MATCH(A1895,SalesTJ[ProductID],0)),"Not found")</f>
        <v>Not found</v>
      </c>
      <c r="L1895" t="str">
        <f>IFERROR(INDEX(SalesTJ[Revenue],MATCH(A1895,SalesTJ[ProductID],0)),"Not found")</f>
        <v>Not found</v>
      </c>
    </row>
    <row r="1896" spans="1:12">
      <c r="A1896" s="10">
        <v>1895</v>
      </c>
      <c r="C1896" t="str">
        <f>IFERROR(INDEX(ProductTJ[Product Name],MATCH(A1896,ProductTJ[ProductID],0)),"Not found")</f>
        <v>Leo UC-14</v>
      </c>
      <c r="D1896" t="str">
        <f>IFERROR(INDEX(ProductTJ[Category],MATCH(A1896,ProductTJ[ProductID],0)),"Not found")</f>
        <v>Urban</v>
      </c>
      <c r="E1896">
        <f>IFERROR(INDEX(ProductTJ[ManufacturerID],MATCH(A1896,ProductTJ[ProductID],0)),"Not found")</f>
        <v>6</v>
      </c>
      <c r="F1896" t="str">
        <f>IFERROR(INDEX(ProductTJ[Segment],MATCH(A1896,ProductTJ[ProductID],0)),"Not found")</f>
        <v>Convenience</v>
      </c>
      <c r="G1896" t="str">
        <f>IFERROR(INDEX(SalesTJ[Country],MATCH(A1896,SalesTJ[ProductID],0)),"Not found")</f>
        <v>Not found</v>
      </c>
      <c r="H1896" t="str">
        <f>IFERROR(INDEX(Location[State],MATCH(I1896,Location[Zip],0)),"Not found")</f>
        <v>Not found</v>
      </c>
      <c r="I1896" t="str">
        <f>IFERROR(INDEX(SalesTJ[Zip],MATCH(A1896,SalesTJ[ProductID],0)),"Not found")</f>
        <v>Not found</v>
      </c>
      <c r="J1896" t="str">
        <f>IFERROR(INDEX(Manufacturer[Manufacturer Name],MATCH(E1896,Manufacturer[ManufacturerID],0)),"Not found")</f>
        <v>Leo</v>
      </c>
      <c r="K1896" t="str">
        <f>IFERROR(INDEX(SalesTJ[Units],MATCH(A1896,SalesTJ[ProductID],0)),"Not found")</f>
        <v>Not found</v>
      </c>
      <c r="L1896" t="str">
        <f>IFERROR(INDEX(SalesTJ[Revenue],MATCH(A1896,SalesTJ[ProductID],0)),"Not found")</f>
        <v>Not found</v>
      </c>
    </row>
    <row r="1897" spans="1:12">
      <c r="A1897" s="10">
        <v>1896</v>
      </c>
      <c r="C1897" t="str">
        <f>IFERROR(INDEX(ProductTJ[Product Name],MATCH(A1897,ProductTJ[ProductID],0)),"Not found")</f>
        <v>Leo UC-15</v>
      </c>
      <c r="D1897" t="str">
        <f>IFERROR(INDEX(ProductTJ[Category],MATCH(A1897,ProductTJ[ProductID],0)),"Not found")</f>
        <v>Urban</v>
      </c>
      <c r="E1897">
        <f>IFERROR(INDEX(ProductTJ[ManufacturerID],MATCH(A1897,ProductTJ[ProductID],0)),"Not found")</f>
        <v>6</v>
      </c>
      <c r="F1897" t="str">
        <f>IFERROR(INDEX(ProductTJ[Segment],MATCH(A1897,ProductTJ[ProductID],0)),"Not found")</f>
        <v>Convenience</v>
      </c>
      <c r="G1897" t="str">
        <f>IFERROR(INDEX(SalesTJ[Country],MATCH(A1897,SalesTJ[ProductID],0)),"Not found")</f>
        <v>Not found</v>
      </c>
      <c r="H1897" t="str">
        <f>IFERROR(INDEX(Location[State],MATCH(I1897,Location[Zip],0)),"Not found")</f>
        <v>Not found</v>
      </c>
      <c r="I1897" t="str">
        <f>IFERROR(INDEX(SalesTJ[Zip],MATCH(A1897,SalesTJ[ProductID],0)),"Not found")</f>
        <v>Not found</v>
      </c>
      <c r="J1897" t="str">
        <f>IFERROR(INDEX(Manufacturer[Manufacturer Name],MATCH(E1897,Manufacturer[ManufacturerID],0)),"Not found")</f>
        <v>Leo</v>
      </c>
      <c r="K1897" t="str">
        <f>IFERROR(INDEX(SalesTJ[Units],MATCH(A1897,SalesTJ[ProductID],0)),"Not found")</f>
        <v>Not found</v>
      </c>
      <c r="L1897" t="str">
        <f>IFERROR(INDEX(SalesTJ[Revenue],MATCH(A1897,SalesTJ[ProductID],0)),"Not found")</f>
        <v>Not found</v>
      </c>
    </row>
    <row r="1898" spans="1:12">
      <c r="A1898" s="10">
        <v>1897</v>
      </c>
      <c r="C1898" t="str">
        <f>IFERROR(INDEX(ProductTJ[Product Name],MATCH(A1898,ProductTJ[ProductID],0)),"Not found")</f>
        <v>Leo UC-16</v>
      </c>
      <c r="D1898" t="str">
        <f>IFERROR(INDEX(ProductTJ[Category],MATCH(A1898,ProductTJ[ProductID],0)),"Not found")</f>
        <v>Urban</v>
      </c>
      <c r="E1898">
        <f>IFERROR(INDEX(ProductTJ[ManufacturerID],MATCH(A1898,ProductTJ[ProductID],0)),"Not found")</f>
        <v>6</v>
      </c>
      <c r="F1898" t="str">
        <f>IFERROR(INDEX(ProductTJ[Segment],MATCH(A1898,ProductTJ[ProductID],0)),"Not found")</f>
        <v>Convenience</v>
      </c>
      <c r="G1898" t="str">
        <f>IFERROR(INDEX(SalesTJ[Country],MATCH(A1898,SalesTJ[ProductID],0)),"Not found")</f>
        <v>Not found</v>
      </c>
      <c r="H1898" t="str">
        <f>IFERROR(INDEX(Location[State],MATCH(I1898,Location[Zip],0)),"Not found")</f>
        <v>Not found</v>
      </c>
      <c r="I1898" t="str">
        <f>IFERROR(INDEX(SalesTJ[Zip],MATCH(A1898,SalesTJ[ProductID],0)),"Not found")</f>
        <v>Not found</v>
      </c>
      <c r="J1898" t="str">
        <f>IFERROR(INDEX(Manufacturer[Manufacturer Name],MATCH(E1898,Manufacturer[ManufacturerID],0)),"Not found")</f>
        <v>Leo</v>
      </c>
      <c r="K1898" t="str">
        <f>IFERROR(INDEX(SalesTJ[Units],MATCH(A1898,SalesTJ[ProductID],0)),"Not found")</f>
        <v>Not found</v>
      </c>
      <c r="L1898" t="str">
        <f>IFERROR(INDEX(SalesTJ[Revenue],MATCH(A1898,SalesTJ[ProductID],0)),"Not found")</f>
        <v>Not found</v>
      </c>
    </row>
    <row r="1899" spans="1:12">
      <c r="A1899" s="10">
        <v>1898</v>
      </c>
      <c r="C1899" t="str">
        <f>IFERROR(INDEX(ProductTJ[Product Name],MATCH(A1899,ProductTJ[ProductID],0)),"Not found")</f>
        <v>Leo UC-17</v>
      </c>
      <c r="D1899" t="str">
        <f>IFERROR(INDEX(ProductTJ[Category],MATCH(A1899,ProductTJ[ProductID],0)),"Not found")</f>
        <v>Urban</v>
      </c>
      <c r="E1899">
        <f>IFERROR(INDEX(ProductTJ[ManufacturerID],MATCH(A1899,ProductTJ[ProductID],0)),"Not found")</f>
        <v>6</v>
      </c>
      <c r="F1899" t="str">
        <f>IFERROR(INDEX(ProductTJ[Segment],MATCH(A1899,ProductTJ[ProductID],0)),"Not found")</f>
        <v>Convenience</v>
      </c>
      <c r="G1899" t="str">
        <f>IFERROR(INDEX(SalesTJ[Country],MATCH(A1899,SalesTJ[ProductID],0)),"Not found")</f>
        <v>Not found</v>
      </c>
      <c r="H1899" t="str">
        <f>IFERROR(INDEX(Location[State],MATCH(I1899,Location[Zip],0)),"Not found")</f>
        <v>Not found</v>
      </c>
      <c r="I1899" t="str">
        <f>IFERROR(INDEX(SalesTJ[Zip],MATCH(A1899,SalesTJ[ProductID],0)),"Not found")</f>
        <v>Not found</v>
      </c>
      <c r="J1899" t="str">
        <f>IFERROR(INDEX(Manufacturer[Manufacturer Name],MATCH(E1899,Manufacturer[ManufacturerID],0)),"Not found")</f>
        <v>Leo</v>
      </c>
      <c r="K1899" t="str">
        <f>IFERROR(INDEX(SalesTJ[Units],MATCH(A1899,SalesTJ[ProductID],0)),"Not found")</f>
        <v>Not found</v>
      </c>
      <c r="L1899" t="str">
        <f>IFERROR(INDEX(SalesTJ[Revenue],MATCH(A1899,SalesTJ[ProductID],0)),"Not found")</f>
        <v>Not found</v>
      </c>
    </row>
    <row r="1900" spans="1:12">
      <c r="A1900" s="10">
        <v>1899</v>
      </c>
      <c r="C1900" t="str">
        <f>IFERROR(INDEX(ProductTJ[Product Name],MATCH(A1900,ProductTJ[ProductID],0)),"Not found")</f>
        <v>Leo UC-18</v>
      </c>
      <c r="D1900" t="str">
        <f>IFERROR(INDEX(ProductTJ[Category],MATCH(A1900,ProductTJ[ProductID],0)),"Not found")</f>
        <v>Urban</v>
      </c>
      <c r="E1900">
        <f>IFERROR(INDEX(ProductTJ[ManufacturerID],MATCH(A1900,ProductTJ[ProductID],0)),"Not found")</f>
        <v>6</v>
      </c>
      <c r="F1900" t="str">
        <f>IFERROR(INDEX(ProductTJ[Segment],MATCH(A1900,ProductTJ[ProductID],0)),"Not found")</f>
        <v>Convenience</v>
      </c>
      <c r="G1900" t="str">
        <f>IFERROR(INDEX(SalesTJ[Country],MATCH(A1900,SalesTJ[ProductID],0)),"Not found")</f>
        <v>Not found</v>
      </c>
      <c r="H1900" t="str">
        <f>IFERROR(INDEX(Location[State],MATCH(I1900,Location[Zip],0)),"Not found")</f>
        <v>Not found</v>
      </c>
      <c r="I1900" t="str">
        <f>IFERROR(INDEX(SalesTJ[Zip],MATCH(A1900,SalesTJ[ProductID],0)),"Not found")</f>
        <v>Not found</v>
      </c>
      <c r="J1900" t="str">
        <f>IFERROR(INDEX(Manufacturer[Manufacturer Name],MATCH(E1900,Manufacturer[ManufacturerID],0)),"Not found")</f>
        <v>Leo</v>
      </c>
      <c r="K1900" t="str">
        <f>IFERROR(INDEX(SalesTJ[Units],MATCH(A1900,SalesTJ[ProductID],0)),"Not found")</f>
        <v>Not found</v>
      </c>
      <c r="L1900" t="str">
        <f>IFERROR(INDEX(SalesTJ[Revenue],MATCH(A1900,SalesTJ[ProductID],0)),"Not found")</f>
        <v>Not found</v>
      </c>
    </row>
    <row r="1901" spans="1:12">
      <c r="A1901" s="10">
        <v>1900</v>
      </c>
      <c r="C1901" t="str">
        <f>IFERROR(INDEX(ProductTJ[Product Name],MATCH(A1901,ProductTJ[ProductID],0)),"Not found")</f>
        <v>Leo UC-19</v>
      </c>
      <c r="D1901" t="str">
        <f>IFERROR(INDEX(ProductTJ[Category],MATCH(A1901,ProductTJ[ProductID],0)),"Not found")</f>
        <v>Urban</v>
      </c>
      <c r="E1901">
        <f>IFERROR(INDEX(ProductTJ[ManufacturerID],MATCH(A1901,ProductTJ[ProductID],0)),"Not found")</f>
        <v>6</v>
      </c>
      <c r="F1901" t="str">
        <f>IFERROR(INDEX(ProductTJ[Segment],MATCH(A1901,ProductTJ[ProductID],0)),"Not found")</f>
        <v>Convenience</v>
      </c>
      <c r="G1901" t="str">
        <f>IFERROR(INDEX(SalesTJ[Country],MATCH(A1901,SalesTJ[ProductID],0)),"Not found")</f>
        <v>Not found</v>
      </c>
      <c r="H1901" t="str">
        <f>IFERROR(INDEX(Location[State],MATCH(I1901,Location[Zip],0)),"Not found")</f>
        <v>Not found</v>
      </c>
      <c r="I1901" t="str">
        <f>IFERROR(INDEX(SalesTJ[Zip],MATCH(A1901,SalesTJ[ProductID],0)),"Not found")</f>
        <v>Not found</v>
      </c>
      <c r="J1901" t="str">
        <f>IFERROR(INDEX(Manufacturer[Manufacturer Name],MATCH(E1901,Manufacturer[ManufacturerID],0)),"Not found")</f>
        <v>Leo</v>
      </c>
      <c r="K1901" t="str">
        <f>IFERROR(INDEX(SalesTJ[Units],MATCH(A1901,SalesTJ[ProductID],0)),"Not found")</f>
        <v>Not found</v>
      </c>
      <c r="L1901" t="str">
        <f>IFERROR(INDEX(SalesTJ[Revenue],MATCH(A1901,SalesTJ[ProductID],0)),"Not found")</f>
        <v>Not found</v>
      </c>
    </row>
    <row r="1902" spans="1:12">
      <c r="A1902" s="10">
        <v>1901</v>
      </c>
      <c r="C1902" t="str">
        <f>IFERROR(INDEX(ProductTJ[Product Name],MATCH(A1902,ProductTJ[ProductID],0)),"Not found")</f>
        <v>Leo UC-20</v>
      </c>
      <c r="D1902" t="str">
        <f>IFERROR(INDEX(ProductTJ[Category],MATCH(A1902,ProductTJ[ProductID],0)),"Not found")</f>
        <v>Urban</v>
      </c>
      <c r="E1902">
        <f>IFERROR(INDEX(ProductTJ[ManufacturerID],MATCH(A1902,ProductTJ[ProductID],0)),"Not found")</f>
        <v>6</v>
      </c>
      <c r="F1902" t="str">
        <f>IFERROR(INDEX(ProductTJ[Segment],MATCH(A1902,ProductTJ[ProductID],0)),"Not found")</f>
        <v>Convenience</v>
      </c>
      <c r="G1902" t="str">
        <f>IFERROR(INDEX(SalesTJ[Country],MATCH(A1902,SalesTJ[ProductID],0)),"Not found")</f>
        <v>Not found</v>
      </c>
      <c r="H1902" t="str">
        <f>IFERROR(INDEX(Location[State],MATCH(I1902,Location[Zip],0)),"Not found")</f>
        <v>Not found</v>
      </c>
      <c r="I1902" t="str">
        <f>IFERROR(INDEX(SalesTJ[Zip],MATCH(A1902,SalesTJ[ProductID],0)),"Not found")</f>
        <v>Not found</v>
      </c>
      <c r="J1902" t="str">
        <f>IFERROR(INDEX(Manufacturer[Manufacturer Name],MATCH(E1902,Manufacturer[ManufacturerID],0)),"Not found")</f>
        <v>Leo</v>
      </c>
      <c r="K1902" t="str">
        <f>IFERROR(INDEX(SalesTJ[Units],MATCH(A1902,SalesTJ[ProductID],0)),"Not found")</f>
        <v>Not found</v>
      </c>
      <c r="L1902" t="str">
        <f>IFERROR(INDEX(SalesTJ[Revenue],MATCH(A1902,SalesTJ[ProductID],0)),"Not found")</f>
        <v>Not found</v>
      </c>
    </row>
    <row r="1903" spans="1:12">
      <c r="A1903" s="10">
        <v>1902</v>
      </c>
      <c r="C1903" t="str">
        <f>IFERROR(INDEX(ProductTJ[Product Name],MATCH(A1903,ProductTJ[ProductID],0)),"Not found")</f>
        <v>Leo UC-21</v>
      </c>
      <c r="D1903" t="str">
        <f>IFERROR(INDEX(ProductTJ[Category],MATCH(A1903,ProductTJ[ProductID],0)),"Not found")</f>
        <v>Urban</v>
      </c>
      <c r="E1903">
        <f>IFERROR(INDEX(ProductTJ[ManufacturerID],MATCH(A1903,ProductTJ[ProductID],0)),"Not found")</f>
        <v>6</v>
      </c>
      <c r="F1903" t="str">
        <f>IFERROR(INDEX(ProductTJ[Segment],MATCH(A1903,ProductTJ[ProductID],0)),"Not found")</f>
        <v>Convenience</v>
      </c>
      <c r="G1903" t="str">
        <f>IFERROR(INDEX(SalesTJ[Country],MATCH(A1903,SalesTJ[ProductID],0)),"Not found")</f>
        <v>Not found</v>
      </c>
      <c r="H1903" t="str">
        <f>IFERROR(INDEX(Location[State],MATCH(I1903,Location[Zip],0)),"Not found")</f>
        <v>Not found</v>
      </c>
      <c r="I1903" t="str">
        <f>IFERROR(INDEX(SalesTJ[Zip],MATCH(A1903,SalesTJ[ProductID],0)),"Not found")</f>
        <v>Not found</v>
      </c>
      <c r="J1903" t="str">
        <f>IFERROR(INDEX(Manufacturer[Manufacturer Name],MATCH(E1903,Manufacturer[ManufacturerID],0)),"Not found")</f>
        <v>Leo</v>
      </c>
      <c r="K1903" t="str">
        <f>IFERROR(INDEX(SalesTJ[Units],MATCH(A1903,SalesTJ[ProductID],0)),"Not found")</f>
        <v>Not found</v>
      </c>
      <c r="L1903" t="str">
        <f>IFERROR(INDEX(SalesTJ[Revenue],MATCH(A1903,SalesTJ[ProductID],0)),"Not found")</f>
        <v>Not found</v>
      </c>
    </row>
    <row r="1904" spans="1:12">
      <c r="A1904" s="10">
        <v>1903</v>
      </c>
      <c r="C1904" t="str">
        <f>IFERROR(INDEX(ProductTJ[Product Name],MATCH(A1904,ProductTJ[ProductID],0)),"Not found")</f>
        <v>Leo UC-22</v>
      </c>
      <c r="D1904" t="str">
        <f>IFERROR(INDEX(ProductTJ[Category],MATCH(A1904,ProductTJ[ProductID],0)),"Not found")</f>
        <v>Urban</v>
      </c>
      <c r="E1904">
        <f>IFERROR(INDEX(ProductTJ[ManufacturerID],MATCH(A1904,ProductTJ[ProductID],0)),"Not found")</f>
        <v>6</v>
      </c>
      <c r="F1904" t="str">
        <f>IFERROR(INDEX(ProductTJ[Segment],MATCH(A1904,ProductTJ[ProductID],0)),"Not found")</f>
        <v>Convenience</v>
      </c>
      <c r="G1904" t="str">
        <f>IFERROR(INDEX(SalesTJ[Country],MATCH(A1904,SalesTJ[ProductID],0)),"Not found")</f>
        <v>Not found</v>
      </c>
      <c r="H1904" t="str">
        <f>IFERROR(INDEX(Location[State],MATCH(I1904,Location[Zip],0)),"Not found")</f>
        <v>Not found</v>
      </c>
      <c r="I1904" t="str">
        <f>IFERROR(INDEX(SalesTJ[Zip],MATCH(A1904,SalesTJ[ProductID],0)),"Not found")</f>
        <v>Not found</v>
      </c>
      <c r="J1904" t="str">
        <f>IFERROR(INDEX(Manufacturer[Manufacturer Name],MATCH(E1904,Manufacturer[ManufacturerID],0)),"Not found")</f>
        <v>Leo</v>
      </c>
      <c r="K1904" t="str">
        <f>IFERROR(INDEX(SalesTJ[Units],MATCH(A1904,SalesTJ[ProductID],0)),"Not found")</f>
        <v>Not found</v>
      </c>
      <c r="L1904" t="str">
        <f>IFERROR(INDEX(SalesTJ[Revenue],MATCH(A1904,SalesTJ[ProductID],0)),"Not found")</f>
        <v>Not found</v>
      </c>
    </row>
    <row r="1905" spans="1:12">
      <c r="A1905" s="10">
        <v>1904</v>
      </c>
      <c r="C1905" t="str">
        <f>IFERROR(INDEX(ProductTJ[Product Name],MATCH(A1905,ProductTJ[ProductID],0)),"Not found")</f>
        <v>Leo UC-23</v>
      </c>
      <c r="D1905" t="str">
        <f>IFERROR(INDEX(ProductTJ[Category],MATCH(A1905,ProductTJ[ProductID],0)),"Not found")</f>
        <v>Urban</v>
      </c>
      <c r="E1905">
        <f>IFERROR(INDEX(ProductTJ[ManufacturerID],MATCH(A1905,ProductTJ[ProductID],0)),"Not found")</f>
        <v>6</v>
      </c>
      <c r="F1905" t="str">
        <f>IFERROR(INDEX(ProductTJ[Segment],MATCH(A1905,ProductTJ[ProductID],0)),"Not found")</f>
        <v>Convenience</v>
      </c>
      <c r="G1905" t="str">
        <f>IFERROR(INDEX(SalesTJ[Country],MATCH(A1905,SalesTJ[ProductID],0)),"Not found")</f>
        <v>Not found</v>
      </c>
      <c r="H1905" t="str">
        <f>IFERROR(INDEX(Location[State],MATCH(I1905,Location[Zip],0)),"Not found")</f>
        <v>Not found</v>
      </c>
      <c r="I1905" t="str">
        <f>IFERROR(INDEX(SalesTJ[Zip],MATCH(A1905,SalesTJ[ProductID],0)),"Not found")</f>
        <v>Not found</v>
      </c>
      <c r="J1905" t="str">
        <f>IFERROR(INDEX(Manufacturer[Manufacturer Name],MATCH(E1905,Manufacturer[ManufacturerID],0)),"Not found")</f>
        <v>Leo</v>
      </c>
      <c r="K1905" t="str">
        <f>IFERROR(INDEX(SalesTJ[Units],MATCH(A1905,SalesTJ[ProductID],0)),"Not found")</f>
        <v>Not found</v>
      </c>
      <c r="L1905" t="str">
        <f>IFERROR(INDEX(SalesTJ[Revenue],MATCH(A1905,SalesTJ[ProductID],0)),"Not found")</f>
        <v>Not found</v>
      </c>
    </row>
    <row r="1906" spans="1:12">
      <c r="A1906" s="10">
        <v>1905</v>
      </c>
      <c r="C1906" t="str">
        <f>IFERROR(INDEX(ProductTJ[Product Name],MATCH(A1906,ProductTJ[ProductID],0)),"Not found")</f>
        <v>Leo UC-24</v>
      </c>
      <c r="D1906" t="str">
        <f>IFERROR(INDEX(ProductTJ[Category],MATCH(A1906,ProductTJ[ProductID],0)),"Not found")</f>
        <v>Urban</v>
      </c>
      <c r="E1906">
        <f>IFERROR(INDEX(ProductTJ[ManufacturerID],MATCH(A1906,ProductTJ[ProductID],0)),"Not found")</f>
        <v>6</v>
      </c>
      <c r="F1906" t="str">
        <f>IFERROR(INDEX(ProductTJ[Segment],MATCH(A1906,ProductTJ[ProductID],0)),"Not found")</f>
        <v>Convenience</v>
      </c>
      <c r="G1906" t="str">
        <f>IFERROR(INDEX(SalesTJ[Country],MATCH(A1906,SalesTJ[ProductID],0)),"Not found")</f>
        <v>Not found</v>
      </c>
      <c r="H1906" t="str">
        <f>IFERROR(INDEX(Location[State],MATCH(I1906,Location[Zip],0)),"Not found")</f>
        <v>Not found</v>
      </c>
      <c r="I1906" t="str">
        <f>IFERROR(INDEX(SalesTJ[Zip],MATCH(A1906,SalesTJ[ProductID],0)),"Not found")</f>
        <v>Not found</v>
      </c>
      <c r="J1906" t="str">
        <f>IFERROR(INDEX(Manufacturer[Manufacturer Name],MATCH(E1906,Manufacturer[ManufacturerID],0)),"Not found")</f>
        <v>Leo</v>
      </c>
      <c r="K1906" t="str">
        <f>IFERROR(INDEX(SalesTJ[Units],MATCH(A1906,SalesTJ[ProductID],0)),"Not found")</f>
        <v>Not found</v>
      </c>
      <c r="L1906" t="str">
        <f>IFERROR(INDEX(SalesTJ[Revenue],MATCH(A1906,SalesTJ[ProductID],0)),"Not found")</f>
        <v>Not found</v>
      </c>
    </row>
    <row r="1907" spans="1:12">
      <c r="A1907" s="10">
        <v>1906</v>
      </c>
      <c r="C1907" t="str">
        <f>IFERROR(INDEX(ProductTJ[Product Name],MATCH(A1907,ProductTJ[ProductID],0)),"Not found")</f>
        <v>Leo UC-25</v>
      </c>
      <c r="D1907" t="str">
        <f>IFERROR(INDEX(ProductTJ[Category],MATCH(A1907,ProductTJ[ProductID],0)),"Not found")</f>
        <v>Urban</v>
      </c>
      <c r="E1907">
        <f>IFERROR(INDEX(ProductTJ[ManufacturerID],MATCH(A1907,ProductTJ[ProductID],0)),"Not found")</f>
        <v>6</v>
      </c>
      <c r="F1907" t="str">
        <f>IFERROR(INDEX(ProductTJ[Segment],MATCH(A1907,ProductTJ[ProductID],0)),"Not found")</f>
        <v>Convenience</v>
      </c>
      <c r="G1907" t="str">
        <f>IFERROR(INDEX(SalesTJ[Country],MATCH(A1907,SalesTJ[ProductID],0)),"Not found")</f>
        <v>Not found</v>
      </c>
      <c r="H1907" t="str">
        <f>IFERROR(INDEX(Location[State],MATCH(I1907,Location[Zip],0)),"Not found")</f>
        <v>Not found</v>
      </c>
      <c r="I1907" t="str">
        <f>IFERROR(INDEX(SalesTJ[Zip],MATCH(A1907,SalesTJ[ProductID],0)),"Not found")</f>
        <v>Not found</v>
      </c>
      <c r="J1907" t="str">
        <f>IFERROR(INDEX(Manufacturer[Manufacturer Name],MATCH(E1907,Manufacturer[ManufacturerID],0)),"Not found")</f>
        <v>Leo</v>
      </c>
      <c r="K1907" t="str">
        <f>IFERROR(INDEX(SalesTJ[Units],MATCH(A1907,SalesTJ[ProductID],0)),"Not found")</f>
        <v>Not found</v>
      </c>
      <c r="L1907" t="str">
        <f>IFERROR(INDEX(SalesTJ[Revenue],MATCH(A1907,SalesTJ[ProductID],0)),"Not found")</f>
        <v>Not found</v>
      </c>
    </row>
    <row r="1908" spans="1:12">
      <c r="A1908" s="10">
        <v>1907</v>
      </c>
      <c r="C1908" t="str">
        <f>IFERROR(INDEX(ProductTJ[Product Name],MATCH(A1908,ProductTJ[ProductID],0)),"Not found")</f>
        <v>Leo UC-26</v>
      </c>
      <c r="D1908" t="str">
        <f>IFERROR(INDEX(ProductTJ[Category],MATCH(A1908,ProductTJ[ProductID],0)),"Not found")</f>
        <v>Urban</v>
      </c>
      <c r="E1908">
        <f>IFERROR(INDEX(ProductTJ[ManufacturerID],MATCH(A1908,ProductTJ[ProductID],0)),"Not found")</f>
        <v>6</v>
      </c>
      <c r="F1908" t="str">
        <f>IFERROR(INDEX(ProductTJ[Segment],MATCH(A1908,ProductTJ[ProductID],0)),"Not found")</f>
        <v>Convenience</v>
      </c>
      <c r="G1908" t="str">
        <f>IFERROR(INDEX(SalesTJ[Country],MATCH(A1908,SalesTJ[ProductID],0)),"Not found")</f>
        <v>Canada</v>
      </c>
      <c r="H1908" t="str">
        <f>IFERROR(INDEX(Location[State],MATCH(I1908,Location[Zip],0)),"Not found")</f>
        <v>Alberta</v>
      </c>
      <c r="I1908" t="str">
        <f>IFERROR(INDEX(SalesTJ[Zip],MATCH(A1908,SalesTJ[ProductID],0)),"Not found")</f>
        <v>T5H</v>
      </c>
      <c r="J1908" t="str">
        <f>IFERROR(INDEX(Manufacturer[Manufacturer Name],MATCH(E1908,Manufacturer[ManufacturerID],0)),"Not found")</f>
        <v>Leo</v>
      </c>
      <c r="K1908">
        <f>IFERROR(INDEX(SalesTJ[Units],MATCH(A1908,SalesTJ[ProductID],0)),"Not found")</f>
        <v>1</v>
      </c>
      <c r="L1908">
        <f>IFERROR(INDEX(SalesTJ[Revenue],MATCH(A1908,SalesTJ[ProductID],0)),"Not found")</f>
        <v>11969.37</v>
      </c>
    </row>
    <row r="1909" spans="1:12">
      <c r="A1909" s="10">
        <v>1908</v>
      </c>
      <c r="C1909" t="str">
        <f>IFERROR(INDEX(ProductTJ[Product Name],MATCH(A1909,ProductTJ[ProductID],0)),"Not found")</f>
        <v>Currus MA-01</v>
      </c>
      <c r="D1909" t="str">
        <f>IFERROR(INDEX(ProductTJ[Category],MATCH(A1909,ProductTJ[ProductID],0)),"Not found")</f>
        <v>Mix</v>
      </c>
      <c r="E1909">
        <f>IFERROR(INDEX(ProductTJ[ManufacturerID],MATCH(A1909,ProductTJ[ProductID],0)),"Not found")</f>
        <v>4</v>
      </c>
      <c r="F1909" t="str">
        <f>IFERROR(INDEX(ProductTJ[Segment],MATCH(A1909,ProductTJ[ProductID],0)),"Not found")</f>
        <v>All Season</v>
      </c>
      <c r="G1909" t="str">
        <f>IFERROR(INDEX(SalesTJ[Country],MATCH(A1909,SalesTJ[ProductID],0)),"Not found")</f>
        <v>Not found</v>
      </c>
      <c r="H1909" t="str">
        <f>IFERROR(INDEX(Location[State],MATCH(I1909,Location[Zip],0)),"Not found")</f>
        <v>Not found</v>
      </c>
      <c r="I1909" t="str">
        <f>IFERROR(INDEX(SalesTJ[Zip],MATCH(A1909,SalesTJ[ProductID],0)),"Not found")</f>
        <v>Not found</v>
      </c>
      <c r="J1909" t="str">
        <f>IFERROR(INDEX(Manufacturer[Manufacturer Name],MATCH(E1909,Manufacturer[ManufacturerID],0)),"Not found")</f>
        <v>Currus</v>
      </c>
      <c r="K1909" t="str">
        <f>IFERROR(INDEX(SalesTJ[Units],MATCH(A1909,SalesTJ[ProductID],0)),"Not found")</f>
        <v>Not found</v>
      </c>
      <c r="L1909" t="str">
        <f>IFERROR(INDEX(SalesTJ[Revenue],MATCH(A1909,SalesTJ[ProductID],0)),"Not found")</f>
        <v>Not found</v>
      </c>
    </row>
    <row r="1910" spans="1:12">
      <c r="A1910" s="10">
        <v>1909</v>
      </c>
      <c r="C1910" t="str">
        <f>IFERROR(INDEX(ProductTJ[Product Name],MATCH(A1910,ProductTJ[ProductID],0)),"Not found")</f>
        <v>Currus MA-02</v>
      </c>
      <c r="D1910" t="str">
        <f>IFERROR(INDEX(ProductTJ[Category],MATCH(A1910,ProductTJ[ProductID],0)),"Not found")</f>
        <v>Mix</v>
      </c>
      <c r="E1910">
        <f>IFERROR(INDEX(ProductTJ[ManufacturerID],MATCH(A1910,ProductTJ[ProductID],0)),"Not found")</f>
        <v>4</v>
      </c>
      <c r="F1910" t="str">
        <f>IFERROR(INDEX(ProductTJ[Segment],MATCH(A1910,ProductTJ[ProductID],0)),"Not found")</f>
        <v>All Season</v>
      </c>
      <c r="G1910" t="str">
        <f>IFERROR(INDEX(SalesTJ[Country],MATCH(A1910,SalesTJ[ProductID],0)),"Not found")</f>
        <v>Canada</v>
      </c>
      <c r="H1910" t="str">
        <f>IFERROR(INDEX(Location[State],MATCH(I1910,Location[Zip],0)),"Not found")</f>
        <v>British Columbia</v>
      </c>
      <c r="I1910" t="str">
        <f>IFERROR(INDEX(SalesTJ[Zip],MATCH(A1910,SalesTJ[ProductID],0)),"Not found")</f>
        <v>V5P</v>
      </c>
      <c r="J1910" t="str">
        <f>IFERROR(INDEX(Manufacturer[Manufacturer Name],MATCH(E1910,Manufacturer[ManufacturerID],0)),"Not found")</f>
        <v>Currus</v>
      </c>
      <c r="K1910">
        <f>IFERROR(INDEX(SalesTJ[Units],MATCH(A1910,SalesTJ[ProductID],0)),"Not found")</f>
        <v>2</v>
      </c>
      <c r="L1910">
        <f>IFERROR(INDEX(SalesTJ[Revenue],MATCH(A1910,SalesTJ[ProductID],0)),"Not found")</f>
        <v>4975.74</v>
      </c>
    </row>
    <row r="1911" spans="1:12">
      <c r="A1911" s="10">
        <v>1910</v>
      </c>
      <c r="C1911" t="str">
        <f>IFERROR(INDEX(ProductTJ[Product Name],MATCH(A1911,ProductTJ[ProductID],0)),"Not found")</f>
        <v>Currus MA-03</v>
      </c>
      <c r="D1911" t="str">
        <f>IFERROR(INDEX(ProductTJ[Category],MATCH(A1911,ProductTJ[ProductID],0)),"Not found")</f>
        <v>Mix</v>
      </c>
      <c r="E1911">
        <f>IFERROR(INDEX(ProductTJ[ManufacturerID],MATCH(A1911,ProductTJ[ProductID],0)),"Not found")</f>
        <v>4</v>
      </c>
      <c r="F1911" t="str">
        <f>IFERROR(INDEX(ProductTJ[Segment],MATCH(A1911,ProductTJ[ProductID],0)),"Not found")</f>
        <v>All Season</v>
      </c>
      <c r="G1911" t="str">
        <f>IFERROR(INDEX(SalesTJ[Country],MATCH(A1911,SalesTJ[ProductID],0)),"Not found")</f>
        <v>Not found</v>
      </c>
      <c r="H1911" t="str">
        <f>IFERROR(INDEX(Location[State],MATCH(I1911,Location[Zip],0)),"Not found")</f>
        <v>Not found</v>
      </c>
      <c r="I1911" t="str">
        <f>IFERROR(INDEX(SalesTJ[Zip],MATCH(A1911,SalesTJ[ProductID],0)),"Not found")</f>
        <v>Not found</v>
      </c>
      <c r="J1911" t="str">
        <f>IFERROR(INDEX(Manufacturer[Manufacturer Name],MATCH(E1911,Manufacturer[ManufacturerID],0)),"Not found")</f>
        <v>Currus</v>
      </c>
      <c r="K1911" t="str">
        <f>IFERROR(INDEX(SalesTJ[Units],MATCH(A1911,SalesTJ[ProductID],0)),"Not found")</f>
        <v>Not found</v>
      </c>
      <c r="L1911" t="str">
        <f>IFERROR(INDEX(SalesTJ[Revenue],MATCH(A1911,SalesTJ[ProductID],0)),"Not found")</f>
        <v>Not found</v>
      </c>
    </row>
    <row r="1912" spans="1:12">
      <c r="A1912" s="10">
        <v>1911</v>
      </c>
      <c r="C1912" t="str">
        <f>IFERROR(INDEX(ProductTJ[Product Name],MATCH(A1912,ProductTJ[ProductID],0)),"Not found")</f>
        <v>Currus MA-04</v>
      </c>
      <c r="D1912" t="str">
        <f>IFERROR(INDEX(ProductTJ[Category],MATCH(A1912,ProductTJ[ProductID],0)),"Not found")</f>
        <v>Mix</v>
      </c>
      <c r="E1912">
        <f>IFERROR(INDEX(ProductTJ[ManufacturerID],MATCH(A1912,ProductTJ[ProductID],0)),"Not found")</f>
        <v>4</v>
      </c>
      <c r="F1912" t="str">
        <f>IFERROR(INDEX(ProductTJ[Segment],MATCH(A1912,ProductTJ[ProductID],0)),"Not found")</f>
        <v>All Season</v>
      </c>
      <c r="G1912" t="str">
        <f>IFERROR(INDEX(SalesTJ[Country],MATCH(A1912,SalesTJ[ProductID],0)),"Not found")</f>
        <v>Not found</v>
      </c>
      <c r="H1912" t="str">
        <f>IFERROR(INDEX(Location[State],MATCH(I1912,Location[Zip],0)),"Not found")</f>
        <v>Not found</v>
      </c>
      <c r="I1912" t="str">
        <f>IFERROR(INDEX(SalesTJ[Zip],MATCH(A1912,SalesTJ[ProductID],0)),"Not found")</f>
        <v>Not found</v>
      </c>
      <c r="J1912" t="str">
        <f>IFERROR(INDEX(Manufacturer[Manufacturer Name],MATCH(E1912,Manufacturer[ManufacturerID],0)),"Not found")</f>
        <v>Currus</v>
      </c>
      <c r="K1912" t="str">
        <f>IFERROR(INDEX(SalesTJ[Units],MATCH(A1912,SalesTJ[ProductID],0)),"Not found")</f>
        <v>Not found</v>
      </c>
      <c r="L1912" t="str">
        <f>IFERROR(INDEX(SalesTJ[Revenue],MATCH(A1912,SalesTJ[ProductID],0)),"Not found")</f>
        <v>Not found</v>
      </c>
    </row>
    <row r="1913" spans="1:12">
      <c r="A1913" s="10">
        <v>1912</v>
      </c>
      <c r="C1913" t="str">
        <f>IFERROR(INDEX(ProductTJ[Product Name],MATCH(A1913,ProductTJ[ProductID],0)),"Not found")</f>
        <v>Currus MA-05</v>
      </c>
      <c r="D1913" t="str">
        <f>IFERROR(INDEX(ProductTJ[Category],MATCH(A1913,ProductTJ[ProductID],0)),"Not found")</f>
        <v>Mix</v>
      </c>
      <c r="E1913">
        <f>IFERROR(INDEX(ProductTJ[ManufacturerID],MATCH(A1913,ProductTJ[ProductID],0)),"Not found")</f>
        <v>4</v>
      </c>
      <c r="F1913" t="str">
        <f>IFERROR(INDEX(ProductTJ[Segment],MATCH(A1913,ProductTJ[ProductID],0)),"Not found")</f>
        <v>All Season</v>
      </c>
      <c r="G1913" t="str">
        <f>IFERROR(INDEX(SalesTJ[Country],MATCH(A1913,SalesTJ[ProductID],0)),"Not found")</f>
        <v>Canada</v>
      </c>
      <c r="H1913" t="str">
        <f>IFERROR(INDEX(Location[State],MATCH(I1913,Location[Zip],0)),"Not found")</f>
        <v>British Columbia</v>
      </c>
      <c r="I1913" t="str">
        <f>IFERROR(INDEX(SalesTJ[Zip],MATCH(A1913,SalesTJ[ProductID],0)),"Not found")</f>
        <v>V5V</v>
      </c>
      <c r="J1913" t="str">
        <f>IFERROR(INDEX(Manufacturer[Manufacturer Name],MATCH(E1913,Manufacturer[ManufacturerID],0)),"Not found")</f>
        <v>Currus</v>
      </c>
      <c r="K1913">
        <f>IFERROR(INDEX(SalesTJ[Units],MATCH(A1913,SalesTJ[ProductID],0)),"Not found")</f>
        <v>1</v>
      </c>
      <c r="L1913">
        <f>IFERROR(INDEX(SalesTJ[Revenue],MATCH(A1913,SalesTJ[ProductID],0)),"Not found")</f>
        <v>3968.37</v>
      </c>
    </row>
    <row r="1914" spans="1:12">
      <c r="A1914" s="10">
        <v>1913</v>
      </c>
      <c r="C1914" t="str">
        <f>IFERROR(INDEX(ProductTJ[Product Name],MATCH(A1914,ProductTJ[ProductID],0)),"Not found")</f>
        <v>Currus MA-06</v>
      </c>
      <c r="D1914" t="str">
        <f>IFERROR(INDEX(ProductTJ[Category],MATCH(A1914,ProductTJ[ProductID],0)),"Not found")</f>
        <v>Mix</v>
      </c>
      <c r="E1914">
        <f>IFERROR(INDEX(ProductTJ[ManufacturerID],MATCH(A1914,ProductTJ[ProductID],0)),"Not found")</f>
        <v>4</v>
      </c>
      <c r="F1914" t="str">
        <f>IFERROR(INDEX(ProductTJ[Segment],MATCH(A1914,ProductTJ[ProductID],0)),"Not found")</f>
        <v>All Season</v>
      </c>
      <c r="G1914" t="str">
        <f>IFERROR(INDEX(SalesTJ[Country],MATCH(A1914,SalesTJ[ProductID],0)),"Not found")</f>
        <v>Not found</v>
      </c>
      <c r="H1914" t="str">
        <f>IFERROR(INDEX(Location[State],MATCH(I1914,Location[Zip],0)),"Not found")</f>
        <v>Not found</v>
      </c>
      <c r="I1914" t="str">
        <f>IFERROR(INDEX(SalesTJ[Zip],MATCH(A1914,SalesTJ[ProductID],0)),"Not found")</f>
        <v>Not found</v>
      </c>
      <c r="J1914" t="str">
        <f>IFERROR(INDEX(Manufacturer[Manufacturer Name],MATCH(E1914,Manufacturer[ManufacturerID],0)),"Not found")</f>
        <v>Currus</v>
      </c>
      <c r="K1914" t="str">
        <f>IFERROR(INDEX(SalesTJ[Units],MATCH(A1914,SalesTJ[ProductID],0)),"Not found")</f>
        <v>Not found</v>
      </c>
      <c r="L1914" t="str">
        <f>IFERROR(INDEX(SalesTJ[Revenue],MATCH(A1914,SalesTJ[ProductID],0)),"Not found")</f>
        <v>Not found</v>
      </c>
    </row>
    <row r="1915" spans="1:12">
      <c r="A1915" s="10">
        <v>1914</v>
      </c>
      <c r="C1915" t="str">
        <f>IFERROR(INDEX(ProductTJ[Product Name],MATCH(A1915,ProductTJ[ProductID],0)),"Not found")</f>
        <v>Currus MA-07</v>
      </c>
      <c r="D1915" t="str">
        <f>IFERROR(INDEX(ProductTJ[Category],MATCH(A1915,ProductTJ[ProductID],0)),"Not found")</f>
        <v>Mix</v>
      </c>
      <c r="E1915">
        <f>IFERROR(INDEX(ProductTJ[ManufacturerID],MATCH(A1915,ProductTJ[ProductID],0)),"Not found")</f>
        <v>4</v>
      </c>
      <c r="F1915" t="str">
        <f>IFERROR(INDEX(ProductTJ[Segment],MATCH(A1915,ProductTJ[ProductID],0)),"Not found")</f>
        <v>All Season</v>
      </c>
      <c r="G1915" t="str">
        <f>IFERROR(INDEX(SalesTJ[Country],MATCH(A1915,SalesTJ[ProductID],0)),"Not found")</f>
        <v>Not found</v>
      </c>
      <c r="H1915" t="str">
        <f>IFERROR(INDEX(Location[State],MATCH(I1915,Location[Zip],0)),"Not found")</f>
        <v>Not found</v>
      </c>
      <c r="I1915" t="str">
        <f>IFERROR(INDEX(SalesTJ[Zip],MATCH(A1915,SalesTJ[ProductID],0)),"Not found")</f>
        <v>Not found</v>
      </c>
      <c r="J1915" t="str">
        <f>IFERROR(INDEX(Manufacturer[Manufacturer Name],MATCH(E1915,Manufacturer[ManufacturerID],0)),"Not found")</f>
        <v>Currus</v>
      </c>
      <c r="K1915" t="str">
        <f>IFERROR(INDEX(SalesTJ[Units],MATCH(A1915,SalesTJ[ProductID],0)),"Not found")</f>
        <v>Not found</v>
      </c>
      <c r="L1915" t="str">
        <f>IFERROR(INDEX(SalesTJ[Revenue],MATCH(A1915,SalesTJ[ProductID],0)),"Not found")</f>
        <v>Not found</v>
      </c>
    </row>
    <row r="1916" spans="1:12">
      <c r="A1916" s="10">
        <v>1915</v>
      </c>
      <c r="C1916" t="str">
        <f>IFERROR(INDEX(ProductTJ[Product Name],MATCH(A1916,ProductTJ[ProductID],0)),"Not found")</f>
        <v>Currus MA-08</v>
      </c>
      <c r="D1916" t="str">
        <f>IFERROR(INDEX(ProductTJ[Category],MATCH(A1916,ProductTJ[ProductID],0)),"Not found")</f>
        <v>Mix</v>
      </c>
      <c r="E1916">
        <f>IFERROR(INDEX(ProductTJ[ManufacturerID],MATCH(A1916,ProductTJ[ProductID],0)),"Not found")</f>
        <v>4</v>
      </c>
      <c r="F1916" t="str">
        <f>IFERROR(INDEX(ProductTJ[Segment],MATCH(A1916,ProductTJ[ProductID],0)),"Not found")</f>
        <v>All Season</v>
      </c>
      <c r="G1916" t="str">
        <f>IFERROR(INDEX(SalesTJ[Country],MATCH(A1916,SalesTJ[ProductID],0)),"Not found")</f>
        <v>Not found</v>
      </c>
      <c r="H1916" t="str">
        <f>IFERROR(INDEX(Location[State],MATCH(I1916,Location[Zip],0)),"Not found")</f>
        <v>Not found</v>
      </c>
      <c r="I1916" t="str">
        <f>IFERROR(INDEX(SalesTJ[Zip],MATCH(A1916,SalesTJ[ProductID],0)),"Not found")</f>
        <v>Not found</v>
      </c>
      <c r="J1916" t="str">
        <f>IFERROR(INDEX(Manufacturer[Manufacturer Name],MATCH(E1916,Manufacturer[ManufacturerID],0)),"Not found")</f>
        <v>Currus</v>
      </c>
      <c r="K1916" t="str">
        <f>IFERROR(INDEX(SalesTJ[Units],MATCH(A1916,SalesTJ[ProductID],0)),"Not found")</f>
        <v>Not found</v>
      </c>
      <c r="L1916" t="str">
        <f>IFERROR(INDEX(SalesTJ[Revenue],MATCH(A1916,SalesTJ[ProductID],0)),"Not found")</f>
        <v>Not found</v>
      </c>
    </row>
    <row r="1917" spans="1:12">
      <c r="A1917" s="10">
        <v>1916</v>
      </c>
      <c r="C1917" t="str">
        <f>IFERROR(INDEX(ProductTJ[Product Name],MATCH(A1917,ProductTJ[ProductID],0)),"Not found")</f>
        <v>Currus MA-09</v>
      </c>
      <c r="D1917" t="str">
        <f>IFERROR(INDEX(ProductTJ[Category],MATCH(A1917,ProductTJ[ProductID],0)),"Not found")</f>
        <v>Mix</v>
      </c>
      <c r="E1917">
        <f>IFERROR(INDEX(ProductTJ[ManufacturerID],MATCH(A1917,ProductTJ[ProductID],0)),"Not found")</f>
        <v>4</v>
      </c>
      <c r="F1917" t="str">
        <f>IFERROR(INDEX(ProductTJ[Segment],MATCH(A1917,ProductTJ[ProductID],0)),"Not found")</f>
        <v>All Season</v>
      </c>
      <c r="G1917" t="str">
        <f>IFERROR(INDEX(SalesTJ[Country],MATCH(A1917,SalesTJ[ProductID],0)),"Not found")</f>
        <v>Canada</v>
      </c>
      <c r="H1917" t="str">
        <f>IFERROR(INDEX(Location[State],MATCH(I1917,Location[Zip],0)),"Not found")</f>
        <v>British Columbia</v>
      </c>
      <c r="I1917" t="str">
        <f>IFERROR(INDEX(SalesTJ[Zip],MATCH(A1917,SalesTJ[ProductID],0)),"Not found")</f>
        <v>V6J</v>
      </c>
      <c r="J1917" t="str">
        <f>IFERROR(INDEX(Manufacturer[Manufacturer Name],MATCH(E1917,Manufacturer[ManufacturerID],0)),"Not found")</f>
        <v>Currus</v>
      </c>
      <c r="K1917">
        <f>IFERROR(INDEX(SalesTJ[Units],MATCH(A1917,SalesTJ[ProductID],0)),"Not found")</f>
        <v>1</v>
      </c>
      <c r="L1917">
        <f>IFERROR(INDEX(SalesTJ[Revenue],MATCH(A1917,SalesTJ[ProductID],0)),"Not found")</f>
        <v>3590.37</v>
      </c>
    </row>
    <row r="1918" spans="1:12">
      <c r="A1918" s="10">
        <v>1917</v>
      </c>
      <c r="C1918" t="str">
        <f>IFERROR(INDEX(ProductTJ[Product Name],MATCH(A1918,ProductTJ[ProductID],0)),"Not found")</f>
        <v>Currus MA-10</v>
      </c>
      <c r="D1918" t="str">
        <f>IFERROR(INDEX(ProductTJ[Category],MATCH(A1918,ProductTJ[ProductID],0)),"Not found")</f>
        <v>Mix</v>
      </c>
      <c r="E1918">
        <f>IFERROR(INDEX(ProductTJ[ManufacturerID],MATCH(A1918,ProductTJ[ProductID],0)),"Not found")</f>
        <v>4</v>
      </c>
      <c r="F1918" t="str">
        <f>IFERROR(INDEX(ProductTJ[Segment],MATCH(A1918,ProductTJ[ProductID],0)),"Not found")</f>
        <v>All Season</v>
      </c>
      <c r="G1918" t="str">
        <f>IFERROR(INDEX(SalesTJ[Country],MATCH(A1918,SalesTJ[ProductID],0)),"Not found")</f>
        <v>Not found</v>
      </c>
      <c r="H1918" t="str">
        <f>IFERROR(INDEX(Location[State],MATCH(I1918,Location[Zip],0)),"Not found")</f>
        <v>Not found</v>
      </c>
      <c r="I1918" t="str">
        <f>IFERROR(INDEX(SalesTJ[Zip],MATCH(A1918,SalesTJ[ProductID],0)),"Not found")</f>
        <v>Not found</v>
      </c>
      <c r="J1918" t="str">
        <f>IFERROR(INDEX(Manufacturer[Manufacturer Name],MATCH(E1918,Manufacturer[ManufacturerID],0)),"Not found")</f>
        <v>Currus</v>
      </c>
      <c r="K1918" t="str">
        <f>IFERROR(INDEX(SalesTJ[Units],MATCH(A1918,SalesTJ[ProductID],0)),"Not found")</f>
        <v>Not found</v>
      </c>
      <c r="L1918" t="str">
        <f>IFERROR(INDEX(SalesTJ[Revenue],MATCH(A1918,SalesTJ[ProductID],0)),"Not found")</f>
        <v>Not found</v>
      </c>
    </row>
    <row r="1919" spans="1:12">
      <c r="A1919" s="10">
        <v>1918</v>
      </c>
      <c r="C1919" t="str">
        <f>IFERROR(INDEX(ProductTJ[Product Name],MATCH(A1919,ProductTJ[ProductID],0)),"Not found")</f>
        <v>Currus MA-11</v>
      </c>
      <c r="D1919" t="str">
        <f>IFERROR(INDEX(ProductTJ[Category],MATCH(A1919,ProductTJ[ProductID],0)),"Not found")</f>
        <v>Mix</v>
      </c>
      <c r="E1919">
        <f>IFERROR(INDEX(ProductTJ[ManufacturerID],MATCH(A1919,ProductTJ[ProductID],0)),"Not found")</f>
        <v>4</v>
      </c>
      <c r="F1919" t="str">
        <f>IFERROR(INDEX(ProductTJ[Segment],MATCH(A1919,ProductTJ[ProductID],0)),"Not found")</f>
        <v>All Season</v>
      </c>
      <c r="G1919" t="str">
        <f>IFERROR(INDEX(SalesTJ[Country],MATCH(A1919,SalesTJ[ProductID],0)),"Not found")</f>
        <v>Not found</v>
      </c>
      <c r="H1919" t="str">
        <f>IFERROR(INDEX(Location[State],MATCH(I1919,Location[Zip],0)),"Not found")</f>
        <v>Not found</v>
      </c>
      <c r="I1919" t="str">
        <f>IFERROR(INDEX(SalesTJ[Zip],MATCH(A1919,SalesTJ[ProductID],0)),"Not found")</f>
        <v>Not found</v>
      </c>
      <c r="J1919" t="str">
        <f>IFERROR(INDEX(Manufacturer[Manufacturer Name],MATCH(E1919,Manufacturer[ManufacturerID],0)),"Not found")</f>
        <v>Currus</v>
      </c>
      <c r="K1919" t="str">
        <f>IFERROR(INDEX(SalesTJ[Units],MATCH(A1919,SalesTJ[ProductID],0)),"Not found")</f>
        <v>Not found</v>
      </c>
      <c r="L1919" t="str">
        <f>IFERROR(INDEX(SalesTJ[Revenue],MATCH(A1919,SalesTJ[ProductID],0)),"Not found")</f>
        <v>Not found</v>
      </c>
    </row>
    <row r="1920" spans="1:12">
      <c r="A1920" s="10">
        <v>1919</v>
      </c>
      <c r="C1920" t="str">
        <f>IFERROR(INDEX(ProductTJ[Product Name],MATCH(A1920,ProductTJ[ProductID],0)),"Not found")</f>
        <v>Currus MA-12</v>
      </c>
      <c r="D1920" t="str">
        <f>IFERROR(INDEX(ProductTJ[Category],MATCH(A1920,ProductTJ[ProductID],0)),"Not found")</f>
        <v>Mix</v>
      </c>
      <c r="E1920">
        <f>IFERROR(INDEX(ProductTJ[ManufacturerID],MATCH(A1920,ProductTJ[ProductID],0)),"Not found")</f>
        <v>4</v>
      </c>
      <c r="F1920" t="str">
        <f>IFERROR(INDEX(ProductTJ[Segment],MATCH(A1920,ProductTJ[ProductID],0)),"Not found")</f>
        <v>All Season</v>
      </c>
      <c r="G1920" t="str">
        <f>IFERROR(INDEX(SalesTJ[Country],MATCH(A1920,SalesTJ[ProductID],0)),"Not found")</f>
        <v>Not found</v>
      </c>
      <c r="H1920" t="str">
        <f>IFERROR(INDEX(Location[State],MATCH(I1920,Location[Zip],0)),"Not found")</f>
        <v>Not found</v>
      </c>
      <c r="I1920" t="str">
        <f>IFERROR(INDEX(SalesTJ[Zip],MATCH(A1920,SalesTJ[ProductID],0)),"Not found")</f>
        <v>Not found</v>
      </c>
      <c r="J1920" t="str">
        <f>IFERROR(INDEX(Manufacturer[Manufacturer Name],MATCH(E1920,Manufacturer[ManufacturerID],0)),"Not found")</f>
        <v>Currus</v>
      </c>
      <c r="K1920" t="str">
        <f>IFERROR(INDEX(SalesTJ[Units],MATCH(A1920,SalesTJ[ProductID],0)),"Not found")</f>
        <v>Not found</v>
      </c>
      <c r="L1920" t="str">
        <f>IFERROR(INDEX(SalesTJ[Revenue],MATCH(A1920,SalesTJ[ProductID],0)),"Not found")</f>
        <v>Not found</v>
      </c>
    </row>
    <row r="1921" spans="1:12">
      <c r="A1921" s="10">
        <v>1920</v>
      </c>
      <c r="C1921" t="str">
        <f>IFERROR(INDEX(ProductTJ[Product Name],MATCH(A1921,ProductTJ[ProductID],0)),"Not found")</f>
        <v>Currus MA-13</v>
      </c>
      <c r="D1921" t="str">
        <f>IFERROR(INDEX(ProductTJ[Category],MATCH(A1921,ProductTJ[ProductID],0)),"Not found")</f>
        <v>Mix</v>
      </c>
      <c r="E1921">
        <f>IFERROR(INDEX(ProductTJ[ManufacturerID],MATCH(A1921,ProductTJ[ProductID],0)),"Not found")</f>
        <v>4</v>
      </c>
      <c r="F1921" t="str">
        <f>IFERROR(INDEX(ProductTJ[Segment],MATCH(A1921,ProductTJ[ProductID],0)),"Not found")</f>
        <v>All Season</v>
      </c>
      <c r="G1921" t="str">
        <f>IFERROR(INDEX(SalesTJ[Country],MATCH(A1921,SalesTJ[ProductID],0)),"Not found")</f>
        <v>Not found</v>
      </c>
      <c r="H1921" t="str">
        <f>IFERROR(INDEX(Location[State],MATCH(I1921,Location[Zip],0)),"Not found")</f>
        <v>Not found</v>
      </c>
      <c r="I1921" t="str">
        <f>IFERROR(INDEX(SalesTJ[Zip],MATCH(A1921,SalesTJ[ProductID],0)),"Not found")</f>
        <v>Not found</v>
      </c>
      <c r="J1921" t="str">
        <f>IFERROR(INDEX(Manufacturer[Manufacturer Name],MATCH(E1921,Manufacturer[ManufacturerID],0)),"Not found")</f>
        <v>Currus</v>
      </c>
      <c r="K1921" t="str">
        <f>IFERROR(INDEX(SalesTJ[Units],MATCH(A1921,SalesTJ[ProductID],0)),"Not found")</f>
        <v>Not found</v>
      </c>
      <c r="L1921" t="str">
        <f>IFERROR(INDEX(SalesTJ[Revenue],MATCH(A1921,SalesTJ[ProductID],0)),"Not found")</f>
        <v>Not found</v>
      </c>
    </row>
    <row r="1922" spans="1:12">
      <c r="A1922" s="10">
        <v>1921</v>
      </c>
      <c r="C1922" t="str">
        <f>IFERROR(INDEX(ProductTJ[Product Name],MATCH(A1922,ProductTJ[ProductID],0)),"Not found")</f>
        <v>Currus MA-14</v>
      </c>
      <c r="D1922" t="str">
        <f>IFERROR(INDEX(ProductTJ[Category],MATCH(A1922,ProductTJ[ProductID],0)),"Not found")</f>
        <v>Mix</v>
      </c>
      <c r="E1922">
        <f>IFERROR(INDEX(ProductTJ[ManufacturerID],MATCH(A1922,ProductTJ[ProductID],0)),"Not found")</f>
        <v>4</v>
      </c>
      <c r="F1922" t="str">
        <f>IFERROR(INDEX(ProductTJ[Segment],MATCH(A1922,ProductTJ[ProductID],0)),"Not found")</f>
        <v>All Season</v>
      </c>
      <c r="G1922" t="str">
        <f>IFERROR(INDEX(SalesTJ[Country],MATCH(A1922,SalesTJ[ProductID],0)),"Not found")</f>
        <v>Not found</v>
      </c>
      <c r="H1922" t="str">
        <f>IFERROR(INDEX(Location[State],MATCH(I1922,Location[Zip],0)),"Not found")</f>
        <v>Not found</v>
      </c>
      <c r="I1922" t="str">
        <f>IFERROR(INDEX(SalesTJ[Zip],MATCH(A1922,SalesTJ[ProductID],0)),"Not found")</f>
        <v>Not found</v>
      </c>
      <c r="J1922" t="str">
        <f>IFERROR(INDEX(Manufacturer[Manufacturer Name],MATCH(E1922,Manufacturer[ManufacturerID],0)),"Not found")</f>
        <v>Currus</v>
      </c>
      <c r="K1922" t="str">
        <f>IFERROR(INDEX(SalesTJ[Units],MATCH(A1922,SalesTJ[ProductID],0)),"Not found")</f>
        <v>Not found</v>
      </c>
      <c r="L1922" t="str">
        <f>IFERROR(INDEX(SalesTJ[Revenue],MATCH(A1922,SalesTJ[ProductID],0)),"Not found")</f>
        <v>Not found</v>
      </c>
    </row>
    <row r="1923" spans="1:12">
      <c r="A1923" s="10">
        <v>1922</v>
      </c>
      <c r="C1923" t="str">
        <f>IFERROR(INDEX(ProductTJ[Product Name],MATCH(A1923,ProductTJ[ProductID],0)),"Not found")</f>
        <v>Currus MA-15</v>
      </c>
      <c r="D1923" t="str">
        <f>IFERROR(INDEX(ProductTJ[Category],MATCH(A1923,ProductTJ[ProductID],0)),"Not found")</f>
        <v>Mix</v>
      </c>
      <c r="E1923">
        <f>IFERROR(INDEX(ProductTJ[ManufacturerID],MATCH(A1923,ProductTJ[ProductID],0)),"Not found")</f>
        <v>4</v>
      </c>
      <c r="F1923" t="str">
        <f>IFERROR(INDEX(ProductTJ[Segment],MATCH(A1923,ProductTJ[ProductID],0)),"Not found")</f>
        <v>All Season</v>
      </c>
      <c r="G1923" t="str">
        <f>IFERROR(INDEX(SalesTJ[Country],MATCH(A1923,SalesTJ[ProductID],0)),"Not found")</f>
        <v>Not found</v>
      </c>
      <c r="H1923" t="str">
        <f>IFERROR(INDEX(Location[State],MATCH(I1923,Location[Zip],0)),"Not found")</f>
        <v>Not found</v>
      </c>
      <c r="I1923" t="str">
        <f>IFERROR(INDEX(SalesTJ[Zip],MATCH(A1923,SalesTJ[ProductID],0)),"Not found")</f>
        <v>Not found</v>
      </c>
      <c r="J1923" t="str">
        <f>IFERROR(INDEX(Manufacturer[Manufacturer Name],MATCH(E1923,Manufacturer[ManufacturerID],0)),"Not found")</f>
        <v>Currus</v>
      </c>
      <c r="K1923" t="str">
        <f>IFERROR(INDEX(SalesTJ[Units],MATCH(A1923,SalesTJ[ProductID],0)),"Not found")</f>
        <v>Not found</v>
      </c>
      <c r="L1923" t="str">
        <f>IFERROR(INDEX(SalesTJ[Revenue],MATCH(A1923,SalesTJ[ProductID],0)),"Not found")</f>
        <v>Not found</v>
      </c>
    </row>
    <row r="1924" spans="1:12">
      <c r="A1924" s="10">
        <v>1923</v>
      </c>
      <c r="C1924" t="str">
        <f>IFERROR(INDEX(ProductTJ[Product Name],MATCH(A1924,ProductTJ[ProductID],0)),"Not found")</f>
        <v>Currus MA-16</v>
      </c>
      <c r="D1924" t="str">
        <f>IFERROR(INDEX(ProductTJ[Category],MATCH(A1924,ProductTJ[ProductID],0)),"Not found")</f>
        <v>Mix</v>
      </c>
      <c r="E1924">
        <f>IFERROR(INDEX(ProductTJ[ManufacturerID],MATCH(A1924,ProductTJ[ProductID],0)),"Not found")</f>
        <v>4</v>
      </c>
      <c r="F1924" t="str">
        <f>IFERROR(INDEX(ProductTJ[Segment],MATCH(A1924,ProductTJ[ProductID],0)),"Not found")</f>
        <v>All Season</v>
      </c>
      <c r="G1924" t="str">
        <f>IFERROR(INDEX(SalesTJ[Country],MATCH(A1924,SalesTJ[ProductID],0)),"Not found")</f>
        <v>Not found</v>
      </c>
      <c r="H1924" t="str">
        <f>IFERROR(INDEX(Location[State],MATCH(I1924,Location[Zip],0)),"Not found")</f>
        <v>Not found</v>
      </c>
      <c r="I1924" t="str">
        <f>IFERROR(INDEX(SalesTJ[Zip],MATCH(A1924,SalesTJ[ProductID],0)),"Not found")</f>
        <v>Not found</v>
      </c>
      <c r="J1924" t="str">
        <f>IFERROR(INDEX(Manufacturer[Manufacturer Name],MATCH(E1924,Manufacturer[ManufacturerID],0)),"Not found")</f>
        <v>Currus</v>
      </c>
      <c r="K1924" t="str">
        <f>IFERROR(INDEX(SalesTJ[Units],MATCH(A1924,SalesTJ[ProductID],0)),"Not found")</f>
        <v>Not found</v>
      </c>
      <c r="L1924" t="str">
        <f>IFERROR(INDEX(SalesTJ[Revenue],MATCH(A1924,SalesTJ[ProductID],0)),"Not found")</f>
        <v>Not found</v>
      </c>
    </row>
    <row r="1925" spans="1:12">
      <c r="A1925" s="10">
        <v>1924</v>
      </c>
      <c r="C1925" t="str">
        <f>IFERROR(INDEX(ProductTJ[Product Name],MATCH(A1925,ProductTJ[ProductID],0)),"Not found")</f>
        <v>Currus MA-17</v>
      </c>
      <c r="D1925" t="str">
        <f>IFERROR(INDEX(ProductTJ[Category],MATCH(A1925,ProductTJ[ProductID],0)),"Not found")</f>
        <v>Mix</v>
      </c>
      <c r="E1925">
        <f>IFERROR(INDEX(ProductTJ[ManufacturerID],MATCH(A1925,ProductTJ[ProductID],0)),"Not found")</f>
        <v>4</v>
      </c>
      <c r="F1925" t="str">
        <f>IFERROR(INDEX(ProductTJ[Segment],MATCH(A1925,ProductTJ[ProductID],0)),"Not found")</f>
        <v>All Season</v>
      </c>
      <c r="G1925" t="str">
        <f>IFERROR(INDEX(SalesTJ[Country],MATCH(A1925,SalesTJ[ProductID],0)),"Not found")</f>
        <v>Canada</v>
      </c>
      <c r="H1925" t="str">
        <f>IFERROR(INDEX(Location[State],MATCH(I1925,Location[Zip],0)),"Not found")</f>
        <v>Ontario</v>
      </c>
      <c r="I1925" t="str">
        <f>IFERROR(INDEX(SalesTJ[Zip],MATCH(A1925,SalesTJ[ProductID],0)),"Not found")</f>
        <v>M5R</v>
      </c>
      <c r="J1925" t="str">
        <f>IFERROR(INDEX(Manufacturer[Manufacturer Name],MATCH(E1925,Manufacturer[ManufacturerID],0)),"Not found")</f>
        <v>Currus</v>
      </c>
      <c r="K1925">
        <f>IFERROR(INDEX(SalesTJ[Units],MATCH(A1925,SalesTJ[ProductID],0)),"Not found")</f>
        <v>1</v>
      </c>
      <c r="L1925">
        <f>IFERROR(INDEX(SalesTJ[Revenue],MATCH(A1925,SalesTJ[ProductID],0)),"Not found")</f>
        <v>4409.37</v>
      </c>
    </row>
    <row r="1926" spans="1:12">
      <c r="A1926" s="10">
        <v>1925</v>
      </c>
      <c r="C1926" t="str">
        <f>IFERROR(INDEX(ProductTJ[Product Name],MATCH(A1926,ProductTJ[ProductID],0)),"Not found")</f>
        <v>Currus MA-18</v>
      </c>
      <c r="D1926" t="str">
        <f>IFERROR(INDEX(ProductTJ[Category],MATCH(A1926,ProductTJ[ProductID],0)),"Not found")</f>
        <v>Mix</v>
      </c>
      <c r="E1926">
        <f>IFERROR(INDEX(ProductTJ[ManufacturerID],MATCH(A1926,ProductTJ[ProductID],0)),"Not found")</f>
        <v>4</v>
      </c>
      <c r="F1926" t="str">
        <f>IFERROR(INDEX(ProductTJ[Segment],MATCH(A1926,ProductTJ[ProductID],0)),"Not found")</f>
        <v>All Season</v>
      </c>
      <c r="G1926" t="str">
        <f>IFERROR(INDEX(SalesTJ[Country],MATCH(A1926,SalesTJ[ProductID],0)),"Not found")</f>
        <v>Not found</v>
      </c>
      <c r="H1926" t="str">
        <f>IFERROR(INDEX(Location[State],MATCH(I1926,Location[Zip],0)),"Not found")</f>
        <v>Not found</v>
      </c>
      <c r="I1926" t="str">
        <f>IFERROR(INDEX(SalesTJ[Zip],MATCH(A1926,SalesTJ[ProductID],0)),"Not found")</f>
        <v>Not found</v>
      </c>
      <c r="J1926" t="str">
        <f>IFERROR(INDEX(Manufacturer[Manufacturer Name],MATCH(E1926,Manufacturer[ManufacturerID],0)),"Not found")</f>
        <v>Currus</v>
      </c>
      <c r="K1926" t="str">
        <f>IFERROR(INDEX(SalesTJ[Units],MATCH(A1926,SalesTJ[ProductID],0)),"Not found")</f>
        <v>Not found</v>
      </c>
      <c r="L1926" t="str">
        <f>IFERROR(INDEX(SalesTJ[Revenue],MATCH(A1926,SalesTJ[ProductID],0)),"Not found")</f>
        <v>Not found</v>
      </c>
    </row>
    <row r="1927" spans="1:12">
      <c r="A1927" s="10">
        <v>1926</v>
      </c>
      <c r="C1927" t="str">
        <f>IFERROR(INDEX(ProductTJ[Product Name],MATCH(A1927,ProductTJ[ProductID],0)),"Not found")</f>
        <v>Currus RP-01</v>
      </c>
      <c r="D1927" t="str">
        <f>IFERROR(INDEX(ProductTJ[Category],MATCH(A1927,ProductTJ[ProductID],0)),"Not found")</f>
        <v>Rural</v>
      </c>
      <c r="E1927">
        <f>IFERROR(INDEX(ProductTJ[ManufacturerID],MATCH(A1927,ProductTJ[ProductID],0)),"Not found")</f>
        <v>4</v>
      </c>
      <c r="F1927" t="str">
        <f>IFERROR(INDEX(ProductTJ[Segment],MATCH(A1927,ProductTJ[ProductID],0)),"Not found")</f>
        <v>Productivity</v>
      </c>
      <c r="G1927" t="str">
        <f>IFERROR(INDEX(SalesTJ[Country],MATCH(A1927,SalesTJ[ProductID],0)),"Not found")</f>
        <v>Not found</v>
      </c>
      <c r="H1927" t="str">
        <f>IFERROR(INDEX(Location[State],MATCH(I1927,Location[Zip],0)),"Not found")</f>
        <v>Not found</v>
      </c>
      <c r="I1927" t="str">
        <f>IFERROR(INDEX(SalesTJ[Zip],MATCH(A1927,SalesTJ[ProductID],0)),"Not found")</f>
        <v>Not found</v>
      </c>
      <c r="J1927" t="str">
        <f>IFERROR(INDEX(Manufacturer[Manufacturer Name],MATCH(E1927,Manufacturer[ManufacturerID],0)),"Not found")</f>
        <v>Currus</v>
      </c>
      <c r="K1927" t="str">
        <f>IFERROR(INDEX(SalesTJ[Units],MATCH(A1927,SalesTJ[ProductID],0)),"Not found")</f>
        <v>Not found</v>
      </c>
      <c r="L1927" t="str">
        <f>IFERROR(INDEX(SalesTJ[Revenue],MATCH(A1927,SalesTJ[ProductID],0)),"Not found")</f>
        <v>Not found</v>
      </c>
    </row>
    <row r="1928" spans="1:12">
      <c r="A1928" s="10">
        <v>1927</v>
      </c>
      <c r="C1928" t="str">
        <f>IFERROR(INDEX(ProductTJ[Product Name],MATCH(A1928,ProductTJ[ProductID],0)),"Not found")</f>
        <v>Currus RP-02</v>
      </c>
      <c r="D1928" t="str">
        <f>IFERROR(INDEX(ProductTJ[Category],MATCH(A1928,ProductTJ[ProductID],0)),"Not found")</f>
        <v>Rural</v>
      </c>
      <c r="E1928">
        <f>IFERROR(INDEX(ProductTJ[ManufacturerID],MATCH(A1928,ProductTJ[ProductID],0)),"Not found")</f>
        <v>4</v>
      </c>
      <c r="F1928" t="str">
        <f>IFERROR(INDEX(ProductTJ[Segment],MATCH(A1928,ProductTJ[ProductID],0)),"Not found")</f>
        <v>Productivity</v>
      </c>
      <c r="G1928" t="str">
        <f>IFERROR(INDEX(SalesTJ[Country],MATCH(A1928,SalesTJ[ProductID],0)),"Not found")</f>
        <v>Not found</v>
      </c>
      <c r="H1928" t="str">
        <f>IFERROR(INDEX(Location[State],MATCH(I1928,Location[Zip],0)),"Not found")</f>
        <v>Not found</v>
      </c>
      <c r="I1928" t="str">
        <f>IFERROR(INDEX(SalesTJ[Zip],MATCH(A1928,SalesTJ[ProductID],0)),"Not found")</f>
        <v>Not found</v>
      </c>
      <c r="J1928" t="str">
        <f>IFERROR(INDEX(Manufacturer[Manufacturer Name],MATCH(E1928,Manufacturer[ManufacturerID],0)),"Not found")</f>
        <v>Currus</v>
      </c>
      <c r="K1928" t="str">
        <f>IFERROR(INDEX(SalesTJ[Units],MATCH(A1928,SalesTJ[ProductID],0)),"Not found")</f>
        <v>Not found</v>
      </c>
      <c r="L1928" t="str">
        <f>IFERROR(INDEX(SalesTJ[Revenue],MATCH(A1928,SalesTJ[ProductID],0)),"Not found")</f>
        <v>Not found</v>
      </c>
    </row>
    <row r="1929" spans="1:12">
      <c r="A1929" s="10">
        <v>1928</v>
      </c>
      <c r="C1929" t="str">
        <f>IFERROR(INDEX(ProductTJ[Product Name],MATCH(A1929,ProductTJ[ProductID],0)),"Not found")</f>
        <v>Currus RP-03</v>
      </c>
      <c r="D1929" t="str">
        <f>IFERROR(INDEX(ProductTJ[Category],MATCH(A1929,ProductTJ[ProductID],0)),"Not found")</f>
        <v>Rural</v>
      </c>
      <c r="E1929">
        <f>IFERROR(INDEX(ProductTJ[ManufacturerID],MATCH(A1929,ProductTJ[ProductID],0)),"Not found")</f>
        <v>4</v>
      </c>
      <c r="F1929" t="str">
        <f>IFERROR(INDEX(ProductTJ[Segment],MATCH(A1929,ProductTJ[ProductID],0)),"Not found")</f>
        <v>Productivity</v>
      </c>
      <c r="G1929" t="str">
        <f>IFERROR(INDEX(SalesTJ[Country],MATCH(A1929,SalesTJ[ProductID],0)),"Not found")</f>
        <v>Not found</v>
      </c>
      <c r="H1929" t="str">
        <f>IFERROR(INDEX(Location[State],MATCH(I1929,Location[Zip],0)),"Not found")</f>
        <v>Not found</v>
      </c>
      <c r="I1929" t="str">
        <f>IFERROR(INDEX(SalesTJ[Zip],MATCH(A1929,SalesTJ[ProductID],0)),"Not found")</f>
        <v>Not found</v>
      </c>
      <c r="J1929" t="str">
        <f>IFERROR(INDEX(Manufacturer[Manufacturer Name],MATCH(E1929,Manufacturer[ManufacturerID],0)),"Not found")</f>
        <v>Currus</v>
      </c>
      <c r="K1929" t="str">
        <f>IFERROR(INDEX(SalesTJ[Units],MATCH(A1929,SalesTJ[ProductID],0)),"Not found")</f>
        <v>Not found</v>
      </c>
      <c r="L1929" t="str">
        <f>IFERROR(INDEX(SalesTJ[Revenue],MATCH(A1929,SalesTJ[ProductID],0)),"Not found")</f>
        <v>Not found</v>
      </c>
    </row>
    <row r="1930" spans="1:12">
      <c r="A1930" s="10">
        <v>1929</v>
      </c>
      <c r="C1930" t="str">
        <f>IFERROR(INDEX(ProductTJ[Product Name],MATCH(A1930,ProductTJ[ProductID],0)),"Not found")</f>
        <v>Currus RP-04</v>
      </c>
      <c r="D1930" t="str">
        <f>IFERROR(INDEX(ProductTJ[Category],MATCH(A1930,ProductTJ[ProductID],0)),"Not found")</f>
        <v>Rural</v>
      </c>
      <c r="E1930">
        <f>IFERROR(INDEX(ProductTJ[ManufacturerID],MATCH(A1930,ProductTJ[ProductID],0)),"Not found")</f>
        <v>4</v>
      </c>
      <c r="F1930" t="str">
        <f>IFERROR(INDEX(ProductTJ[Segment],MATCH(A1930,ProductTJ[ProductID],0)),"Not found")</f>
        <v>Productivity</v>
      </c>
      <c r="G1930" t="str">
        <f>IFERROR(INDEX(SalesTJ[Country],MATCH(A1930,SalesTJ[ProductID],0)),"Not found")</f>
        <v>Not found</v>
      </c>
      <c r="H1930" t="str">
        <f>IFERROR(INDEX(Location[State],MATCH(I1930,Location[Zip],0)),"Not found")</f>
        <v>Not found</v>
      </c>
      <c r="I1930" t="str">
        <f>IFERROR(INDEX(SalesTJ[Zip],MATCH(A1930,SalesTJ[ProductID],0)),"Not found")</f>
        <v>Not found</v>
      </c>
      <c r="J1930" t="str">
        <f>IFERROR(INDEX(Manufacturer[Manufacturer Name],MATCH(E1930,Manufacturer[ManufacturerID],0)),"Not found")</f>
        <v>Currus</v>
      </c>
      <c r="K1930" t="str">
        <f>IFERROR(INDEX(SalesTJ[Units],MATCH(A1930,SalesTJ[ProductID],0)),"Not found")</f>
        <v>Not found</v>
      </c>
      <c r="L1930" t="str">
        <f>IFERROR(INDEX(SalesTJ[Revenue],MATCH(A1930,SalesTJ[ProductID],0)),"Not found")</f>
        <v>Not found</v>
      </c>
    </row>
    <row r="1931" spans="1:12">
      <c r="A1931" s="10">
        <v>1930</v>
      </c>
      <c r="C1931" t="str">
        <f>IFERROR(INDEX(ProductTJ[Product Name],MATCH(A1931,ProductTJ[ProductID],0)),"Not found")</f>
        <v>Currus RP-05</v>
      </c>
      <c r="D1931" t="str">
        <f>IFERROR(INDEX(ProductTJ[Category],MATCH(A1931,ProductTJ[ProductID],0)),"Not found")</f>
        <v>Rural</v>
      </c>
      <c r="E1931">
        <f>IFERROR(INDEX(ProductTJ[ManufacturerID],MATCH(A1931,ProductTJ[ProductID],0)),"Not found")</f>
        <v>4</v>
      </c>
      <c r="F1931" t="str">
        <f>IFERROR(INDEX(ProductTJ[Segment],MATCH(A1931,ProductTJ[ProductID],0)),"Not found")</f>
        <v>Productivity</v>
      </c>
      <c r="G1931" t="str">
        <f>IFERROR(INDEX(SalesTJ[Country],MATCH(A1931,SalesTJ[ProductID],0)),"Not found")</f>
        <v>Not found</v>
      </c>
      <c r="H1931" t="str">
        <f>IFERROR(INDEX(Location[State],MATCH(I1931,Location[Zip],0)),"Not found")</f>
        <v>Not found</v>
      </c>
      <c r="I1931" t="str">
        <f>IFERROR(INDEX(SalesTJ[Zip],MATCH(A1931,SalesTJ[ProductID],0)),"Not found")</f>
        <v>Not found</v>
      </c>
      <c r="J1931" t="str">
        <f>IFERROR(INDEX(Manufacturer[Manufacturer Name],MATCH(E1931,Manufacturer[ManufacturerID],0)),"Not found")</f>
        <v>Currus</v>
      </c>
      <c r="K1931" t="str">
        <f>IFERROR(INDEX(SalesTJ[Units],MATCH(A1931,SalesTJ[ProductID],0)),"Not found")</f>
        <v>Not found</v>
      </c>
      <c r="L1931" t="str">
        <f>IFERROR(INDEX(SalesTJ[Revenue],MATCH(A1931,SalesTJ[ProductID],0)),"Not found")</f>
        <v>Not found</v>
      </c>
    </row>
    <row r="1932" spans="1:12">
      <c r="A1932" s="10">
        <v>1931</v>
      </c>
      <c r="C1932" t="str">
        <f>IFERROR(INDEX(ProductTJ[Product Name],MATCH(A1932,ProductTJ[ProductID],0)),"Not found")</f>
        <v>Currus RP-06</v>
      </c>
      <c r="D1932" t="str">
        <f>IFERROR(INDEX(ProductTJ[Category],MATCH(A1932,ProductTJ[ProductID],0)),"Not found")</f>
        <v>Rural</v>
      </c>
      <c r="E1932">
        <f>IFERROR(INDEX(ProductTJ[ManufacturerID],MATCH(A1932,ProductTJ[ProductID],0)),"Not found")</f>
        <v>4</v>
      </c>
      <c r="F1932" t="str">
        <f>IFERROR(INDEX(ProductTJ[Segment],MATCH(A1932,ProductTJ[ProductID],0)),"Not found")</f>
        <v>Productivity</v>
      </c>
      <c r="G1932" t="str">
        <f>IFERROR(INDEX(SalesTJ[Country],MATCH(A1932,SalesTJ[ProductID],0)),"Not found")</f>
        <v>Not found</v>
      </c>
      <c r="H1932" t="str">
        <f>IFERROR(INDEX(Location[State],MATCH(I1932,Location[Zip],0)),"Not found")</f>
        <v>Not found</v>
      </c>
      <c r="I1932" t="str">
        <f>IFERROR(INDEX(SalesTJ[Zip],MATCH(A1932,SalesTJ[ProductID],0)),"Not found")</f>
        <v>Not found</v>
      </c>
      <c r="J1932" t="str">
        <f>IFERROR(INDEX(Manufacturer[Manufacturer Name],MATCH(E1932,Manufacturer[ManufacturerID],0)),"Not found")</f>
        <v>Currus</v>
      </c>
      <c r="K1932" t="str">
        <f>IFERROR(INDEX(SalesTJ[Units],MATCH(A1932,SalesTJ[ProductID],0)),"Not found")</f>
        <v>Not found</v>
      </c>
      <c r="L1932" t="str">
        <f>IFERROR(INDEX(SalesTJ[Revenue],MATCH(A1932,SalesTJ[ProductID],0)),"Not found")</f>
        <v>Not found</v>
      </c>
    </row>
    <row r="1933" spans="1:12">
      <c r="A1933" s="10">
        <v>1932</v>
      </c>
      <c r="C1933" t="str">
        <f>IFERROR(INDEX(ProductTJ[Product Name],MATCH(A1933,ProductTJ[ProductID],0)),"Not found")</f>
        <v>Currus RP-07</v>
      </c>
      <c r="D1933" t="str">
        <f>IFERROR(INDEX(ProductTJ[Category],MATCH(A1933,ProductTJ[ProductID],0)),"Not found")</f>
        <v>Rural</v>
      </c>
      <c r="E1933">
        <f>IFERROR(INDEX(ProductTJ[ManufacturerID],MATCH(A1933,ProductTJ[ProductID],0)),"Not found")</f>
        <v>4</v>
      </c>
      <c r="F1933" t="str">
        <f>IFERROR(INDEX(ProductTJ[Segment],MATCH(A1933,ProductTJ[ProductID],0)),"Not found")</f>
        <v>Productivity</v>
      </c>
      <c r="G1933" t="str">
        <f>IFERROR(INDEX(SalesTJ[Country],MATCH(A1933,SalesTJ[ProductID],0)),"Not found")</f>
        <v>Not found</v>
      </c>
      <c r="H1933" t="str">
        <f>IFERROR(INDEX(Location[State],MATCH(I1933,Location[Zip],0)),"Not found")</f>
        <v>Not found</v>
      </c>
      <c r="I1933" t="str">
        <f>IFERROR(INDEX(SalesTJ[Zip],MATCH(A1933,SalesTJ[ProductID],0)),"Not found")</f>
        <v>Not found</v>
      </c>
      <c r="J1933" t="str">
        <f>IFERROR(INDEX(Manufacturer[Manufacturer Name],MATCH(E1933,Manufacturer[ManufacturerID],0)),"Not found")</f>
        <v>Currus</v>
      </c>
      <c r="K1933" t="str">
        <f>IFERROR(INDEX(SalesTJ[Units],MATCH(A1933,SalesTJ[ProductID],0)),"Not found")</f>
        <v>Not found</v>
      </c>
      <c r="L1933" t="str">
        <f>IFERROR(INDEX(SalesTJ[Revenue],MATCH(A1933,SalesTJ[ProductID],0)),"Not found")</f>
        <v>Not found</v>
      </c>
    </row>
    <row r="1934" spans="1:12">
      <c r="A1934" s="10">
        <v>1933</v>
      </c>
      <c r="C1934" t="str">
        <f>IFERROR(INDEX(ProductTJ[Product Name],MATCH(A1934,ProductTJ[ProductID],0)),"Not found")</f>
        <v>Currus RP-08</v>
      </c>
      <c r="D1934" t="str">
        <f>IFERROR(INDEX(ProductTJ[Category],MATCH(A1934,ProductTJ[ProductID],0)),"Not found")</f>
        <v>Rural</v>
      </c>
      <c r="E1934">
        <f>IFERROR(INDEX(ProductTJ[ManufacturerID],MATCH(A1934,ProductTJ[ProductID],0)),"Not found")</f>
        <v>4</v>
      </c>
      <c r="F1934" t="str">
        <f>IFERROR(INDEX(ProductTJ[Segment],MATCH(A1934,ProductTJ[ProductID],0)),"Not found")</f>
        <v>Productivity</v>
      </c>
      <c r="G1934" t="str">
        <f>IFERROR(INDEX(SalesTJ[Country],MATCH(A1934,SalesTJ[ProductID],0)),"Not found")</f>
        <v>Not found</v>
      </c>
      <c r="H1934" t="str">
        <f>IFERROR(INDEX(Location[State],MATCH(I1934,Location[Zip],0)),"Not found")</f>
        <v>Not found</v>
      </c>
      <c r="I1934" t="str">
        <f>IFERROR(INDEX(SalesTJ[Zip],MATCH(A1934,SalesTJ[ProductID],0)),"Not found")</f>
        <v>Not found</v>
      </c>
      <c r="J1934" t="str">
        <f>IFERROR(INDEX(Manufacturer[Manufacturer Name],MATCH(E1934,Manufacturer[ManufacturerID],0)),"Not found")</f>
        <v>Currus</v>
      </c>
      <c r="K1934" t="str">
        <f>IFERROR(INDEX(SalesTJ[Units],MATCH(A1934,SalesTJ[ProductID],0)),"Not found")</f>
        <v>Not found</v>
      </c>
      <c r="L1934" t="str">
        <f>IFERROR(INDEX(SalesTJ[Revenue],MATCH(A1934,SalesTJ[ProductID],0)),"Not found")</f>
        <v>Not found</v>
      </c>
    </row>
    <row r="1935" spans="1:12">
      <c r="A1935" s="10">
        <v>1934</v>
      </c>
      <c r="C1935" t="str">
        <f>IFERROR(INDEX(ProductTJ[Product Name],MATCH(A1935,ProductTJ[ProductID],0)),"Not found")</f>
        <v>Currus RP-09</v>
      </c>
      <c r="D1935" t="str">
        <f>IFERROR(INDEX(ProductTJ[Category],MATCH(A1935,ProductTJ[ProductID],0)),"Not found")</f>
        <v>Rural</v>
      </c>
      <c r="E1935">
        <f>IFERROR(INDEX(ProductTJ[ManufacturerID],MATCH(A1935,ProductTJ[ProductID],0)),"Not found")</f>
        <v>4</v>
      </c>
      <c r="F1935" t="str">
        <f>IFERROR(INDEX(ProductTJ[Segment],MATCH(A1935,ProductTJ[ProductID],0)),"Not found")</f>
        <v>Productivity</v>
      </c>
      <c r="G1935" t="str">
        <f>IFERROR(INDEX(SalesTJ[Country],MATCH(A1935,SalesTJ[ProductID],0)),"Not found")</f>
        <v>Not found</v>
      </c>
      <c r="H1935" t="str">
        <f>IFERROR(INDEX(Location[State],MATCH(I1935,Location[Zip],0)),"Not found")</f>
        <v>Not found</v>
      </c>
      <c r="I1935" t="str">
        <f>IFERROR(INDEX(SalesTJ[Zip],MATCH(A1935,SalesTJ[ProductID],0)),"Not found")</f>
        <v>Not found</v>
      </c>
      <c r="J1935" t="str">
        <f>IFERROR(INDEX(Manufacturer[Manufacturer Name],MATCH(E1935,Manufacturer[ManufacturerID],0)),"Not found")</f>
        <v>Currus</v>
      </c>
      <c r="K1935" t="str">
        <f>IFERROR(INDEX(SalesTJ[Units],MATCH(A1935,SalesTJ[ProductID],0)),"Not found")</f>
        <v>Not found</v>
      </c>
      <c r="L1935" t="str">
        <f>IFERROR(INDEX(SalesTJ[Revenue],MATCH(A1935,SalesTJ[ProductID],0)),"Not found")</f>
        <v>Not found</v>
      </c>
    </row>
    <row r="1936" spans="1:12">
      <c r="A1936" s="10">
        <v>1935</v>
      </c>
      <c r="C1936" t="str">
        <f>IFERROR(INDEX(ProductTJ[Product Name],MATCH(A1936,ProductTJ[ProductID],0)),"Not found")</f>
        <v>Currus RP-10</v>
      </c>
      <c r="D1936" t="str">
        <f>IFERROR(INDEX(ProductTJ[Category],MATCH(A1936,ProductTJ[ProductID],0)),"Not found")</f>
        <v>Rural</v>
      </c>
      <c r="E1936">
        <f>IFERROR(INDEX(ProductTJ[ManufacturerID],MATCH(A1936,ProductTJ[ProductID],0)),"Not found")</f>
        <v>4</v>
      </c>
      <c r="F1936" t="str">
        <f>IFERROR(INDEX(ProductTJ[Segment],MATCH(A1936,ProductTJ[ProductID],0)),"Not found")</f>
        <v>Productivity</v>
      </c>
      <c r="G1936" t="str">
        <f>IFERROR(INDEX(SalesTJ[Country],MATCH(A1936,SalesTJ[ProductID],0)),"Not found")</f>
        <v>Not found</v>
      </c>
      <c r="H1936" t="str">
        <f>IFERROR(INDEX(Location[State],MATCH(I1936,Location[Zip],0)),"Not found")</f>
        <v>Not found</v>
      </c>
      <c r="I1936" t="str">
        <f>IFERROR(INDEX(SalesTJ[Zip],MATCH(A1936,SalesTJ[ProductID],0)),"Not found")</f>
        <v>Not found</v>
      </c>
      <c r="J1936" t="str">
        <f>IFERROR(INDEX(Manufacturer[Manufacturer Name],MATCH(E1936,Manufacturer[ManufacturerID],0)),"Not found")</f>
        <v>Currus</v>
      </c>
      <c r="K1936" t="str">
        <f>IFERROR(INDEX(SalesTJ[Units],MATCH(A1936,SalesTJ[ProductID],0)),"Not found")</f>
        <v>Not found</v>
      </c>
      <c r="L1936" t="str">
        <f>IFERROR(INDEX(SalesTJ[Revenue],MATCH(A1936,SalesTJ[ProductID],0)),"Not found")</f>
        <v>Not found</v>
      </c>
    </row>
    <row r="1937" spans="1:12">
      <c r="A1937" s="10">
        <v>1936</v>
      </c>
      <c r="C1937" t="str">
        <f>IFERROR(INDEX(ProductTJ[Product Name],MATCH(A1937,ProductTJ[ProductID],0)),"Not found")</f>
        <v>Currus RP-11</v>
      </c>
      <c r="D1937" t="str">
        <f>IFERROR(INDEX(ProductTJ[Category],MATCH(A1937,ProductTJ[ProductID],0)),"Not found")</f>
        <v>Rural</v>
      </c>
      <c r="E1937">
        <f>IFERROR(INDEX(ProductTJ[ManufacturerID],MATCH(A1937,ProductTJ[ProductID],0)),"Not found")</f>
        <v>4</v>
      </c>
      <c r="F1937" t="str">
        <f>IFERROR(INDEX(ProductTJ[Segment],MATCH(A1937,ProductTJ[ProductID],0)),"Not found")</f>
        <v>Productivity</v>
      </c>
      <c r="G1937" t="str">
        <f>IFERROR(INDEX(SalesTJ[Country],MATCH(A1937,SalesTJ[ProductID],0)),"Not found")</f>
        <v>Not found</v>
      </c>
      <c r="H1937" t="str">
        <f>IFERROR(INDEX(Location[State],MATCH(I1937,Location[Zip],0)),"Not found")</f>
        <v>Not found</v>
      </c>
      <c r="I1937" t="str">
        <f>IFERROR(INDEX(SalesTJ[Zip],MATCH(A1937,SalesTJ[ProductID],0)),"Not found")</f>
        <v>Not found</v>
      </c>
      <c r="J1937" t="str">
        <f>IFERROR(INDEX(Manufacturer[Manufacturer Name],MATCH(E1937,Manufacturer[ManufacturerID],0)),"Not found")</f>
        <v>Currus</v>
      </c>
      <c r="K1937" t="str">
        <f>IFERROR(INDEX(SalesTJ[Units],MATCH(A1937,SalesTJ[ProductID],0)),"Not found")</f>
        <v>Not found</v>
      </c>
      <c r="L1937" t="str">
        <f>IFERROR(INDEX(SalesTJ[Revenue],MATCH(A1937,SalesTJ[ProductID],0)),"Not found")</f>
        <v>Not found</v>
      </c>
    </row>
    <row r="1938" spans="1:12">
      <c r="A1938" s="10">
        <v>1937</v>
      </c>
      <c r="C1938" t="str">
        <f>IFERROR(INDEX(ProductTJ[Product Name],MATCH(A1938,ProductTJ[ProductID],0)),"Not found")</f>
        <v>Currus RP-12</v>
      </c>
      <c r="D1938" t="str">
        <f>IFERROR(INDEX(ProductTJ[Category],MATCH(A1938,ProductTJ[ProductID],0)),"Not found")</f>
        <v>Rural</v>
      </c>
      <c r="E1938">
        <f>IFERROR(INDEX(ProductTJ[ManufacturerID],MATCH(A1938,ProductTJ[ProductID],0)),"Not found")</f>
        <v>4</v>
      </c>
      <c r="F1938" t="str">
        <f>IFERROR(INDEX(ProductTJ[Segment],MATCH(A1938,ProductTJ[ProductID],0)),"Not found")</f>
        <v>Productivity</v>
      </c>
      <c r="G1938" t="str">
        <f>IFERROR(INDEX(SalesTJ[Country],MATCH(A1938,SalesTJ[ProductID],0)),"Not found")</f>
        <v>Not found</v>
      </c>
      <c r="H1938" t="str">
        <f>IFERROR(INDEX(Location[State],MATCH(I1938,Location[Zip],0)),"Not found")</f>
        <v>Not found</v>
      </c>
      <c r="I1938" t="str">
        <f>IFERROR(INDEX(SalesTJ[Zip],MATCH(A1938,SalesTJ[ProductID],0)),"Not found")</f>
        <v>Not found</v>
      </c>
      <c r="J1938" t="str">
        <f>IFERROR(INDEX(Manufacturer[Manufacturer Name],MATCH(E1938,Manufacturer[ManufacturerID],0)),"Not found")</f>
        <v>Currus</v>
      </c>
      <c r="K1938" t="str">
        <f>IFERROR(INDEX(SalesTJ[Units],MATCH(A1938,SalesTJ[ProductID],0)),"Not found")</f>
        <v>Not found</v>
      </c>
      <c r="L1938" t="str">
        <f>IFERROR(INDEX(SalesTJ[Revenue],MATCH(A1938,SalesTJ[ProductID],0)),"Not found")</f>
        <v>Not found</v>
      </c>
    </row>
    <row r="1939" spans="1:12">
      <c r="A1939" s="10">
        <v>1938</v>
      </c>
      <c r="C1939" t="str">
        <f>IFERROR(INDEX(ProductTJ[Product Name],MATCH(A1939,ProductTJ[ProductID],0)),"Not found")</f>
        <v>Currus RP-13</v>
      </c>
      <c r="D1939" t="str">
        <f>IFERROR(INDEX(ProductTJ[Category],MATCH(A1939,ProductTJ[ProductID],0)),"Not found")</f>
        <v>Rural</v>
      </c>
      <c r="E1939">
        <f>IFERROR(INDEX(ProductTJ[ManufacturerID],MATCH(A1939,ProductTJ[ProductID],0)),"Not found")</f>
        <v>4</v>
      </c>
      <c r="F1939" t="str">
        <f>IFERROR(INDEX(ProductTJ[Segment],MATCH(A1939,ProductTJ[ProductID],0)),"Not found")</f>
        <v>Productivity</v>
      </c>
      <c r="G1939" t="str">
        <f>IFERROR(INDEX(SalesTJ[Country],MATCH(A1939,SalesTJ[ProductID],0)),"Not found")</f>
        <v>Not found</v>
      </c>
      <c r="H1939" t="str">
        <f>IFERROR(INDEX(Location[State],MATCH(I1939,Location[Zip],0)),"Not found")</f>
        <v>Not found</v>
      </c>
      <c r="I1939" t="str">
        <f>IFERROR(INDEX(SalesTJ[Zip],MATCH(A1939,SalesTJ[ProductID],0)),"Not found")</f>
        <v>Not found</v>
      </c>
      <c r="J1939" t="str">
        <f>IFERROR(INDEX(Manufacturer[Manufacturer Name],MATCH(E1939,Manufacturer[ManufacturerID],0)),"Not found")</f>
        <v>Currus</v>
      </c>
      <c r="K1939" t="str">
        <f>IFERROR(INDEX(SalesTJ[Units],MATCH(A1939,SalesTJ[ProductID],0)),"Not found")</f>
        <v>Not found</v>
      </c>
      <c r="L1939" t="str">
        <f>IFERROR(INDEX(SalesTJ[Revenue],MATCH(A1939,SalesTJ[ProductID],0)),"Not found")</f>
        <v>Not found</v>
      </c>
    </row>
    <row r="1940" spans="1:12">
      <c r="A1940" s="10">
        <v>1939</v>
      </c>
      <c r="C1940" t="str">
        <f>IFERROR(INDEX(ProductTJ[Product Name],MATCH(A1940,ProductTJ[ProductID],0)),"Not found")</f>
        <v>Currus RP-14</v>
      </c>
      <c r="D1940" t="str">
        <f>IFERROR(INDEX(ProductTJ[Category],MATCH(A1940,ProductTJ[ProductID],0)),"Not found")</f>
        <v>Rural</v>
      </c>
      <c r="E1940">
        <f>IFERROR(INDEX(ProductTJ[ManufacturerID],MATCH(A1940,ProductTJ[ProductID],0)),"Not found")</f>
        <v>4</v>
      </c>
      <c r="F1940" t="str">
        <f>IFERROR(INDEX(ProductTJ[Segment],MATCH(A1940,ProductTJ[ProductID],0)),"Not found")</f>
        <v>Productivity</v>
      </c>
      <c r="G1940" t="str">
        <f>IFERROR(INDEX(SalesTJ[Country],MATCH(A1940,SalesTJ[ProductID],0)),"Not found")</f>
        <v>Not found</v>
      </c>
      <c r="H1940" t="str">
        <f>IFERROR(INDEX(Location[State],MATCH(I1940,Location[Zip],0)),"Not found")</f>
        <v>Not found</v>
      </c>
      <c r="I1940" t="str">
        <f>IFERROR(INDEX(SalesTJ[Zip],MATCH(A1940,SalesTJ[ProductID],0)),"Not found")</f>
        <v>Not found</v>
      </c>
      <c r="J1940" t="str">
        <f>IFERROR(INDEX(Manufacturer[Manufacturer Name],MATCH(E1940,Manufacturer[ManufacturerID],0)),"Not found")</f>
        <v>Currus</v>
      </c>
      <c r="K1940" t="str">
        <f>IFERROR(INDEX(SalesTJ[Units],MATCH(A1940,SalesTJ[ProductID],0)),"Not found")</f>
        <v>Not found</v>
      </c>
      <c r="L1940" t="str">
        <f>IFERROR(INDEX(SalesTJ[Revenue],MATCH(A1940,SalesTJ[ProductID],0)),"Not found")</f>
        <v>Not found</v>
      </c>
    </row>
    <row r="1941" spans="1:12">
      <c r="A1941" s="10">
        <v>1940</v>
      </c>
      <c r="C1941" t="str">
        <f>IFERROR(INDEX(ProductTJ[Product Name],MATCH(A1941,ProductTJ[ProductID],0)),"Not found")</f>
        <v>Currus RP-15</v>
      </c>
      <c r="D1941" t="str">
        <f>IFERROR(INDEX(ProductTJ[Category],MATCH(A1941,ProductTJ[ProductID],0)),"Not found")</f>
        <v>Rural</v>
      </c>
      <c r="E1941">
        <f>IFERROR(INDEX(ProductTJ[ManufacturerID],MATCH(A1941,ProductTJ[ProductID],0)),"Not found")</f>
        <v>4</v>
      </c>
      <c r="F1941" t="str">
        <f>IFERROR(INDEX(ProductTJ[Segment],MATCH(A1941,ProductTJ[ProductID],0)),"Not found")</f>
        <v>Productivity</v>
      </c>
      <c r="G1941" t="str">
        <f>IFERROR(INDEX(SalesTJ[Country],MATCH(A1941,SalesTJ[ProductID],0)),"Not found")</f>
        <v>Not found</v>
      </c>
      <c r="H1941" t="str">
        <f>IFERROR(INDEX(Location[State],MATCH(I1941,Location[Zip],0)),"Not found")</f>
        <v>Not found</v>
      </c>
      <c r="I1941" t="str">
        <f>IFERROR(INDEX(SalesTJ[Zip],MATCH(A1941,SalesTJ[ProductID],0)),"Not found")</f>
        <v>Not found</v>
      </c>
      <c r="J1941" t="str">
        <f>IFERROR(INDEX(Manufacturer[Manufacturer Name],MATCH(E1941,Manufacturer[ManufacturerID],0)),"Not found")</f>
        <v>Currus</v>
      </c>
      <c r="K1941" t="str">
        <f>IFERROR(INDEX(SalesTJ[Units],MATCH(A1941,SalesTJ[ProductID],0)),"Not found")</f>
        <v>Not found</v>
      </c>
      <c r="L1941" t="str">
        <f>IFERROR(INDEX(SalesTJ[Revenue],MATCH(A1941,SalesTJ[ProductID],0)),"Not found")</f>
        <v>Not found</v>
      </c>
    </row>
    <row r="1942" spans="1:12">
      <c r="A1942" s="10">
        <v>1941</v>
      </c>
      <c r="C1942" t="str">
        <f>IFERROR(INDEX(ProductTJ[Product Name],MATCH(A1942,ProductTJ[ProductID],0)),"Not found")</f>
        <v>Currus RP-16</v>
      </c>
      <c r="D1942" t="str">
        <f>IFERROR(INDEX(ProductTJ[Category],MATCH(A1942,ProductTJ[ProductID],0)),"Not found")</f>
        <v>Rural</v>
      </c>
      <c r="E1942">
        <f>IFERROR(INDEX(ProductTJ[ManufacturerID],MATCH(A1942,ProductTJ[ProductID],0)),"Not found")</f>
        <v>4</v>
      </c>
      <c r="F1942" t="str">
        <f>IFERROR(INDEX(ProductTJ[Segment],MATCH(A1942,ProductTJ[ProductID],0)),"Not found")</f>
        <v>Productivity</v>
      </c>
      <c r="G1942" t="str">
        <f>IFERROR(INDEX(SalesTJ[Country],MATCH(A1942,SalesTJ[ProductID],0)),"Not found")</f>
        <v>Not found</v>
      </c>
      <c r="H1942" t="str">
        <f>IFERROR(INDEX(Location[State],MATCH(I1942,Location[Zip],0)),"Not found")</f>
        <v>Not found</v>
      </c>
      <c r="I1942" t="str">
        <f>IFERROR(INDEX(SalesTJ[Zip],MATCH(A1942,SalesTJ[ProductID],0)),"Not found")</f>
        <v>Not found</v>
      </c>
      <c r="J1942" t="str">
        <f>IFERROR(INDEX(Manufacturer[Manufacturer Name],MATCH(E1942,Manufacturer[ManufacturerID],0)),"Not found")</f>
        <v>Currus</v>
      </c>
      <c r="K1942" t="str">
        <f>IFERROR(INDEX(SalesTJ[Units],MATCH(A1942,SalesTJ[ProductID],0)),"Not found")</f>
        <v>Not found</v>
      </c>
      <c r="L1942" t="str">
        <f>IFERROR(INDEX(SalesTJ[Revenue],MATCH(A1942,SalesTJ[ProductID],0)),"Not found")</f>
        <v>Not found</v>
      </c>
    </row>
    <row r="1943" spans="1:12">
      <c r="A1943" s="10">
        <v>1942</v>
      </c>
      <c r="C1943" t="str">
        <f>IFERROR(INDEX(ProductTJ[Product Name],MATCH(A1943,ProductTJ[ProductID],0)),"Not found")</f>
        <v>Currus RP-17</v>
      </c>
      <c r="D1943" t="str">
        <f>IFERROR(INDEX(ProductTJ[Category],MATCH(A1943,ProductTJ[ProductID],0)),"Not found")</f>
        <v>Rural</v>
      </c>
      <c r="E1943">
        <f>IFERROR(INDEX(ProductTJ[ManufacturerID],MATCH(A1943,ProductTJ[ProductID],0)),"Not found")</f>
        <v>4</v>
      </c>
      <c r="F1943" t="str">
        <f>IFERROR(INDEX(ProductTJ[Segment],MATCH(A1943,ProductTJ[ProductID],0)),"Not found")</f>
        <v>Productivity</v>
      </c>
      <c r="G1943" t="str">
        <f>IFERROR(INDEX(SalesTJ[Country],MATCH(A1943,SalesTJ[ProductID],0)),"Not found")</f>
        <v>Canada</v>
      </c>
      <c r="H1943" t="str">
        <f>IFERROR(INDEX(Location[State],MATCH(I1943,Location[Zip],0)),"Not found")</f>
        <v>Manitoba</v>
      </c>
      <c r="I1943" t="str">
        <f>IFERROR(INDEX(SalesTJ[Zip],MATCH(A1943,SalesTJ[ProductID],0)),"Not found")</f>
        <v>R3V</v>
      </c>
      <c r="J1943" t="str">
        <f>IFERROR(INDEX(Manufacturer[Manufacturer Name],MATCH(E1943,Manufacturer[ManufacturerID],0)),"Not found")</f>
        <v>Currus</v>
      </c>
      <c r="K1943">
        <f>IFERROR(INDEX(SalesTJ[Units],MATCH(A1943,SalesTJ[ProductID],0)),"Not found")</f>
        <v>1</v>
      </c>
      <c r="L1943">
        <f>IFERROR(INDEX(SalesTJ[Revenue],MATCH(A1943,SalesTJ[ProductID],0)),"Not found")</f>
        <v>1448.37</v>
      </c>
    </row>
    <row r="1944" spans="1:12">
      <c r="A1944" s="10">
        <v>1943</v>
      </c>
      <c r="C1944" t="str">
        <f>IFERROR(INDEX(ProductTJ[Product Name],MATCH(A1944,ProductTJ[ProductID],0)),"Not found")</f>
        <v>Currus RP-18</v>
      </c>
      <c r="D1944" t="str">
        <f>IFERROR(INDEX(ProductTJ[Category],MATCH(A1944,ProductTJ[ProductID],0)),"Not found")</f>
        <v>Rural</v>
      </c>
      <c r="E1944">
        <f>IFERROR(INDEX(ProductTJ[ManufacturerID],MATCH(A1944,ProductTJ[ProductID],0)),"Not found")</f>
        <v>4</v>
      </c>
      <c r="F1944" t="str">
        <f>IFERROR(INDEX(ProductTJ[Segment],MATCH(A1944,ProductTJ[ProductID],0)),"Not found")</f>
        <v>Productivity</v>
      </c>
      <c r="G1944" t="str">
        <f>IFERROR(INDEX(SalesTJ[Country],MATCH(A1944,SalesTJ[ProductID],0)),"Not found")</f>
        <v>Canada</v>
      </c>
      <c r="H1944" t="str">
        <f>IFERROR(INDEX(Location[State],MATCH(I1944,Location[Zip],0)),"Not found")</f>
        <v>Manitoba</v>
      </c>
      <c r="I1944" t="str">
        <f>IFERROR(INDEX(SalesTJ[Zip],MATCH(A1944,SalesTJ[ProductID],0)),"Not found")</f>
        <v>R3V</v>
      </c>
      <c r="J1944" t="str">
        <f>IFERROR(INDEX(Manufacturer[Manufacturer Name],MATCH(E1944,Manufacturer[ManufacturerID],0)),"Not found")</f>
        <v>Currus</v>
      </c>
      <c r="K1944">
        <f>IFERROR(INDEX(SalesTJ[Units],MATCH(A1944,SalesTJ[ProductID],0)),"Not found")</f>
        <v>1</v>
      </c>
      <c r="L1944">
        <f>IFERROR(INDEX(SalesTJ[Revenue],MATCH(A1944,SalesTJ[ProductID],0)),"Not found")</f>
        <v>1448.37</v>
      </c>
    </row>
    <row r="1945" spans="1:12">
      <c r="A1945" s="10">
        <v>1944</v>
      </c>
      <c r="C1945" t="str">
        <f>IFERROR(INDEX(ProductTJ[Product Name],MATCH(A1945,ProductTJ[ProductID],0)),"Not found")</f>
        <v>Currus RP-19</v>
      </c>
      <c r="D1945" t="str">
        <f>IFERROR(INDEX(ProductTJ[Category],MATCH(A1945,ProductTJ[ProductID],0)),"Not found")</f>
        <v>Rural</v>
      </c>
      <c r="E1945">
        <f>IFERROR(INDEX(ProductTJ[ManufacturerID],MATCH(A1945,ProductTJ[ProductID],0)),"Not found")</f>
        <v>4</v>
      </c>
      <c r="F1945" t="str">
        <f>IFERROR(INDEX(ProductTJ[Segment],MATCH(A1945,ProductTJ[ProductID],0)),"Not found")</f>
        <v>Productivity</v>
      </c>
      <c r="G1945" t="str">
        <f>IFERROR(INDEX(SalesTJ[Country],MATCH(A1945,SalesTJ[ProductID],0)),"Not found")</f>
        <v>Not found</v>
      </c>
      <c r="H1945" t="str">
        <f>IFERROR(INDEX(Location[State],MATCH(I1945,Location[Zip],0)),"Not found")</f>
        <v>Not found</v>
      </c>
      <c r="I1945" t="str">
        <f>IFERROR(INDEX(SalesTJ[Zip],MATCH(A1945,SalesTJ[ProductID],0)),"Not found")</f>
        <v>Not found</v>
      </c>
      <c r="J1945" t="str">
        <f>IFERROR(INDEX(Manufacturer[Manufacturer Name],MATCH(E1945,Manufacturer[ManufacturerID],0)),"Not found")</f>
        <v>Currus</v>
      </c>
      <c r="K1945" t="str">
        <f>IFERROR(INDEX(SalesTJ[Units],MATCH(A1945,SalesTJ[ProductID],0)),"Not found")</f>
        <v>Not found</v>
      </c>
      <c r="L1945" t="str">
        <f>IFERROR(INDEX(SalesTJ[Revenue],MATCH(A1945,SalesTJ[ProductID],0)),"Not found")</f>
        <v>Not found</v>
      </c>
    </row>
    <row r="1946" spans="1:12">
      <c r="A1946" s="10">
        <v>1945</v>
      </c>
      <c r="C1946" t="str">
        <f>IFERROR(INDEX(ProductTJ[Product Name],MATCH(A1946,ProductTJ[ProductID],0)),"Not found")</f>
        <v>Currus RP-20</v>
      </c>
      <c r="D1946" t="str">
        <f>IFERROR(INDEX(ProductTJ[Category],MATCH(A1946,ProductTJ[ProductID],0)),"Not found")</f>
        <v>Rural</v>
      </c>
      <c r="E1946">
        <f>IFERROR(INDEX(ProductTJ[ManufacturerID],MATCH(A1946,ProductTJ[ProductID],0)),"Not found")</f>
        <v>4</v>
      </c>
      <c r="F1946" t="str">
        <f>IFERROR(INDEX(ProductTJ[Segment],MATCH(A1946,ProductTJ[ProductID],0)),"Not found")</f>
        <v>Productivity</v>
      </c>
      <c r="G1946" t="str">
        <f>IFERROR(INDEX(SalesTJ[Country],MATCH(A1946,SalesTJ[ProductID],0)),"Not found")</f>
        <v>Not found</v>
      </c>
      <c r="H1946" t="str">
        <f>IFERROR(INDEX(Location[State],MATCH(I1946,Location[Zip],0)),"Not found")</f>
        <v>Not found</v>
      </c>
      <c r="I1946" t="str">
        <f>IFERROR(INDEX(SalesTJ[Zip],MATCH(A1946,SalesTJ[ProductID],0)),"Not found")</f>
        <v>Not found</v>
      </c>
      <c r="J1946" t="str">
        <f>IFERROR(INDEX(Manufacturer[Manufacturer Name],MATCH(E1946,Manufacturer[ManufacturerID],0)),"Not found")</f>
        <v>Currus</v>
      </c>
      <c r="K1946" t="str">
        <f>IFERROR(INDEX(SalesTJ[Units],MATCH(A1946,SalesTJ[ProductID],0)),"Not found")</f>
        <v>Not found</v>
      </c>
      <c r="L1946" t="str">
        <f>IFERROR(INDEX(SalesTJ[Revenue],MATCH(A1946,SalesTJ[ProductID],0)),"Not found")</f>
        <v>Not found</v>
      </c>
    </row>
    <row r="1947" spans="1:12">
      <c r="A1947" s="10">
        <v>1946</v>
      </c>
      <c r="C1947" t="str">
        <f>IFERROR(INDEX(ProductTJ[Product Name],MATCH(A1947,ProductTJ[ProductID],0)),"Not found")</f>
        <v>Currus RP-21</v>
      </c>
      <c r="D1947" t="str">
        <f>IFERROR(INDEX(ProductTJ[Category],MATCH(A1947,ProductTJ[ProductID],0)),"Not found")</f>
        <v>Rural</v>
      </c>
      <c r="E1947">
        <f>IFERROR(INDEX(ProductTJ[ManufacturerID],MATCH(A1947,ProductTJ[ProductID],0)),"Not found")</f>
        <v>4</v>
      </c>
      <c r="F1947" t="str">
        <f>IFERROR(INDEX(ProductTJ[Segment],MATCH(A1947,ProductTJ[ProductID],0)),"Not found")</f>
        <v>Productivity</v>
      </c>
      <c r="G1947" t="str">
        <f>IFERROR(INDEX(SalesTJ[Country],MATCH(A1947,SalesTJ[ProductID],0)),"Not found")</f>
        <v>Not found</v>
      </c>
      <c r="H1947" t="str">
        <f>IFERROR(INDEX(Location[State],MATCH(I1947,Location[Zip],0)),"Not found")</f>
        <v>Not found</v>
      </c>
      <c r="I1947" t="str">
        <f>IFERROR(INDEX(SalesTJ[Zip],MATCH(A1947,SalesTJ[ProductID],0)),"Not found")</f>
        <v>Not found</v>
      </c>
      <c r="J1947" t="str">
        <f>IFERROR(INDEX(Manufacturer[Manufacturer Name],MATCH(E1947,Manufacturer[ManufacturerID],0)),"Not found")</f>
        <v>Currus</v>
      </c>
      <c r="K1947" t="str">
        <f>IFERROR(INDEX(SalesTJ[Units],MATCH(A1947,SalesTJ[ProductID],0)),"Not found")</f>
        <v>Not found</v>
      </c>
      <c r="L1947" t="str">
        <f>IFERROR(INDEX(SalesTJ[Revenue],MATCH(A1947,SalesTJ[ProductID],0)),"Not found")</f>
        <v>Not found</v>
      </c>
    </row>
    <row r="1948" spans="1:12">
      <c r="A1948" s="10">
        <v>1947</v>
      </c>
      <c r="C1948" t="str">
        <f>IFERROR(INDEX(ProductTJ[Product Name],MATCH(A1948,ProductTJ[ProductID],0)),"Not found")</f>
        <v>Currus RP-22</v>
      </c>
      <c r="D1948" t="str">
        <f>IFERROR(INDEX(ProductTJ[Category],MATCH(A1948,ProductTJ[ProductID],0)),"Not found")</f>
        <v>Rural</v>
      </c>
      <c r="E1948">
        <f>IFERROR(INDEX(ProductTJ[ManufacturerID],MATCH(A1948,ProductTJ[ProductID],0)),"Not found")</f>
        <v>4</v>
      </c>
      <c r="F1948" t="str">
        <f>IFERROR(INDEX(ProductTJ[Segment],MATCH(A1948,ProductTJ[ProductID],0)),"Not found")</f>
        <v>Productivity</v>
      </c>
      <c r="G1948" t="str">
        <f>IFERROR(INDEX(SalesTJ[Country],MATCH(A1948,SalesTJ[ProductID],0)),"Not found")</f>
        <v>Not found</v>
      </c>
      <c r="H1948" t="str">
        <f>IFERROR(INDEX(Location[State],MATCH(I1948,Location[Zip],0)),"Not found")</f>
        <v>Not found</v>
      </c>
      <c r="I1948" t="str">
        <f>IFERROR(INDEX(SalesTJ[Zip],MATCH(A1948,SalesTJ[ProductID],0)),"Not found")</f>
        <v>Not found</v>
      </c>
      <c r="J1948" t="str">
        <f>IFERROR(INDEX(Manufacturer[Manufacturer Name],MATCH(E1948,Manufacturer[ManufacturerID],0)),"Not found")</f>
        <v>Currus</v>
      </c>
      <c r="K1948" t="str">
        <f>IFERROR(INDEX(SalesTJ[Units],MATCH(A1948,SalesTJ[ProductID],0)),"Not found")</f>
        <v>Not found</v>
      </c>
      <c r="L1948" t="str">
        <f>IFERROR(INDEX(SalesTJ[Revenue],MATCH(A1948,SalesTJ[ProductID],0)),"Not found")</f>
        <v>Not found</v>
      </c>
    </row>
    <row r="1949" spans="1:12">
      <c r="A1949" s="10">
        <v>1948</v>
      </c>
      <c r="C1949" t="str">
        <f>IFERROR(INDEX(ProductTJ[Product Name],MATCH(A1949,ProductTJ[ProductID],0)),"Not found")</f>
        <v>Currus RP-23</v>
      </c>
      <c r="D1949" t="str">
        <f>IFERROR(INDEX(ProductTJ[Category],MATCH(A1949,ProductTJ[ProductID],0)),"Not found")</f>
        <v>Rural</v>
      </c>
      <c r="E1949">
        <f>IFERROR(INDEX(ProductTJ[ManufacturerID],MATCH(A1949,ProductTJ[ProductID],0)),"Not found")</f>
        <v>4</v>
      </c>
      <c r="F1949" t="str">
        <f>IFERROR(INDEX(ProductTJ[Segment],MATCH(A1949,ProductTJ[ProductID],0)),"Not found")</f>
        <v>Productivity</v>
      </c>
      <c r="G1949" t="str">
        <f>IFERROR(INDEX(SalesTJ[Country],MATCH(A1949,SalesTJ[ProductID],0)),"Not found")</f>
        <v>Not found</v>
      </c>
      <c r="H1949" t="str">
        <f>IFERROR(INDEX(Location[State],MATCH(I1949,Location[Zip],0)),"Not found")</f>
        <v>Not found</v>
      </c>
      <c r="I1949" t="str">
        <f>IFERROR(INDEX(SalesTJ[Zip],MATCH(A1949,SalesTJ[ProductID],0)),"Not found")</f>
        <v>Not found</v>
      </c>
      <c r="J1949" t="str">
        <f>IFERROR(INDEX(Manufacturer[Manufacturer Name],MATCH(E1949,Manufacturer[ManufacturerID],0)),"Not found")</f>
        <v>Currus</v>
      </c>
      <c r="K1949" t="str">
        <f>IFERROR(INDEX(SalesTJ[Units],MATCH(A1949,SalesTJ[ProductID],0)),"Not found")</f>
        <v>Not found</v>
      </c>
      <c r="L1949" t="str">
        <f>IFERROR(INDEX(SalesTJ[Revenue],MATCH(A1949,SalesTJ[ProductID],0)),"Not found")</f>
        <v>Not found</v>
      </c>
    </row>
    <row r="1950" spans="1:12">
      <c r="A1950" s="10">
        <v>1949</v>
      </c>
      <c r="C1950" t="str">
        <f>IFERROR(INDEX(ProductTJ[Product Name],MATCH(A1950,ProductTJ[ProductID],0)),"Not found")</f>
        <v>Currus RP-24</v>
      </c>
      <c r="D1950" t="str">
        <f>IFERROR(INDEX(ProductTJ[Category],MATCH(A1950,ProductTJ[ProductID],0)),"Not found")</f>
        <v>Rural</v>
      </c>
      <c r="E1950">
        <f>IFERROR(INDEX(ProductTJ[ManufacturerID],MATCH(A1950,ProductTJ[ProductID],0)),"Not found")</f>
        <v>4</v>
      </c>
      <c r="F1950" t="str">
        <f>IFERROR(INDEX(ProductTJ[Segment],MATCH(A1950,ProductTJ[ProductID],0)),"Not found")</f>
        <v>Productivity</v>
      </c>
      <c r="G1950" t="str">
        <f>IFERROR(INDEX(SalesTJ[Country],MATCH(A1950,SalesTJ[ProductID],0)),"Not found")</f>
        <v>Not found</v>
      </c>
      <c r="H1950" t="str">
        <f>IFERROR(INDEX(Location[State],MATCH(I1950,Location[Zip],0)),"Not found")</f>
        <v>Not found</v>
      </c>
      <c r="I1950" t="str">
        <f>IFERROR(INDEX(SalesTJ[Zip],MATCH(A1950,SalesTJ[ProductID],0)),"Not found")</f>
        <v>Not found</v>
      </c>
      <c r="J1950" t="str">
        <f>IFERROR(INDEX(Manufacturer[Manufacturer Name],MATCH(E1950,Manufacturer[ManufacturerID],0)),"Not found")</f>
        <v>Currus</v>
      </c>
      <c r="K1950" t="str">
        <f>IFERROR(INDEX(SalesTJ[Units],MATCH(A1950,SalesTJ[ProductID],0)),"Not found")</f>
        <v>Not found</v>
      </c>
      <c r="L1950" t="str">
        <f>IFERROR(INDEX(SalesTJ[Revenue],MATCH(A1950,SalesTJ[ProductID],0)),"Not found")</f>
        <v>Not found</v>
      </c>
    </row>
    <row r="1951" spans="1:12">
      <c r="A1951" s="10">
        <v>1950</v>
      </c>
      <c r="C1951" t="str">
        <f>IFERROR(INDEX(ProductTJ[Product Name],MATCH(A1951,ProductTJ[ProductID],0)),"Not found")</f>
        <v>Currus RP-25</v>
      </c>
      <c r="D1951" t="str">
        <f>IFERROR(INDEX(ProductTJ[Category],MATCH(A1951,ProductTJ[ProductID],0)),"Not found")</f>
        <v>Rural</v>
      </c>
      <c r="E1951">
        <f>IFERROR(INDEX(ProductTJ[ManufacturerID],MATCH(A1951,ProductTJ[ProductID],0)),"Not found")</f>
        <v>4</v>
      </c>
      <c r="F1951" t="str">
        <f>IFERROR(INDEX(ProductTJ[Segment],MATCH(A1951,ProductTJ[ProductID],0)),"Not found")</f>
        <v>Productivity</v>
      </c>
      <c r="G1951" t="str">
        <f>IFERROR(INDEX(SalesTJ[Country],MATCH(A1951,SalesTJ[ProductID],0)),"Not found")</f>
        <v>Not found</v>
      </c>
      <c r="H1951" t="str">
        <f>IFERROR(INDEX(Location[State],MATCH(I1951,Location[Zip],0)),"Not found")</f>
        <v>Not found</v>
      </c>
      <c r="I1951" t="str">
        <f>IFERROR(INDEX(SalesTJ[Zip],MATCH(A1951,SalesTJ[ProductID],0)),"Not found")</f>
        <v>Not found</v>
      </c>
      <c r="J1951" t="str">
        <f>IFERROR(INDEX(Manufacturer[Manufacturer Name],MATCH(E1951,Manufacturer[ManufacturerID],0)),"Not found")</f>
        <v>Currus</v>
      </c>
      <c r="K1951" t="str">
        <f>IFERROR(INDEX(SalesTJ[Units],MATCH(A1951,SalesTJ[ProductID],0)),"Not found")</f>
        <v>Not found</v>
      </c>
      <c r="L1951" t="str">
        <f>IFERROR(INDEX(SalesTJ[Revenue],MATCH(A1951,SalesTJ[ProductID],0)),"Not found")</f>
        <v>Not found</v>
      </c>
    </row>
    <row r="1952" spans="1:12">
      <c r="A1952" s="10">
        <v>1951</v>
      </c>
      <c r="C1952" t="str">
        <f>IFERROR(INDEX(ProductTJ[Product Name],MATCH(A1952,ProductTJ[ProductID],0)),"Not found")</f>
        <v>Currus RP-26</v>
      </c>
      <c r="D1952" t="str">
        <f>IFERROR(INDEX(ProductTJ[Category],MATCH(A1952,ProductTJ[ProductID],0)),"Not found")</f>
        <v>Rural</v>
      </c>
      <c r="E1952">
        <f>IFERROR(INDEX(ProductTJ[ManufacturerID],MATCH(A1952,ProductTJ[ProductID],0)),"Not found")</f>
        <v>4</v>
      </c>
      <c r="F1952" t="str">
        <f>IFERROR(INDEX(ProductTJ[Segment],MATCH(A1952,ProductTJ[ProductID],0)),"Not found")</f>
        <v>Productivity</v>
      </c>
      <c r="G1952" t="str">
        <f>IFERROR(INDEX(SalesTJ[Country],MATCH(A1952,SalesTJ[ProductID],0)),"Not found")</f>
        <v>Not found</v>
      </c>
      <c r="H1952" t="str">
        <f>IFERROR(INDEX(Location[State],MATCH(I1952,Location[Zip],0)),"Not found")</f>
        <v>Not found</v>
      </c>
      <c r="I1952" t="str">
        <f>IFERROR(INDEX(SalesTJ[Zip],MATCH(A1952,SalesTJ[ProductID],0)),"Not found")</f>
        <v>Not found</v>
      </c>
      <c r="J1952" t="str">
        <f>IFERROR(INDEX(Manufacturer[Manufacturer Name],MATCH(E1952,Manufacturer[ManufacturerID],0)),"Not found")</f>
        <v>Currus</v>
      </c>
      <c r="K1952" t="str">
        <f>IFERROR(INDEX(SalesTJ[Units],MATCH(A1952,SalesTJ[ProductID],0)),"Not found")</f>
        <v>Not found</v>
      </c>
      <c r="L1952" t="str">
        <f>IFERROR(INDEX(SalesTJ[Revenue],MATCH(A1952,SalesTJ[ProductID],0)),"Not found")</f>
        <v>Not found</v>
      </c>
    </row>
    <row r="1953" spans="1:12">
      <c r="A1953" s="10">
        <v>1952</v>
      </c>
      <c r="C1953" t="str">
        <f>IFERROR(INDEX(ProductTJ[Product Name],MATCH(A1953,ProductTJ[ProductID],0)),"Not found")</f>
        <v>Currus RP-27</v>
      </c>
      <c r="D1953" t="str">
        <f>IFERROR(INDEX(ProductTJ[Category],MATCH(A1953,ProductTJ[ProductID],0)),"Not found")</f>
        <v>Rural</v>
      </c>
      <c r="E1953">
        <f>IFERROR(INDEX(ProductTJ[ManufacturerID],MATCH(A1953,ProductTJ[ProductID],0)),"Not found")</f>
        <v>4</v>
      </c>
      <c r="F1953" t="str">
        <f>IFERROR(INDEX(ProductTJ[Segment],MATCH(A1953,ProductTJ[ProductID],0)),"Not found")</f>
        <v>Productivity</v>
      </c>
      <c r="G1953" t="str">
        <f>IFERROR(INDEX(SalesTJ[Country],MATCH(A1953,SalesTJ[ProductID],0)),"Not found")</f>
        <v>Not found</v>
      </c>
      <c r="H1953" t="str">
        <f>IFERROR(INDEX(Location[State],MATCH(I1953,Location[Zip],0)),"Not found")</f>
        <v>Not found</v>
      </c>
      <c r="I1953" t="str">
        <f>IFERROR(INDEX(SalesTJ[Zip],MATCH(A1953,SalesTJ[ProductID],0)),"Not found")</f>
        <v>Not found</v>
      </c>
      <c r="J1953" t="str">
        <f>IFERROR(INDEX(Manufacturer[Manufacturer Name],MATCH(E1953,Manufacturer[ManufacturerID],0)),"Not found")</f>
        <v>Currus</v>
      </c>
      <c r="K1953" t="str">
        <f>IFERROR(INDEX(SalesTJ[Units],MATCH(A1953,SalesTJ[ProductID],0)),"Not found")</f>
        <v>Not found</v>
      </c>
      <c r="L1953" t="str">
        <f>IFERROR(INDEX(SalesTJ[Revenue],MATCH(A1953,SalesTJ[ProductID],0)),"Not found")</f>
        <v>Not found</v>
      </c>
    </row>
    <row r="1954" spans="1:12">
      <c r="A1954" s="10">
        <v>1953</v>
      </c>
      <c r="C1954" t="str">
        <f>IFERROR(INDEX(ProductTJ[Product Name],MATCH(A1954,ProductTJ[ProductID],0)),"Not found")</f>
        <v>Currus RP-28</v>
      </c>
      <c r="D1954" t="str">
        <f>IFERROR(INDEX(ProductTJ[Category],MATCH(A1954,ProductTJ[ProductID],0)),"Not found")</f>
        <v>Rural</v>
      </c>
      <c r="E1954">
        <f>IFERROR(INDEX(ProductTJ[ManufacturerID],MATCH(A1954,ProductTJ[ProductID],0)),"Not found")</f>
        <v>4</v>
      </c>
      <c r="F1954" t="str">
        <f>IFERROR(INDEX(ProductTJ[Segment],MATCH(A1954,ProductTJ[ProductID],0)),"Not found")</f>
        <v>Productivity</v>
      </c>
      <c r="G1954" t="str">
        <f>IFERROR(INDEX(SalesTJ[Country],MATCH(A1954,SalesTJ[ProductID],0)),"Not found")</f>
        <v>Not found</v>
      </c>
      <c r="H1954" t="str">
        <f>IFERROR(INDEX(Location[State],MATCH(I1954,Location[Zip],0)),"Not found")</f>
        <v>Not found</v>
      </c>
      <c r="I1954" t="str">
        <f>IFERROR(INDEX(SalesTJ[Zip],MATCH(A1954,SalesTJ[ProductID],0)),"Not found")</f>
        <v>Not found</v>
      </c>
      <c r="J1954" t="str">
        <f>IFERROR(INDEX(Manufacturer[Manufacturer Name],MATCH(E1954,Manufacturer[ManufacturerID],0)),"Not found")</f>
        <v>Currus</v>
      </c>
      <c r="K1954" t="str">
        <f>IFERROR(INDEX(SalesTJ[Units],MATCH(A1954,SalesTJ[ProductID],0)),"Not found")</f>
        <v>Not found</v>
      </c>
      <c r="L1954" t="str">
        <f>IFERROR(INDEX(SalesTJ[Revenue],MATCH(A1954,SalesTJ[ProductID],0)),"Not found")</f>
        <v>Not found</v>
      </c>
    </row>
    <row r="1955" spans="1:12">
      <c r="A1955" s="10">
        <v>1954</v>
      </c>
      <c r="C1955" t="str">
        <f>IFERROR(INDEX(ProductTJ[Product Name],MATCH(A1955,ProductTJ[ProductID],0)),"Not found")</f>
        <v>Currus RP-29</v>
      </c>
      <c r="D1955" t="str">
        <f>IFERROR(INDEX(ProductTJ[Category],MATCH(A1955,ProductTJ[ProductID],0)),"Not found")</f>
        <v>Rural</v>
      </c>
      <c r="E1955">
        <f>IFERROR(INDEX(ProductTJ[ManufacturerID],MATCH(A1955,ProductTJ[ProductID],0)),"Not found")</f>
        <v>4</v>
      </c>
      <c r="F1955" t="str">
        <f>IFERROR(INDEX(ProductTJ[Segment],MATCH(A1955,ProductTJ[ProductID],0)),"Not found")</f>
        <v>Productivity</v>
      </c>
      <c r="G1955" t="str">
        <f>IFERROR(INDEX(SalesTJ[Country],MATCH(A1955,SalesTJ[ProductID],0)),"Not found")</f>
        <v>Not found</v>
      </c>
      <c r="H1955" t="str">
        <f>IFERROR(INDEX(Location[State],MATCH(I1955,Location[Zip],0)),"Not found")</f>
        <v>Not found</v>
      </c>
      <c r="I1955" t="str">
        <f>IFERROR(INDEX(SalesTJ[Zip],MATCH(A1955,SalesTJ[ProductID],0)),"Not found")</f>
        <v>Not found</v>
      </c>
      <c r="J1955" t="str">
        <f>IFERROR(INDEX(Manufacturer[Manufacturer Name],MATCH(E1955,Manufacturer[ManufacturerID],0)),"Not found")</f>
        <v>Currus</v>
      </c>
      <c r="K1955" t="str">
        <f>IFERROR(INDEX(SalesTJ[Units],MATCH(A1955,SalesTJ[ProductID],0)),"Not found")</f>
        <v>Not found</v>
      </c>
      <c r="L1955" t="str">
        <f>IFERROR(INDEX(SalesTJ[Revenue],MATCH(A1955,SalesTJ[ProductID],0)),"Not found")</f>
        <v>Not found</v>
      </c>
    </row>
    <row r="1956" spans="1:12">
      <c r="A1956" s="10">
        <v>1955</v>
      </c>
      <c r="C1956" t="str">
        <f>IFERROR(INDEX(ProductTJ[Product Name],MATCH(A1956,ProductTJ[ProductID],0)),"Not found")</f>
        <v>Currus RP-30</v>
      </c>
      <c r="D1956" t="str">
        <f>IFERROR(INDEX(ProductTJ[Category],MATCH(A1956,ProductTJ[ProductID],0)),"Not found")</f>
        <v>Rural</v>
      </c>
      <c r="E1956">
        <f>IFERROR(INDEX(ProductTJ[ManufacturerID],MATCH(A1956,ProductTJ[ProductID],0)),"Not found")</f>
        <v>4</v>
      </c>
      <c r="F1956" t="str">
        <f>IFERROR(INDEX(ProductTJ[Segment],MATCH(A1956,ProductTJ[ProductID],0)),"Not found")</f>
        <v>Productivity</v>
      </c>
      <c r="G1956" t="str">
        <f>IFERROR(INDEX(SalesTJ[Country],MATCH(A1956,SalesTJ[ProductID],0)),"Not found")</f>
        <v>Not found</v>
      </c>
      <c r="H1956" t="str">
        <f>IFERROR(INDEX(Location[State],MATCH(I1956,Location[Zip],0)),"Not found")</f>
        <v>Not found</v>
      </c>
      <c r="I1956" t="str">
        <f>IFERROR(INDEX(SalesTJ[Zip],MATCH(A1956,SalesTJ[ProductID],0)),"Not found")</f>
        <v>Not found</v>
      </c>
      <c r="J1956" t="str">
        <f>IFERROR(INDEX(Manufacturer[Manufacturer Name],MATCH(E1956,Manufacturer[ManufacturerID],0)),"Not found")</f>
        <v>Currus</v>
      </c>
      <c r="K1956" t="str">
        <f>IFERROR(INDEX(SalesTJ[Units],MATCH(A1956,SalesTJ[ProductID],0)),"Not found")</f>
        <v>Not found</v>
      </c>
      <c r="L1956" t="str">
        <f>IFERROR(INDEX(SalesTJ[Revenue],MATCH(A1956,SalesTJ[ProductID],0)),"Not found")</f>
        <v>Not found</v>
      </c>
    </row>
    <row r="1957" spans="1:12">
      <c r="A1957" s="10">
        <v>1956</v>
      </c>
      <c r="C1957" t="str">
        <f>IFERROR(INDEX(ProductTJ[Product Name],MATCH(A1957,ProductTJ[ProductID],0)),"Not found")</f>
        <v>Currus RP-31</v>
      </c>
      <c r="D1957" t="str">
        <f>IFERROR(INDEX(ProductTJ[Category],MATCH(A1957,ProductTJ[ProductID],0)),"Not found")</f>
        <v>Rural</v>
      </c>
      <c r="E1957">
        <f>IFERROR(INDEX(ProductTJ[ManufacturerID],MATCH(A1957,ProductTJ[ProductID],0)),"Not found")</f>
        <v>4</v>
      </c>
      <c r="F1957" t="str">
        <f>IFERROR(INDEX(ProductTJ[Segment],MATCH(A1957,ProductTJ[ProductID],0)),"Not found")</f>
        <v>Productivity</v>
      </c>
      <c r="G1957" t="str">
        <f>IFERROR(INDEX(SalesTJ[Country],MATCH(A1957,SalesTJ[ProductID],0)),"Not found")</f>
        <v>Not found</v>
      </c>
      <c r="H1957" t="str">
        <f>IFERROR(INDEX(Location[State],MATCH(I1957,Location[Zip],0)),"Not found")</f>
        <v>Not found</v>
      </c>
      <c r="I1957" t="str">
        <f>IFERROR(INDEX(SalesTJ[Zip],MATCH(A1957,SalesTJ[ProductID],0)),"Not found")</f>
        <v>Not found</v>
      </c>
      <c r="J1957" t="str">
        <f>IFERROR(INDEX(Manufacturer[Manufacturer Name],MATCH(E1957,Manufacturer[ManufacturerID],0)),"Not found")</f>
        <v>Currus</v>
      </c>
      <c r="K1957" t="str">
        <f>IFERROR(INDEX(SalesTJ[Units],MATCH(A1957,SalesTJ[ProductID],0)),"Not found")</f>
        <v>Not found</v>
      </c>
      <c r="L1957" t="str">
        <f>IFERROR(INDEX(SalesTJ[Revenue],MATCH(A1957,SalesTJ[ProductID],0)),"Not found")</f>
        <v>Not found</v>
      </c>
    </row>
    <row r="1958" spans="1:12">
      <c r="A1958" s="10">
        <v>1957</v>
      </c>
      <c r="C1958" t="str">
        <f>IFERROR(INDEX(ProductTJ[Product Name],MATCH(A1958,ProductTJ[ProductID],0)),"Not found")</f>
        <v>Currus RP-32</v>
      </c>
      <c r="D1958" t="str">
        <f>IFERROR(INDEX(ProductTJ[Category],MATCH(A1958,ProductTJ[ProductID],0)),"Not found")</f>
        <v>Rural</v>
      </c>
      <c r="E1958">
        <f>IFERROR(INDEX(ProductTJ[ManufacturerID],MATCH(A1958,ProductTJ[ProductID],0)),"Not found")</f>
        <v>4</v>
      </c>
      <c r="F1958" t="str">
        <f>IFERROR(INDEX(ProductTJ[Segment],MATCH(A1958,ProductTJ[ProductID],0)),"Not found")</f>
        <v>Productivity</v>
      </c>
      <c r="G1958" t="str">
        <f>IFERROR(INDEX(SalesTJ[Country],MATCH(A1958,SalesTJ[ProductID],0)),"Not found")</f>
        <v>Not found</v>
      </c>
      <c r="H1958" t="str">
        <f>IFERROR(INDEX(Location[State],MATCH(I1958,Location[Zip],0)),"Not found")</f>
        <v>Not found</v>
      </c>
      <c r="I1958" t="str">
        <f>IFERROR(INDEX(SalesTJ[Zip],MATCH(A1958,SalesTJ[ProductID],0)),"Not found")</f>
        <v>Not found</v>
      </c>
      <c r="J1958" t="str">
        <f>IFERROR(INDEX(Manufacturer[Manufacturer Name],MATCH(E1958,Manufacturer[ManufacturerID],0)),"Not found")</f>
        <v>Currus</v>
      </c>
      <c r="K1958" t="str">
        <f>IFERROR(INDEX(SalesTJ[Units],MATCH(A1958,SalesTJ[ProductID],0)),"Not found")</f>
        <v>Not found</v>
      </c>
      <c r="L1958" t="str">
        <f>IFERROR(INDEX(SalesTJ[Revenue],MATCH(A1958,SalesTJ[ProductID],0)),"Not found")</f>
        <v>Not found</v>
      </c>
    </row>
    <row r="1959" spans="1:12">
      <c r="A1959" s="10">
        <v>1958</v>
      </c>
      <c r="C1959" t="str">
        <f>IFERROR(INDEX(ProductTJ[Product Name],MATCH(A1959,ProductTJ[ProductID],0)),"Not found")</f>
        <v>Currus RP-33</v>
      </c>
      <c r="D1959" t="str">
        <f>IFERROR(INDEX(ProductTJ[Category],MATCH(A1959,ProductTJ[ProductID],0)),"Not found")</f>
        <v>Rural</v>
      </c>
      <c r="E1959">
        <f>IFERROR(INDEX(ProductTJ[ManufacturerID],MATCH(A1959,ProductTJ[ProductID],0)),"Not found")</f>
        <v>4</v>
      </c>
      <c r="F1959" t="str">
        <f>IFERROR(INDEX(ProductTJ[Segment],MATCH(A1959,ProductTJ[ProductID],0)),"Not found")</f>
        <v>Productivity</v>
      </c>
      <c r="G1959" t="str">
        <f>IFERROR(INDEX(SalesTJ[Country],MATCH(A1959,SalesTJ[ProductID],0)),"Not found")</f>
        <v>Canada</v>
      </c>
      <c r="H1959" t="str">
        <f>IFERROR(INDEX(Location[State],MATCH(I1959,Location[Zip],0)),"Not found")</f>
        <v>Ontario</v>
      </c>
      <c r="I1959" t="str">
        <f>IFERROR(INDEX(SalesTJ[Zip],MATCH(A1959,SalesTJ[ProductID],0)),"Not found")</f>
        <v>M4X</v>
      </c>
      <c r="J1959" t="str">
        <f>IFERROR(INDEX(Manufacturer[Manufacturer Name],MATCH(E1959,Manufacturer[ManufacturerID],0)),"Not found")</f>
        <v>Currus</v>
      </c>
      <c r="K1959">
        <f>IFERROR(INDEX(SalesTJ[Units],MATCH(A1959,SalesTJ[ProductID],0)),"Not found")</f>
        <v>1</v>
      </c>
      <c r="L1959">
        <f>IFERROR(INDEX(SalesTJ[Revenue],MATCH(A1959,SalesTJ[ProductID],0)),"Not found")</f>
        <v>944.37</v>
      </c>
    </row>
    <row r="1960" spans="1:12">
      <c r="A1960" s="10">
        <v>1959</v>
      </c>
      <c r="C1960" t="str">
        <f>IFERROR(INDEX(ProductTJ[Product Name],MATCH(A1960,ProductTJ[ProductID],0)),"Not found")</f>
        <v>Currus RP-34</v>
      </c>
      <c r="D1960" t="str">
        <f>IFERROR(INDEX(ProductTJ[Category],MATCH(A1960,ProductTJ[ProductID],0)),"Not found")</f>
        <v>Rural</v>
      </c>
      <c r="E1960">
        <f>IFERROR(INDEX(ProductTJ[ManufacturerID],MATCH(A1960,ProductTJ[ProductID],0)),"Not found")</f>
        <v>4</v>
      </c>
      <c r="F1960" t="str">
        <f>IFERROR(INDEX(ProductTJ[Segment],MATCH(A1960,ProductTJ[ProductID],0)),"Not found")</f>
        <v>Productivity</v>
      </c>
      <c r="G1960" t="str">
        <f>IFERROR(INDEX(SalesTJ[Country],MATCH(A1960,SalesTJ[ProductID],0)),"Not found")</f>
        <v>Canada</v>
      </c>
      <c r="H1960" t="str">
        <f>IFERROR(INDEX(Location[State],MATCH(I1960,Location[Zip],0)),"Not found")</f>
        <v>Ontario</v>
      </c>
      <c r="I1960" t="str">
        <f>IFERROR(INDEX(SalesTJ[Zip],MATCH(A1960,SalesTJ[ProductID],0)),"Not found")</f>
        <v>M4X</v>
      </c>
      <c r="J1960" t="str">
        <f>IFERROR(INDEX(Manufacturer[Manufacturer Name],MATCH(E1960,Manufacturer[ManufacturerID],0)),"Not found")</f>
        <v>Currus</v>
      </c>
      <c r="K1960">
        <f>IFERROR(INDEX(SalesTJ[Units],MATCH(A1960,SalesTJ[ProductID],0)),"Not found")</f>
        <v>1</v>
      </c>
      <c r="L1960">
        <f>IFERROR(INDEX(SalesTJ[Revenue],MATCH(A1960,SalesTJ[ProductID],0)),"Not found")</f>
        <v>944.37</v>
      </c>
    </row>
    <row r="1961" spans="1:12">
      <c r="A1961" s="10">
        <v>1960</v>
      </c>
      <c r="C1961" t="str">
        <f>IFERROR(INDEX(ProductTJ[Product Name],MATCH(A1961,ProductTJ[ProductID],0)),"Not found")</f>
        <v>Currus RP-35</v>
      </c>
      <c r="D1961" t="str">
        <f>IFERROR(INDEX(ProductTJ[Category],MATCH(A1961,ProductTJ[ProductID],0)),"Not found")</f>
        <v>Rural</v>
      </c>
      <c r="E1961">
        <f>IFERROR(INDEX(ProductTJ[ManufacturerID],MATCH(A1961,ProductTJ[ProductID],0)),"Not found")</f>
        <v>4</v>
      </c>
      <c r="F1961" t="str">
        <f>IFERROR(INDEX(ProductTJ[Segment],MATCH(A1961,ProductTJ[ProductID],0)),"Not found")</f>
        <v>Productivity</v>
      </c>
      <c r="G1961" t="str">
        <f>IFERROR(INDEX(SalesTJ[Country],MATCH(A1961,SalesTJ[ProductID],0)),"Not found")</f>
        <v>Not found</v>
      </c>
      <c r="H1961" t="str">
        <f>IFERROR(INDEX(Location[State],MATCH(I1961,Location[Zip],0)),"Not found")</f>
        <v>Not found</v>
      </c>
      <c r="I1961" t="str">
        <f>IFERROR(INDEX(SalesTJ[Zip],MATCH(A1961,SalesTJ[ProductID],0)),"Not found")</f>
        <v>Not found</v>
      </c>
      <c r="J1961" t="str">
        <f>IFERROR(INDEX(Manufacturer[Manufacturer Name],MATCH(E1961,Manufacturer[ManufacturerID],0)),"Not found")</f>
        <v>Currus</v>
      </c>
      <c r="K1961" t="str">
        <f>IFERROR(INDEX(SalesTJ[Units],MATCH(A1961,SalesTJ[ProductID],0)),"Not found")</f>
        <v>Not found</v>
      </c>
      <c r="L1961" t="str">
        <f>IFERROR(INDEX(SalesTJ[Revenue],MATCH(A1961,SalesTJ[ProductID],0)),"Not found")</f>
        <v>Not found</v>
      </c>
    </row>
    <row r="1962" spans="1:12">
      <c r="A1962" s="10">
        <v>1961</v>
      </c>
      <c r="C1962" t="str">
        <f>IFERROR(INDEX(ProductTJ[Product Name],MATCH(A1962,ProductTJ[ProductID],0)),"Not found")</f>
        <v>Currus RP-36</v>
      </c>
      <c r="D1962" t="str">
        <f>IFERROR(INDEX(ProductTJ[Category],MATCH(A1962,ProductTJ[ProductID],0)),"Not found")</f>
        <v>Rural</v>
      </c>
      <c r="E1962">
        <f>IFERROR(INDEX(ProductTJ[ManufacturerID],MATCH(A1962,ProductTJ[ProductID],0)),"Not found")</f>
        <v>4</v>
      </c>
      <c r="F1962" t="str">
        <f>IFERROR(INDEX(ProductTJ[Segment],MATCH(A1962,ProductTJ[ProductID],0)),"Not found")</f>
        <v>Productivity</v>
      </c>
      <c r="G1962" t="str">
        <f>IFERROR(INDEX(SalesTJ[Country],MATCH(A1962,SalesTJ[ProductID],0)),"Not found")</f>
        <v>Not found</v>
      </c>
      <c r="H1962" t="str">
        <f>IFERROR(INDEX(Location[State],MATCH(I1962,Location[Zip],0)),"Not found")</f>
        <v>Not found</v>
      </c>
      <c r="I1962" t="str">
        <f>IFERROR(INDEX(SalesTJ[Zip],MATCH(A1962,SalesTJ[ProductID],0)),"Not found")</f>
        <v>Not found</v>
      </c>
      <c r="J1962" t="str">
        <f>IFERROR(INDEX(Manufacturer[Manufacturer Name],MATCH(E1962,Manufacturer[ManufacturerID],0)),"Not found")</f>
        <v>Currus</v>
      </c>
      <c r="K1962" t="str">
        <f>IFERROR(INDEX(SalesTJ[Units],MATCH(A1962,SalesTJ[ProductID],0)),"Not found")</f>
        <v>Not found</v>
      </c>
      <c r="L1962" t="str">
        <f>IFERROR(INDEX(SalesTJ[Revenue],MATCH(A1962,SalesTJ[ProductID],0)),"Not found")</f>
        <v>Not found</v>
      </c>
    </row>
    <row r="1963" spans="1:12">
      <c r="A1963" s="10">
        <v>1962</v>
      </c>
      <c r="C1963" t="str">
        <f>IFERROR(INDEX(ProductTJ[Product Name],MATCH(A1963,ProductTJ[ProductID],0)),"Not found")</f>
        <v>Currus RP-37</v>
      </c>
      <c r="D1963" t="str">
        <f>IFERROR(INDEX(ProductTJ[Category],MATCH(A1963,ProductTJ[ProductID],0)),"Not found")</f>
        <v>Rural</v>
      </c>
      <c r="E1963">
        <f>IFERROR(INDEX(ProductTJ[ManufacturerID],MATCH(A1963,ProductTJ[ProductID],0)),"Not found")</f>
        <v>4</v>
      </c>
      <c r="F1963" t="str">
        <f>IFERROR(INDEX(ProductTJ[Segment],MATCH(A1963,ProductTJ[ProductID],0)),"Not found")</f>
        <v>Productivity</v>
      </c>
      <c r="G1963" t="str">
        <f>IFERROR(INDEX(SalesTJ[Country],MATCH(A1963,SalesTJ[ProductID],0)),"Not found")</f>
        <v>Not found</v>
      </c>
      <c r="H1963" t="str">
        <f>IFERROR(INDEX(Location[State],MATCH(I1963,Location[Zip],0)),"Not found")</f>
        <v>Not found</v>
      </c>
      <c r="I1963" t="str">
        <f>IFERROR(INDEX(SalesTJ[Zip],MATCH(A1963,SalesTJ[ProductID],0)),"Not found")</f>
        <v>Not found</v>
      </c>
      <c r="J1963" t="str">
        <f>IFERROR(INDEX(Manufacturer[Manufacturer Name],MATCH(E1963,Manufacturer[ManufacturerID],0)),"Not found")</f>
        <v>Currus</v>
      </c>
      <c r="K1963" t="str">
        <f>IFERROR(INDEX(SalesTJ[Units],MATCH(A1963,SalesTJ[ProductID],0)),"Not found")</f>
        <v>Not found</v>
      </c>
      <c r="L1963" t="str">
        <f>IFERROR(INDEX(SalesTJ[Revenue],MATCH(A1963,SalesTJ[ProductID],0)),"Not found")</f>
        <v>Not found</v>
      </c>
    </row>
    <row r="1964" spans="1:12">
      <c r="A1964" s="10">
        <v>1963</v>
      </c>
      <c r="C1964" t="str">
        <f>IFERROR(INDEX(ProductTJ[Product Name],MATCH(A1964,ProductTJ[ProductID],0)),"Not found")</f>
        <v>Currus RP-38</v>
      </c>
      <c r="D1964" t="str">
        <f>IFERROR(INDEX(ProductTJ[Category],MATCH(A1964,ProductTJ[ProductID],0)),"Not found")</f>
        <v>Rural</v>
      </c>
      <c r="E1964">
        <f>IFERROR(INDEX(ProductTJ[ManufacturerID],MATCH(A1964,ProductTJ[ProductID],0)),"Not found")</f>
        <v>4</v>
      </c>
      <c r="F1964" t="str">
        <f>IFERROR(INDEX(ProductTJ[Segment],MATCH(A1964,ProductTJ[ProductID],0)),"Not found")</f>
        <v>Productivity</v>
      </c>
      <c r="G1964" t="str">
        <f>IFERROR(INDEX(SalesTJ[Country],MATCH(A1964,SalesTJ[ProductID],0)),"Not found")</f>
        <v>Not found</v>
      </c>
      <c r="H1964" t="str">
        <f>IFERROR(INDEX(Location[State],MATCH(I1964,Location[Zip],0)),"Not found")</f>
        <v>Not found</v>
      </c>
      <c r="I1964" t="str">
        <f>IFERROR(INDEX(SalesTJ[Zip],MATCH(A1964,SalesTJ[ProductID],0)),"Not found")</f>
        <v>Not found</v>
      </c>
      <c r="J1964" t="str">
        <f>IFERROR(INDEX(Manufacturer[Manufacturer Name],MATCH(E1964,Manufacturer[ManufacturerID],0)),"Not found")</f>
        <v>Currus</v>
      </c>
      <c r="K1964" t="str">
        <f>IFERROR(INDEX(SalesTJ[Units],MATCH(A1964,SalesTJ[ProductID],0)),"Not found")</f>
        <v>Not found</v>
      </c>
      <c r="L1964" t="str">
        <f>IFERROR(INDEX(SalesTJ[Revenue],MATCH(A1964,SalesTJ[ProductID],0)),"Not found")</f>
        <v>Not found</v>
      </c>
    </row>
    <row r="1965" spans="1:12">
      <c r="A1965" s="10">
        <v>1964</v>
      </c>
      <c r="C1965" t="str">
        <f>IFERROR(INDEX(ProductTJ[Product Name],MATCH(A1965,ProductTJ[ProductID],0)),"Not found")</f>
        <v>Currus RP-39</v>
      </c>
      <c r="D1965" t="str">
        <f>IFERROR(INDEX(ProductTJ[Category],MATCH(A1965,ProductTJ[ProductID],0)),"Not found")</f>
        <v>Rural</v>
      </c>
      <c r="E1965">
        <f>IFERROR(INDEX(ProductTJ[ManufacturerID],MATCH(A1965,ProductTJ[ProductID],0)),"Not found")</f>
        <v>4</v>
      </c>
      <c r="F1965" t="str">
        <f>IFERROR(INDEX(ProductTJ[Segment],MATCH(A1965,ProductTJ[ProductID],0)),"Not found")</f>
        <v>Productivity</v>
      </c>
      <c r="G1965" t="str">
        <f>IFERROR(INDEX(SalesTJ[Country],MATCH(A1965,SalesTJ[ProductID],0)),"Not found")</f>
        <v>Not found</v>
      </c>
      <c r="H1965" t="str">
        <f>IFERROR(INDEX(Location[State],MATCH(I1965,Location[Zip],0)),"Not found")</f>
        <v>Not found</v>
      </c>
      <c r="I1965" t="str">
        <f>IFERROR(INDEX(SalesTJ[Zip],MATCH(A1965,SalesTJ[ProductID],0)),"Not found")</f>
        <v>Not found</v>
      </c>
      <c r="J1965" t="str">
        <f>IFERROR(INDEX(Manufacturer[Manufacturer Name],MATCH(E1965,Manufacturer[ManufacturerID],0)),"Not found")</f>
        <v>Currus</v>
      </c>
      <c r="K1965" t="str">
        <f>IFERROR(INDEX(SalesTJ[Units],MATCH(A1965,SalesTJ[ProductID],0)),"Not found")</f>
        <v>Not found</v>
      </c>
      <c r="L1965" t="str">
        <f>IFERROR(INDEX(SalesTJ[Revenue],MATCH(A1965,SalesTJ[ProductID],0)),"Not found")</f>
        <v>Not found</v>
      </c>
    </row>
    <row r="1966" spans="1:12">
      <c r="A1966" s="10">
        <v>1965</v>
      </c>
      <c r="C1966" t="str">
        <f>IFERROR(INDEX(ProductTJ[Product Name],MATCH(A1966,ProductTJ[ProductID],0)),"Not found")</f>
        <v>Currus RP-40</v>
      </c>
      <c r="D1966" t="str">
        <f>IFERROR(INDEX(ProductTJ[Category],MATCH(A1966,ProductTJ[ProductID],0)),"Not found")</f>
        <v>Rural</v>
      </c>
      <c r="E1966">
        <f>IFERROR(INDEX(ProductTJ[ManufacturerID],MATCH(A1966,ProductTJ[ProductID],0)),"Not found")</f>
        <v>4</v>
      </c>
      <c r="F1966" t="str">
        <f>IFERROR(INDEX(ProductTJ[Segment],MATCH(A1966,ProductTJ[ProductID],0)),"Not found")</f>
        <v>Productivity</v>
      </c>
      <c r="G1966" t="str">
        <f>IFERROR(INDEX(SalesTJ[Country],MATCH(A1966,SalesTJ[ProductID],0)),"Not found")</f>
        <v>Not found</v>
      </c>
      <c r="H1966" t="str">
        <f>IFERROR(INDEX(Location[State],MATCH(I1966,Location[Zip],0)),"Not found")</f>
        <v>Not found</v>
      </c>
      <c r="I1966" t="str">
        <f>IFERROR(INDEX(SalesTJ[Zip],MATCH(A1966,SalesTJ[ProductID],0)),"Not found")</f>
        <v>Not found</v>
      </c>
      <c r="J1966" t="str">
        <f>IFERROR(INDEX(Manufacturer[Manufacturer Name],MATCH(E1966,Manufacturer[ManufacturerID],0)),"Not found")</f>
        <v>Currus</v>
      </c>
      <c r="K1966" t="str">
        <f>IFERROR(INDEX(SalesTJ[Units],MATCH(A1966,SalesTJ[ProductID],0)),"Not found")</f>
        <v>Not found</v>
      </c>
      <c r="L1966" t="str">
        <f>IFERROR(INDEX(SalesTJ[Revenue],MATCH(A1966,SalesTJ[ProductID],0)),"Not found")</f>
        <v>Not found</v>
      </c>
    </row>
    <row r="1967" spans="1:12">
      <c r="A1967" s="10">
        <v>1966</v>
      </c>
      <c r="C1967" t="str">
        <f>IFERROR(INDEX(ProductTJ[Product Name],MATCH(A1967,ProductTJ[ProductID],0)),"Not found")</f>
        <v>Currus RP-41</v>
      </c>
      <c r="D1967" t="str">
        <f>IFERROR(INDEX(ProductTJ[Category],MATCH(A1967,ProductTJ[ProductID],0)),"Not found")</f>
        <v>Rural</v>
      </c>
      <c r="E1967">
        <f>IFERROR(INDEX(ProductTJ[ManufacturerID],MATCH(A1967,ProductTJ[ProductID],0)),"Not found")</f>
        <v>4</v>
      </c>
      <c r="F1967" t="str">
        <f>IFERROR(INDEX(ProductTJ[Segment],MATCH(A1967,ProductTJ[ProductID],0)),"Not found")</f>
        <v>Productivity</v>
      </c>
      <c r="G1967" t="str">
        <f>IFERROR(INDEX(SalesTJ[Country],MATCH(A1967,SalesTJ[ProductID],0)),"Not found")</f>
        <v>Not found</v>
      </c>
      <c r="H1967" t="str">
        <f>IFERROR(INDEX(Location[State],MATCH(I1967,Location[Zip],0)),"Not found")</f>
        <v>Not found</v>
      </c>
      <c r="I1967" t="str">
        <f>IFERROR(INDEX(SalesTJ[Zip],MATCH(A1967,SalesTJ[ProductID],0)),"Not found")</f>
        <v>Not found</v>
      </c>
      <c r="J1967" t="str">
        <f>IFERROR(INDEX(Manufacturer[Manufacturer Name],MATCH(E1967,Manufacturer[ManufacturerID],0)),"Not found")</f>
        <v>Currus</v>
      </c>
      <c r="K1967" t="str">
        <f>IFERROR(INDEX(SalesTJ[Units],MATCH(A1967,SalesTJ[ProductID],0)),"Not found")</f>
        <v>Not found</v>
      </c>
      <c r="L1967" t="str">
        <f>IFERROR(INDEX(SalesTJ[Revenue],MATCH(A1967,SalesTJ[ProductID],0)),"Not found")</f>
        <v>Not found</v>
      </c>
    </row>
    <row r="1968" spans="1:12">
      <c r="A1968" s="10">
        <v>1967</v>
      </c>
      <c r="C1968" t="str">
        <f>IFERROR(INDEX(ProductTJ[Product Name],MATCH(A1968,ProductTJ[ProductID],0)),"Not found")</f>
        <v>Currus RP-42</v>
      </c>
      <c r="D1968" t="str">
        <f>IFERROR(INDEX(ProductTJ[Category],MATCH(A1968,ProductTJ[ProductID],0)),"Not found")</f>
        <v>Rural</v>
      </c>
      <c r="E1968">
        <f>IFERROR(INDEX(ProductTJ[ManufacturerID],MATCH(A1968,ProductTJ[ProductID],0)),"Not found")</f>
        <v>4</v>
      </c>
      <c r="F1968" t="str">
        <f>IFERROR(INDEX(ProductTJ[Segment],MATCH(A1968,ProductTJ[ProductID],0)),"Not found")</f>
        <v>Productivity</v>
      </c>
      <c r="G1968" t="str">
        <f>IFERROR(INDEX(SalesTJ[Country],MATCH(A1968,SalesTJ[ProductID],0)),"Not found")</f>
        <v>Not found</v>
      </c>
      <c r="H1968" t="str">
        <f>IFERROR(INDEX(Location[State],MATCH(I1968,Location[Zip],0)),"Not found")</f>
        <v>Not found</v>
      </c>
      <c r="I1968" t="str">
        <f>IFERROR(INDEX(SalesTJ[Zip],MATCH(A1968,SalesTJ[ProductID],0)),"Not found")</f>
        <v>Not found</v>
      </c>
      <c r="J1968" t="str">
        <f>IFERROR(INDEX(Manufacturer[Manufacturer Name],MATCH(E1968,Manufacturer[ManufacturerID],0)),"Not found")</f>
        <v>Currus</v>
      </c>
      <c r="K1968" t="str">
        <f>IFERROR(INDEX(SalesTJ[Units],MATCH(A1968,SalesTJ[ProductID],0)),"Not found")</f>
        <v>Not found</v>
      </c>
      <c r="L1968" t="str">
        <f>IFERROR(INDEX(SalesTJ[Revenue],MATCH(A1968,SalesTJ[ProductID],0)),"Not found")</f>
        <v>Not found</v>
      </c>
    </row>
    <row r="1969" spans="1:12">
      <c r="A1969" s="10">
        <v>1968</v>
      </c>
      <c r="C1969" t="str">
        <f>IFERROR(INDEX(ProductTJ[Product Name],MATCH(A1969,ProductTJ[ProductID],0)),"Not found")</f>
        <v>Currus RP-43</v>
      </c>
      <c r="D1969" t="str">
        <f>IFERROR(INDEX(ProductTJ[Category],MATCH(A1969,ProductTJ[ProductID],0)),"Not found")</f>
        <v>Rural</v>
      </c>
      <c r="E1969">
        <f>IFERROR(INDEX(ProductTJ[ManufacturerID],MATCH(A1969,ProductTJ[ProductID],0)),"Not found")</f>
        <v>4</v>
      </c>
      <c r="F1969" t="str">
        <f>IFERROR(INDEX(ProductTJ[Segment],MATCH(A1969,ProductTJ[ProductID],0)),"Not found")</f>
        <v>Productivity</v>
      </c>
      <c r="G1969" t="str">
        <f>IFERROR(INDEX(SalesTJ[Country],MATCH(A1969,SalesTJ[ProductID],0)),"Not found")</f>
        <v>Not found</v>
      </c>
      <c r="H1969" t="str">
        <f>IFERROR(INDEX(Location[State],MATCH(I1969,Location[Zip],0)),"Not found")</f>
        <v>Not found</v>
      </c>
      <c r="I1969" t="str">
        <f>IFERROR(INDEX(SalesTJ[Zip],MATCH(A1969,SalesTJ[ProductID],0)),"Not found")</f>
        <v>Not found</v>
      </c>
      <c r="J1969" t="str">
        <f>IFERROR(INDEX(Manufacturer[Manufacturer Name],MATCH(E1969,Manufacturer[ManufacturerID],0)),"Not found")</f>
        <v>Currus</v>
      </c>
      <c r="K1969" t="str">
        <f>IFERROR(INDEX(SalesTJ[Units],MATCH(A1969,SalesTJ[ProductID],0)),"Not found")</f>
        <v>Not found</v>
      </c>
      <c r="L1969" t="str">
        <f>IFERROR(INDEX(SalesTJ[Revenue],MATCH(A1969,SalesTJ[ProductID],0)),"Not found")</f>
        <v>Not found</v>
      </c>
    </row>
    <row r="1970" spans="1:12">
      <c r="A1970" s="10">
        <v>1969</v>
      </c>
      <c r="C1970" t="str">
        <f>IFERROR(INDEX(ProductTJ[Product Name],MATCH(A1970,ProductTJ[ProductID],0)),"Not found")</f>
        <v>Currus RP-44</v>
      </c>
      <c r="D1970" t="str">
        <f>IFERROR(INDEX(ProductTJ[Category],MATCH(A1970,ProductTJ[ProductID],0)),"Not found")</f>
        <v>Rural</v>
      </c>
      <c r="E1970">
        <f>IFERROR(INDEX(ProductTJ[ManufacturerID],MATCH(A1970,ProductTJ[ProductID],0)),"Not found")</f>
        <v>4</v>
      </c>
      <c r="F1970" t="str">
        <f>IFERROR(INDEX(ProductTJ[Segment],MATCH(A1970,ProductTJ[ProductID],0)),"Not found")</f>
        <v>Productivity</v>
      </c>
      <c r="G1970" t="str">
        <f>IFERROR(INDEX(SalesTJ[Country],MATCH(A1970,SalesTJ[ProductID],0)),"Not found")</f>
        <v>Not found</v>
      </c>
      <c r="H1970" t="str">
        <f>IFERROR(INDEX(Location[State],MATCH(I1970,Location[Zip],0)),"Not found")</f>
        <v>Not found</v>
      </c>
      <c r="I1970" t="str">
        <f>IFERROR(INDEX(SalesTJ[Zip],MATCH(A1970,SalesTJ[ProductID],0)),"Not found")</f>
        <v>Not found</v>
      </c>
      <c r="J1970" t="str">
        <f>IFERROR(INDEX(Manufacturer[Manufacturer Name],MATCH(E1970,Manufacturer[ManufacturerID],0)),"Not found")</f>
        <v>Currus</v>
      </c>
      <c r="K1970" t="str">
        <f>IFERROR(INDEX(SalesTJ[Units],MATCH(A1970,SalesTJ[ProductID],0)),"Not found")</f>
        <v>Not found</v>
      </c>
      <c r="L1970" t="str">
        <f>IFERROR(INDEX(SalesTJ[Revenue],MATCH(A1970,SalesTJ[ProductID],0)),"Not found")</f>
        <v>Not found</v>
      </c>
    </row>
    <row r="1971" spans="1:12">
      <c r="A1971" s="10">
        <v>1970</v>
      </c>
      <c r="C1971" t="str">
        <f>IFERROR(INDEX(ProductTJ[Product Name],MATCH(A1971,ProductTJ[ProductID],0)),"Not found")</f>
        <v>Currus RP-45</v>
      </c>
      <c r="D1971" t="str">
        <f>IFERROR(INDEX(ProductTJ[Category],MATCH(A1971,ProductTJ[ProductID],0)),"Not found")</f>
        <v>Rural</v>
      </c>
      <c r="E1971">
        <f>IFERROR(INDEX(ProductTJ[ManufacturerID],MATCH(A1971,ProductTJ[ProductID],0)),"Not found")</f>
        <v>4</v>
      </c>
      <c r="F1971" t="str">
        <f>IFERROR(INDEX(ProductTJ[Segment],MATCH(A1971,ProductTJ[ProductID],0)),"Not found")</f>
        <v>Productivity</v>
      </c>
      <c r="G1971" t="str">
        <f>IFERROR(INDEX(SalesTJ[Country],MATCH(A1971,SalesTJ[ProductID],0)),"Not found")</f>
        <v>Not found</v>
      </c>
      <c r="H1971" t="str">
        <f>IFERROR(INDEX(Location[State],MATCH(I1971,Location[Zip],0)),"Not found")</f>
        <v>Not found</v>
      </c>
      <c r="I1971" t="str">
        <f>IFERROR(INDEX(SalesTJ[Zip],MATCH(A1971,SalesTJ[ProductID],0)),"Not found")</f>
        <v>Not found</v>
      </c>
      <c r="J1971" t="str">
        <f>IFERROR(INDEX(Manufacturer[Manufacturer Name],MATCH(E1971,Manufacturer[ManufacturerID],0)),"Not found")</f>
        <v>Currus</v>
      </c>
      <c r="K1971" t="str">
        <f>IFERROR(INDEX(SalesTJ[Units],MATCH(A1971,SalesTJ[ProductID],0)),"Not found")</f>
        <v>Not found</v>
      </c>
      <c r="L1971" t="str">
        <f>IFERROR(INDEX(SalesTJ[Revenue],MATCH(A1971,SalesTJ[ProductID],0)),"Not found")</f>
        <v>Not found</v>
      </c>
    </row>
    <row r="1972" spans="1:12">
      <c r="A1972" s="10">
        <v>1971</v>
      </c>
      <c r="C1972" t="str">
        <f>IFERROR(INDEX(ProductTJ[Product Name],MATCH(A1972,ProductTJ[ProductID],0)),"Not found")</f>
        <v>Currus RP-46</v>
      </c>
      <c r="D1972" t="str">
        <f>IFERROR(INDEX(ProductTJ[Category],MATCH(A1972,ProductTJ[ProductID],0)),"Not found")</f>
        <v>Rural</v>
      </c>
      <c r="E1972">
        <f>IFERROR(INDEX(ProductTJ[ManufacturerID],MATCH(A1972,ProductTJ[ProductID],0)),"Not found")</f>
        <v>4</v>
      </c>
      <c r="F1972" t="str">
        <f>IFERROR(INDEX(ProductTJ[Segment],MATCH(A1972,ProductTJ[ProductID],0)),"Not found")</f>
        <v>Productivity</v>
      </c>
      <c r="G1972" t="str">
        <f>IFERROR(INDEX(SalesTJ[Country],MATCH(A1972,SalesTJ[ProductID],0)),"Not found")</f>
        <v>Not found</v>
      </c>
      <c r="H1972" t="str">
        <f>IFERROR(INDEX(Location[State],MATCH(I1972,Location[Zip],0)),"Not found")</f>
        <v>Not found</v>
      </c>
      <c r="I1972" t="str">
        <f>IFERROR(INDEX(SalesTJ[Zip],MATCH(A1972,SalesTJ[ProductID],0)),"Not found")</f>
        <v>Not found</v>
      </c>
      <c r="J1972" t="str">
        <f>IFERROR(INDEX(Manufacturer[Manufacturer Name],MATCH(E1972,Manufacturer[ManufacturerID],0)),"Not found")</f>
        <v>Currus</v>
      </c>
      <c r="K1972" t="str">
        <f>IFERROR(INDEX(SalesTJ[Units],MATCH(A1972,SalesTJ[ProductID],0)),"Not found")</f>
        <v>Not found</v>
      </c>
      <c r="L1972" t="str">
        <f>IFERROR(INDEX(SalesTJ[Revenue],MATCH(A1972,SalesTJ[ProductID],0)),"Not found")</f>
        <v>Not found</v>
      </c>
    </row>
    <row r="1973" spans="1:12">
      <c r="A1973" s="10">
        <v>1972</v>
      </c>
      <c r="C1973" t="str">
        <f>IFERROR(INDEX(ProductTJ[Product Name],MATCH(A1973,ProductTJ[ProductID],0)),"Not found")</f>
        <v>Currus RP-47</v>
      </c>
      <c r="D1973" t="str">
        <f>IFERROR(INDEX(ProductTJ[Category],MATCH(A1973,ProductTJ[ProductID],0)),"Not found")</f>
        <v>Rural</v>
      </c>
      <c r="E1973">
        <f>IFERROR(INDEX(ProductTJ[ManufacturerID],MATCH(A1973,ProductTJ[ProductID],0)),"Not found")</f>
        <v>4</v>
      </c>
      <c r="F1973" t="str">
        <f>IFERROR(INDEX(ProductTJ[Segment],MATCH(A1973,ProductTJ[ProductID],0)),"Not found")</f>
        <v>Productivity</v>
      </c>
      <c r="G1973" t="str">
        <f>IFERROR(INDEX(SalesTJ[Country],MATCH(A1973,SalesTJ[ProductID],0)),"Not found")</f>
        <v>Not found</v>
      </c>
      <c r="H1973" t="str">
        <f>IFERROR(INDEX(Location[State],MATCH(I1973,Location[Zip],0)),"Not found")</f>
        <v>Not found</v>
      </c>
      <c r="I1973" t="str">
        <f>IFERROR(INDEX(SalesTJ[Zip],MATCH(A1973,SalesTJ[ProductID],0)),"Not found")</f>
        <v>Not found</v>
      </c>
      <c r="J1973" t="str">
        <f>IFERROR(INDEX(Manufacturer[Manufacturer Name],MATCH(E1973,Manufacturer[ManufacturerID],0)),"Not found")</f>
        <v>Currus</v>
      </c>
      <c r="K1973" t="str">
        <f>IFERROR(INDEX(SalesTJ[Units],MATCH(A1973,SalesTJ[ProductID],0)),"Not found")</f>
        <v>Not found</v>
      </c>
      <c r="L1973" t="str">
        <f>IFERROR(INDEX(SalesTJ[Revenue],MATCH(A1973,SalesTJ[ProductID],0)),"Not found")</f>
        <v>Not found</v>
      </c>
    </row>
    <row r="1974" spans="1:12">
      <c r="A1974" s="10">
        <v>1973</v>
      </c>
      <c r="C1974" t="str">
        <f>IFERROR(INDEX(ProductTJ[Product Name],MATCH(A1974,ProductTJ[ProductID],0)),"Not found")</f>
        <v>Currus RP-48</v>
      </c>
      <c r="D1974" t="str">
        <f>IFERROR(INDEX(ProductTJ[Category],MATCH(A1974,ProductTJ[ProductID],0)),"Not found")</f>
        <v>Rural</v>
      </c>
      <c r="E1974">
        <f>IFERROR(INDEX(ProductTJ[ManufacturerID],MATCH(A1974,ProductTJ[ProductID],0)),"Not found")</f>
        <v>4</v>
      </c>
      <c r="F1974" t="str">
        <f>IFERROR(INDEX(ProductTJ[Segment],MATCH(A1974,ProductTJ[ProductID],0)),"Not found")</f>
        <v>Productivity</v>
      </c>
      <c r="G1974" t="str">
        <f>IFERROR(INDEX(SalesTJ[Country],MATCH(A1974,SalesTJ[ProductID],0)),"Not found")</f>
        <v>Not found</v>
      </c>
      <c r="H1974" t="str">
        <f>IFERROR(INDEX(Location[State],MATCH(I1974,Location[Zip],0)),"Not found")</f>
        <v>Not found</v>
      </c>
      <c r="I1974" t="str">
        <f>IFERROR(INDEX(SalesTJ[Zip],MATCH(A1974,SalesTJ[ProductID],0)),"Not found")</f>
        <v>Not found</v>
      </c>
      <c r="J1974" t="str">
        <f>IFERROR(INDEX(Manufacturer[Manufacturer Name],MATCH(E1974,Manufacturer[ManufacturerID],0)),"Not found")</f>
        <v>Currus</v>
      </c>
      <c r="K1974" t="str">
        <f>IFERROR(INDEX(SalesTJ[Units],MATCH(A1974,SalesTJ[ProductID],0)),"Not found")</f>
        <v>Not found</v>
      </c>
      <c r="L1974" t="str">
        <f>IFERROR(INDEX(SalesTJ[Revenue],MATCH(A1974,SalesTJ[ProductID],0)),"Not found")</f>
        <v>Not found</v>
      </c>
    </row>
    <row r="1975" spans="1:12">
      <c r="A1975" s="10">
        <v>1974</v>
      </c>
      <c r="C1975" t="str">
        <f>IFERROR(INDEX(ProductTJ[Product Name],MATCH(A1975,ProductTJ[ProductID],0)),"Not found")</f>
        <v>Currus RP-49</v>
      </c>
      <c r="D1975" t="str">
        <f>IFERROR(INDEX(ProductTJ[Category],MATCH(A1975,ProductTJ[ProductID],0)),"Not found")</f>
        <v>Rural</v>
      </c>
      <c r="E1975">
        <f>IFERROR(INDEX(ProductTJ[ManufacturerID],MATCH(A1975,ProductTJ[ProductID],0)),"Not found")</f>
        <v>4</v>
      </c>
      <c r="F1975" t="str">
        <f>IFERROR(INDEX(ProductTJ[Segment],MATCH(A1975,ProductTJ[ProductID],0)),"Not found")</f>
        <v>Productivity</v>
      </c>
      <c r="G1975" t="str">
        <f>IFERROR(INDEX(SalesTJ[Country],MATCH(A1975,SalesTJ[ProductID],0)),"Not found")</f>
        <v>Not found</v>
      </c>
      <c r="H1975" t="str">
        <f>IFERROR(INDEX(Location[State],MATCH(I1975,Location[Zip],0)),"Not found")</f>
        <v>Not found</v>
      </c>
      <c r="I1975" t="str">
        <f>IFERROR(INDEX(SalesTJ[Zip],MATCH(A1975,SalesTJ[ProductID],0)),"Not found")</f>
        <v>Not found</v>
      </c>
      <c r="J1975" t="str">
        <f>IFERROR(INDEX(Manufacturer[Manufacturer Name],MATCH(E1975,Manufacturer[ManufacturerID],0)),"Not found")</f>
        <v>Currus</v>
      </c>
      <c r="K1975" t="str">
        <f>IFERROR(INDEX(SalesTJ[Units],MATCH(A1975,SalesTJ[ProductID],0)),"Not found")</f>
        <v>Not found</v>
      </c>
      <c r="L1975" t="str">
        <f>IFERROR(INDEX(SalesTJ[Revenue],MATCH(A1975,SalesTJ[ProductID],0)),"Not found")</f>
        <v>Not found</v>
      </c>
    </row>
    <row r="1976" spans="1:12">
      <c r="A1976" s="10">
        <v>1975</v>
      </c>
      <c r="C1976" t="str">
        <f>IFERROR(INDEX(ProductTJ[Product Name],MATCH(A1976,ProductTJ[ProductID],0)),"Not found")</f>
        <v>Currus RP-50</v>
      </c>
      <c r="D1976" t="str">
        <f>IFERROR(INDEX(ProductTJ[Category],MATCH(A1976,ProductTJ[ProductID],0)),"Not found")</f>
        <v>Rural</v>
      </c>
      <c r="E1976">
        <f>IFERROR(INDEX(ProductTJ[ManufacturerID],MATCH(A1976,ProductTJ[ProductID],0)),"Not found")</f>
        <v>4</v>
      </c>
      <c r="F1976" t="str">
        <f>IFERROR(INDEX(ProductTJ[Segment],MATCH(A1976,ProductTJ[ProductID],0)),"Not found")</f>
        <v>Productivity</v>
      </c>
      <c r="G1976" t="str">
        <f>IFERROR(INDEX(SalesTJ[Country],MATCH(A1976,SalesTJ[ProductID],0)),"Not found")</f>
        <v>Not found</v>
      </c>
      <c r="H1976" t="str">
        <f>IFERROR(INDEX(Location[State],MATCH(I1976,Location[Zip],0)),"Not found")</f>
        <v>Not found</v>
      </c>
      <c r="I1976" t="str">
        <f>IFERROR(INDEX(SalesTJ[Zip],MATCH(A1976,SalesTJ[ProductID],0)),"Not found")</f>
        <v>Not found</v>
      </c>
      <c r="J1976" t="str">
        <f>IFERROR(INDEX(Manufacturer[Manufacturer Name],MATCH(E1976,Manufacturer[ManufacturerID],0)),"Not found")</f>
        <v>Currus</v>
      </c>
      <c r="K1976" t="str">
        <f>IFERROR(INDEX(SalesTJ[Units],MATCH(A1976,SalesTJ[ProductID],0)),"Not found")</f>
        <v>Not found</v>
      </c>
      <c r="L1976" t="str">
        <f>IFERROR(INDEX(SalesTJ[Revenue],MATCH(A1976,SalesTJ[ProductID],0)),"Not found")</f>
        <v>Not found</v>
      </c>
    </row>
    <row r="1977" spans="1:12">
      <c r="A1977" s="10">
        <v>1976</v>
      </c>
      <c r="C1977" t="str">
        <f>IFERROR(INDEX(ProductTJ[Product Name],MATCH(A1977,ProductTJ[ProductID],0)),"Not found")</f>
        <v>Currus RP-51</v>
      </c>
      <c r="D1977" t="str">
        <f>IFERROR(INDEX(ProductTJ[Category],MATCH(A1977,ProductTJ[ProductID],0)),"Not found")</f>
        <v>Rural</v>
      </c>
      <c r="E1977">
        <f>IFERROR(INDEX(ProductTJ[ManufacturerID],MATCH(A1977,ProductTJ[ProductID],0)),"Not found")</f>
        <v>4</v>
      </c>
      <c r="F1977" t="str">
        <f>IFERROR(INDEX(ProductTJ[Segment],MATCH(A1977,ProductTJ[ProductID],0)),"Not found")</f>
        <v>Productivity</v>
      </c>
      <c r="G1977" t="str">
        <f>IFERROR(INDEX(SalesTJ[Country],MATCH(A1977,SalesTJ[ProductID],0)),"Not found")</f>
        <v>Not found</v>
      </c>
      <c r="H1977" t="str">
        <f>IFERROR(INDEX(Location[State],MATCH(I1977,Location[Zip],0)),"Not found")</f>
        <v>Not found</v>
      </c>
      <c r="I1977" t="str">
        <f>IFERROR(INDEX(SalesTJ[Zip],MATCH(A1977,SalesTJ[ProductID],0)),"Not found")</f>
        <v>Not found</v>
      </c>
      <c r="J1977" t="str">
        <f>IFERROR(INDEX(Manufacturer[Manufacturer Name],MATCH(E1977,Manufacturer[ManufacturerID],0)),"Not found")</f>
        <v>Currus</v>
      </c>
      <c r="K1977" t="str">
        <f>IFERROR(INDEX(SalesTJ[Units],MATCH(A1977,SalesTJ[ProductID],0)),"Not found")</f>
        <v>Not found</v>
      </c>
      <c r="L1977" t="str">
        <f>IFERROR(INDEX(SalesTJ[Revenue],MATCH(A1977,SalesTJ[ProductID],0)),"Not found")</f>
        <v>Not found</v>
      </c>
    </row>
    <row r="1978" spans="1:12">
      <c r="A1978" s="10">
        <v>1977</v>
      </c>
      <c r="C1978" t="str">
        <f>IFERROR(INDEX(ProductTJ[Product Name],MATCH(A1978,ProductTJ[ProductID],0)),"Not found")</f>
        <v>Currus RP-52</v>
      </c>
      <c r="D1978" t="str">
        <f>IFERROR(INDEX(ProductTJ[Category],MATCH(A1978,ProductTJ[ProductID],0)),"Not found")</f>
        <v>Rural</v>
      </c>
      <c r="E1978">
        <f>IFERROR(INDEX(ProductTJ[ManufacturerID],MATCH(A1978,ProductTJ[ProductID],0)),"Not found")</f>
        <v>4</v>
      </c>
      <c r="F1978" t="str">
        <f>IFERROR(INDEX(ProductTJ[Segment],MATCH(A1978,ProductTJ[ProductID],0)),"Not found")</f>
        <v>Productivity</v>
      </c>
      <c r="G1978" t="str">
        <f>IFERROR(INDEX(SalesTJ[Country],MATCH(A1978,SalesTJ[ProductID],0)),"Not found")</f>
        <v>Not found</v>
      </c>
      <c r="H1978" t="str">
        <f>IFERROR(INDEX(Location[State],MATCH(I1978,Location[Zip],0)),"Not found")</f>
        <v>Not found</v>
      </c>
      <c r="I1978" t="str">
        <f>IFERROR(INDEX(SalesTJ[Zip],MATCH(A1978,SalesTJ[ProductID],0)),"Not found")</f>
        <v>Not found</v>
      </c>
      <c r="J1978" t="str">
        <f>IFERROR(INDEX(Manufacturer[Manufacturer Name],MATCH(E1978,Manufacturer[ManufacturerID],0)),"Not found")</f>
        <v>Currus</v>
      </c>
      <c r="K1978" t="str">
        <f>IFERROR(INDEX(SalesTJ[Units],MATCH(A1978,SalesTJ[ProductID],0)),"Not found")</f>
        <v>Not found</v>
      </c>
      <c r="L1978" t="str">
        <f>IFERROR(INDEX(SalesTJ[Revenue],MATCH(A1978,SalesTJ[ProductID],0)),"Not found")</f>
        <v>Not found</v>
      </c>
    </row>
    <row r="1979" spans="1:12">
      <c r="A1979" s="10">
        <v>1978</v>
      </c>
      <c r="C1979" t="str">
        <f>IFERROR(INDEX(ProductTJ[Product Name],MATCH(A1979,ProductTJ[ProductID],0)),"Not found")</f>
        <v>Currus RP-53</v>
      </c>
      <c r="D1979" t="str">
        <f>IFERROR(INDEX(ProductTJ[Category],MATCH(A1979,ProductTJ[ProductID],0)),"Not found")</f>
        <v>Rural</v>
      </c>
      <c r="E1979">
        <f>IFERROR(INDEX(ProductTJ[ManufacturerID],MATCH(A1979,ProductTJ[ProductID],0)),"Not found")</f>
        <v>4</v>
      </c>
      <c r="F1979" t="str">
        <f>IFERROR(INDEX(ProductTJ[Segment],MATCH(A1979,ProductTJ[ProductID],0)),"Not found")</f>
        <v>Productivity</v>
      </c>
      <c r="G1979" t="str">
        <f>IFERROR(INDEX(SalesTJ[Country],MATCH(A1979,SalesTJ[ProductID],0)),"Not found")</f>
        <v>Not found</v>
      </c>
      <c r="H1979" t="str">
        <f>IFERROR(INDEX(Location[State],MATCH(I1979,Location[Zip],0)),"Not found")</f>
        <v>Not found</v>
      </c>
      <c r="I1979" t="str">
        <f>IFERROR(INDEX(SalesTJ[Zip],MATCH(A1979,SalesTJ[ProductID],0)),"Not found")</f>
        <v>Not found</v>
      </c>
      <c r="J1979" t="str">
        <f>IFERROR(INDEX(Manufacturer[Manufacturer Name],MATCH(E1979,Manufacturer[ManufacturerID],0)),"Not found")</f>
        <v>Currus</v>
      </c>
      <c r="K1979" t="str">
        <f>IFERROR(INDEX(SalesTJ[Units],MATCH(A1979,SalesTJ[ProductID],0)),"Not found")</f>
        <v>Not found</v>
      </c>
      <c r="L1979" t="str">
        <f>IFERROR(INDEX(SalesTJ[Revenue],MATCH(A1979,SalesTJ[ProductID],0)),"Not found")</f>
        <v>Not found</v>
      </c>
    </row>
    <row r="1980" spans="1:12">
      <c r="A1980" s="10">
        <v>1979</v>
      </c>
      <c r="C1980" t="str">
        <f>IFERROR(INDEX(ProductTJ[Product Name],MATCH(A1980,ProductTJ[ProductID],0)),"Not found")</f>
        <v>Currus RP-54</v>
      </c>
      <c r="D1980" t="str">
        <f>IFERROR(INDEX(ProductTJ[Category],MATCH(A1980,ProductTJ[ProductID],0)),"Not found")</f>
        <v>Rural</v>
      </c>
      <c r="E1980">
        <f>IFERROR(INDEX(ProductTJ[ManufacturerID],MATCH(A1980,ProductTJ[ProductID],0)),"Not found")</f>
        <v>4</v>
      </c>
      <c r="F1980" t="str">
        <f>IFERROR(INDEX(ProductTJ[Segment],MATCH(A1980,ProductTJ[ProductID],0)),"Not found")</f>
        <v>Productivity</v>
      </c>
      <c r="G1980" t="str">
        <f>IFERROR(INDEX(SalesTJ[Country],MATCH(A1980,SalesTJ[ProductID],0)),"Not found")</f>
        <v>Not found</v>
      </c>
      <c r="H1980" t="str">
        <f>IFERROR(INDEX(Location[State],MATCH(I1980,Location[Zip],0)),"Not found")</f>
        <v>Not found</v>
      </c>
      <c r="I1980" t="str">
        <f>IFERROR(INDEX(SalesTJ[Zip],MATCH(A1980,SalesTJ[ProductID],0)),"Not found")</f>
        <v>Not found</v>
      </c>
      <c r="J1980" t="str">
        <f>IFERROR(INDEX(Manufacturer[Manufacturer Name],MATCH(E1980,Manufacturer[ManufacturerID],0)),"Not found")</f>
        <v>Currus</v>
      </c>
      <c r="K1980" t="str">
        <f>IFERROR(INDEX(SalesTJ[Units],MATCH(A1980,SalesTJ[ProductID],0)),"Not found")</f>
        <v>Not found</v>
      </c>
      <c r="L1980" t="str">
        <f>IFERROR(INDEX(SalesTJ[Revenue],MATCH(A1980,SalesTJ[ProductID],0)),"Not found")</f>
        <v>Not found</v>
      </c>
    </row>
    <row r="1981" spans="1:12">
      <c r="A1981" s="10">
        <v>1980</v>
      </c>
      <c r="C1981" t="str">
        <f>IFERROR(INDEX(ProductTJ[Product Name],MATCH(A1981,ProductTJ[ProductID],0)),"Not found")</f>
        <v>Currus RP-55</v>
      </c>
      <c r="D1981" t="str">
        <f>IFERROR(INDEX(ProductTJ[Category],MATCH(A1981,ProductTJ[ProductID],0)),"Not found")</f>
        <v>Rural</v>
      </c>
      <c r="E1981">
        <f>IFERROR(INDEX(ProductTJ[ManufacturerID],MATCH(A1981,ProductTJ[ProductID],0)),"Not found")</f>
        <v>4</v>
      </c>
      <c r="F1981" t="str">
        <f>IFERROR(INDEX(ProductTJ[Segment],MATCH(A1981,ProductTJ[ProductID],0)),"Not found")</f>
        <v>Productivity</v>
      </c>
      <c r="G1981" t="str">
        <f>IFERROR(INDEX(SalesTJ[Country],MATCH(A1981,SalesTJ[ProductID],0)),"Not found")</f>
        <v>Not found</v>
      </c>
      <c r="H1981" t="str">
        <f>IFERROR(INDEX(Location[State],MATCH(I1981,Location[Zip],0)),"Not found")</f>
        <v>Not found</v>
      </c>
      <c r="I1981" t="str">
        <f>IFERROR(INDEX(SalesTJ[Zip],MATCH(A1981,SalesTJ[ProductID],0)),"Not found")</f>
        <v>Not found</v>
      </c>
      <c r="J1981" t="str">
        <f>IFERROR(INDEX(Manufacturer[Manufacturer Name],MATCH(E1981,Manufacturer[ManufacturerID],0)),"Not found")</f>
        <v>Currus</v>
      </c>
      <c r="K1981" t="str">
        <f>IFERROR(INDEX(SalesTJ[Units],MATCH(A1981,SalesTJ[ProductID],0)),"Not found")</f>
        <v>Not found</v>
      </c>
      <c r="L1981" t="str">
        <f>IFERROR(INDEX(SalesTJ[Revenue],MATCH(A1981,SalesTJ[ProductID],0)),"Not found")</f>
        <v>Not found</v>
      </c>
    </row>
    <row r="1982" spans="1:12">
      <c r="A1982" s="10">
        <v>1981</v>
      </c>
      <c r="C1982" t="str">
        <f>IFERROR(INDEX(ProductTJ[Product Name],MATCH(A1982,ProductTJ[ProductID],0)),"Not found")</f>
        <v>Currus RP-56</v>
      </c>
      <c r="D1982" t="str">
        <f>IFERROR(INDEX(ProductTJ[Category],MATCH(A1982,ProductTJ[ProductID],0)),"Not found")</f>
        <v>Rural</v>
      </c>
      <c r="E1982">
        <f>IFERROR(INDEX(ProductTJ[ManufacturerID],MATCH(A1982,ProductTJ[ProductID],0)),"Not found")</f>
        <v>4</v>
      </c>
      <c r="F1982" t="str">
        <f>IFERROR(INDEX(ProductTJ[Segment],MATCH(A1982,ProductTJ[ProductID],0)),"Not found")</f>
        <v>Productivity</v>
      </c>
      <c r="G1982" t="str">
        <f>IFERROR(INDEX(SalesTJ[Country],MATCH(A1982,SalesTJ[ProductID],0)),"Not found")</f>
        <v>Not found</v>
      </c>
      <c r="H1982" t="str">
        <f>IFERROR(INDEX(Location[State],MATCH(I1982,Location[Zip],0)),"Not found")</f>
        <v>Not found</v>
      </c>
      <c r="I1982" t="str">
        <f>IFERROR(INDEX(SalesTJ[Zip],MATCH(A1982,SalesTJ[ProductID],0)),"Not found")</f>
        <v>Not found</v>
      </c>
      <c r="J1982" t="str">
        <f>IFERROR(INDEX(Manufacturer[Manufacturer Name],MATCH(E1982,Manufacturer[ManufacturerID],0)),"Not found")</f>
        <v>Currus</v>
      </c>
      <c r="K1982" t="str">
        <f>IFERROR(INDEX(SalesTJ[Units],MATCH(A1982,SalesTJ[ProductID],0)),"Not found")</f>
        <v>Not found</v>
      </c>
      <c r="L1982" t="str">
        <f>IFERROR(INDEX(SalesTJ[Revenue],MATCH(A1982,SalesTJ[ProductID],0)),"Not found")</f>
        <v>Not found</v>
      </c>
    </row>
    <row r="1983" spans="1:12">
      <c r="A1983" s="10">
        <v>1982</v>
      </c>
      <c r="C1983" t="str">
        <f>IFERROR(INDEX(ProductTJ[Product Name],MATCH(A1983,ProductTJ[ProductID],0)),"Not found")</f>
        <v>Currus RS-01</v>
      </c>
      <c r="D1983" t="str">
        <f>IFERROR(INDEX(ProductTJ[Category],MATCH(A1983,ProductTJ[ProductID],0)),"Not found")</f>
        <v>Rural</v>
      </c>
      <c r="E1983">
        <f>IFERROR(INDEX(ProductTJ[ManufacturerID],MATCH(A1983,ProductTJ[ProductID],0)),"Not found")</f>
        <v>4</v>
      </c>
      <c r="F1983" t="str">
        <f>IFERROR(INDEX(ProductTJ[Segment],MATCH(A1983,ProductTJ[ProductID],0)),"Not found")</f>
        <v>Select</v>
      </c>
      <c r="G1983" t="str">
        <f>IFERROR(INDEX(SalesTJ[Country],MATCH(A1983,SalesTJ[ProductID],0)),"Not found")</f>
        <v>Not found</v>
      </c>
      <c r="H1983" t="str">
        <f>IFERROR(INDEX(Location[State],MATCH(I1983,Location[Zip],0)),"Not found")</f>
        <v>Not found</v>
      </c>
      <c r="I1983" t="str">
        <f>IFERROR(INDEX(SalesTJ[Zip],MATCH(A1983,SalesTJ[ProductID],0)),"Not found")</f>
        <v>Not found</v>
      </c>
      <c r="J1983" t="str">
        <f>IFERROR(INDEX(Manufacturer[Manufacturer Name],MATCH(E1983,Manufacturer[ManufacturerID],0)),"Not found")</f>
        <v>Currus</v>
      </c>
      <c r="K1983" t="str">
        <f>IFERROR(INDEX(SalesTJ[Units],MATCH(A1983,SalesTJ[ProductID],0)),"Not found")</f>
        <v>Not found</v>
      </c>
      <c r="L1983" t="str">
        <f>IFERROR(INDEX(SalesTJ[Revenue],MATCH(A1983,SalesTJ[ProductID],0)),"Not found")</f>
        <v>Not found</v>
      </c>
    </row>
    <row r="1984" spans="1:12">
      <c r="A1984" s="10">
        <v>1983</v>
      </c>
      <c r="C1984" t="str">
        <f>IFERROR(INDEX(ProductTJ[Product Name],MATCH(A1984,ProductTJ[ProductID],0)),"Not found")</f>
        <v>Currus RS-02</v>
      </c>
      <c r="D1984" t="str">
        <f>IFERROR(INDEX(ProductTJ[Category],MATCH(A1984,ProductTJ[ProductID],0)),"Not found")</f>
        <v>Rural</v>
      </c>
      <c r="E1984">
        <f>IFERROR(INDEX(ProductTJ[ManufacturerID],MATCH(A1984,ProductTJ[ProductID],0)),"Not found")</f>
        <v>4</v>
      </c>
      <c r="F1984" t="str">
        <f>IFERROR(INDEX(ProductTJ[Segment],MATCH(A1984,ProductTJ[ProductID],0)),"Not found")</f>
        <v>Select</v>
      </c>
      <c r="G1984" t="str">
        <f>IFERROR(INDEX(SalesTJ[Country],MATCH(A1984,SalesTJ[ProductID],0)),"Not found")</f>
        <v>Not found</v>
      </c>
      <c r="H1984" t="str">
        <f>IFERROR(INDEX(Location[State],MATCH(I1984,Location[Zip],0)),"Not found")</f>
        <v>Not found</v>
      </c>
      <c r="I1984" t="str">
        <f>IFERROR(INDEX(SalesTJ[Zip],MATCH(A1984,SalesTJ[ProductID],0)),"Not found")</f>
        <v>Not found</v>
      </c>
      <c r="J1984" t="str">
        <f>IFERROR(INDEX(Manufacturer[Manufacturer Name],MATCH(E1984,Manufacturer[ManufacturerID],0)),"Not found")</f>
        <v>Currus</v>
      </c>
      <c r="K1984" t="str">
        <f>IFERROR(INDEX(SalesTJ[Units],MATCH(A1984,SalesTJ[ProductID],0)),"Not found")</f>
        <v>Not found</v>
      </c>
      <c r="L1984" t="str">
        <f>IFERROR(INDEX(SalesTJ[Revenue],MATCH(A1984,SalesTJ[ProductID],0)),"Not found")</f>
        <v>Not found</v>
      </c>
    </row>
    <row r="1985" spans="1:12">
      <c r="A1985" s="10">
        <v>1984</v>
      </c>
      <c r="C1985" t="str">
        <f>IFERROR(INDEX(ProductTJ[Product Name],MATCH(A1985,ProductTJ[ProductID],0)),"Not found")</f>
        <v>Currus RS-03</v>
      </c>
      <c r="D1985" t="str">
        <f>IFERROR(INDEX(ProductTJ[Category],MATCH(A1985,ProductTJ[ProductID],0)),"Not found")</f>
        <v>Rural</v>
      </c>
      <c r="E1985">
        <f>IFERROR(INDEX(ProductTJ[ManufacturerID],MATCH(A1985,ProductTJ[ProductID],0)),"Not found")</f>
        <v>4</v>
      </c>
      <c r="F1985" t="str">
        <f>IFERROR(INDEX(ProductTJ[Segment],MATCH(A1985,ProductTJ[ProductID],0)),"Not found")</f>
        <v>Select</v>
      </c>
      <c r="G1985" t="str">
        <f>IFERROR(INDEX(SalesTJ[Country],MATCH(A1985,SalesTJ[ProductID],0)),"Not found")</f>
        <v>Not found</v>
      </c>
      <c r="H1985" t="str">
        <f>IFERROR(INDEX(Location[State],MATCH(I1985,Location[Zip],0)),"Not found")</f>
        <v>Not found</v>
      </c>
      <c r="I1985" t="str">
        <f>IFERROR(INDEX(SalesTJ[Zip],MATCH(A1985,SalesTJ[ProductID],0)),"Not found")</f>
        <v>Not found</v>
      </c>
      <c r="J1985" t="str">
        <f>IFERROR(INDEX(Manufacturer[Manufacturer Name],MATCH(E1985,Manufacturer[ManufacturerID],0)),"Not found")</f>
        <v>Currus</v>
      </c>
      <c r="K1985" t="str">
        <f>IFERROR(INDEX(SalesTJ[Units],MATCH(A1985,SalesTJ[ProductID],0)),"Not found")</f>
        <v>Not found</v>
      </c>
      <c r="L1985" t="str">
        <f>IFERROR(INDEX(SalesTJ[Revenue],MATCH(A1985,SalesTJ[ProductID],0)),"Not found")</f>
        <v>Not found</v>
      </c>
    </row>
    <row r="1986" spans="1:12">
      <c r="A1986" s="10">
        <v>1985</v>
      </c>
      <c r="C1986" t="str">
        <f>IFERROR(INDEX(ProductTJ[Product Name],MATCH(A1986,ProductTJ[ProductID],0)),"Not found")</f>
        <v>Currus RS-04</v>
      </c>
      <c r="D1986" t="str">
        <f>IFERROR(INDEX(ProductTJ[Category],MATCH(A1986,ProductTJ[ProductID],0)),"Not found")</f>
        <v>Rural</v>
      </c>
      <c r="E1986">
        <f>IFERROR(INDEX(ProductTJ[ManufacturerID],MATCH(A1986,ProductTJ[ProductID],0)),"Not found")</f>
        <v>4</v>
      </c>
      <c r="F1986" t="str">
        <f>IFERROR(INDEX(ProductTJ[Segment],MATCH(A1986,ProductTJ[ProductID],0)),"Not found")</f>
        <v>Select</v>
      </c>
      <c r="G1986" t="str">
        <f>IFERROR(INDEX(SalesTJ[Country],MATCH(A1986,SalesTJ[ProductID],0)),"Not found")</f>
        <v>Not found</v>
      </c>
      <c r="H1986" t="str">
        <f>IFERROR(INDEX(Location[State],MATCH(I1986,Location[Zip],0)),"Not found")</f>
        <v>Not found</v>
      </c>
      <c r="I1986" t="str">
        <f>IFERROR(INDEX(SalesTJ[Zip],MATCH(A1986,SalesTJ[ProductID],0)),"Not found")</f>
        <v>Not found</v>
      </c>
      <c r="J1986" t="str">
        <f>IFERROR(INDEX(Manufacturer[Manufacturer Name],MATCH(E1986,Manufacturer[ManufacturerID],0)),"Not found")</f>
        <v>Currus</v>
      </c>
      <c r="K1986" t="str">
        <f>IFERROR(INDEX(SalesTJ[Units],MATCH(A1986,SalesTJ[ProductID],0)),"Not found")</f>
        <v>Not found</v>
      </c>
      <c r="L1986" t="str">
        <f>IFERROR(INDEX(SalesTJ[Revenue],MATCH(A1986,SalesTJ[ProductID],0)),"Not found")</f>
        <v>Not found</v>
      </c>
    </row>
    <row r="1987" spans="1:12">
      <c r="A1987" s="10">
        <v>1986</v>
      </c>
      <c r="C1987" t="str">
        <f>IFERROR(INDEX(ProductTJ[Product Name],MATCH(A1987,ProductTJ[ProductID],0)),"Not found")</f>
        <v>Currus RS-05</v>
      </c>
      <c r="D1987" t="str">
        <f>IFERROR(INDEX(ProductTJ[Category],MATCH(A1987,ProductTJ[ProductID],0)),"Not found")</f>
        <v>Rural</v>
      </c>
      <c r="E1987">
        <f>IFERROR(INDEX(ProductTJ[ManufacturerID],MATCH(A1987,ProductTJ[ProductID],0)),"Not found")</f>
        <v>4</v>
      </c>
      <c r="F1987" t="str">
        <f>IFERROR(INDEX(ProductTJ[Segment],MATCH(A1987,ProductTJ[ProductID],0)),"Not found")</f>
        <v>Select</v>
      </c>
      <c r="G1987" t="str">
        <f>IFERROR(INDEX(SalesTJ[Country],MATCH(A1987,SalesTJ[ProductID],0)),"Not found")</f>
        <v>Not found</v>
      </c>
      <c r="H1987" t="str">
        <f>IFERROR(INDEX(Location[State],MATCH(I1987,Location[Zip],0)),"Not found")</f>
        <v>Not found</v>
      </c>
      <c r="I1987" t="str">
        <f>IFERROR(INDEX(SalesTJ[Zip],MATCH(A1987,SalesTJ[ProductID],0)),"Not found")</f>
        <v>Not found</v>
      </c>
      <c r="J1987" t="str">
        <f>IFERROR(INDEX(Manufacturer[Manufacturer Name],MATCH(E1987,Manufacturer[ManufacturerID],0)),"Not found")</f>
        <v>Currus</v>
      </c>
      <c r="K1987" t="str">
        <f>IFERROR(INDEX(SalesTJ[Units],MATCH(A1987,SalesTJ[ProductID],0)),"Not found")</f>
        <v>Not found</v>
      </c>
      <c r="L1987" t="str">
        <f>IFERROR(INDEX(SalesTJ[Revenue],MATCH(A1987,SalesTJ[ProductID],0)),"Not found")</f>
        <v>Not found</v>
      </c>
    </row>
    <row r="1988" spans="1:12">
      <c r="A1988" s="10">
        <v>1987</v>
      </c>
      <c r="C1988" t="str">
        <f>IFERROR(INDEX(ProductTJ[Product Name],MATCH(A1988,ProductTJ[ProductID],0)),"Not found")</f>
        <v>Currus RS-06</v>
      </c>
      <c r="D1988" t="str">
        <f>IFERROR(INDEX(ProductTJ[Category],MATCH(A1988,ProductTJ[ProductID],0)),"Not found")</f>
        <v>Rural</v>
      </c>
      <c r="E1988">
        <f>IFERROR(INDEX(ProductTJ[ManufacturerID],MATCH(A1988,ProductTJ[ProductID],0)),"Not found")</f>
        <v>4</v>
      </c>
      <c r="F1988" t="str">
        <f>IFERROR(INDEX(ProductTJ[Segment],MATCH(A1988,ProductTJ[ProductID],0)),"Not found")</f>
        <v>Select</v>
      </c>
      <c r="G1988" t="str">
        <f>IFERROR(INDEX(SalesTJ[Country],MATCH(A1988,SalesTJ[ProductID],0)),"Not found")</f>
        <v>Canada</v>
      </c>
      <c r="H1988" t="str">
        <f>IFERROR(INDEX(Location[State],MATCH(I1988,Location[Zip],0)),"Not found")</f>
        <v>Ontario</v>
      </c>
      <c r="I1988" t="str">
        <f>IFERROR(INDEX(SalesTJ[Zip],MATCH(A1988,SalesTJ[ProductID],0)),"Not found")</f>
        <v>M6G</v>
      </c>
      <c r="J1988" t="str">
        <f>IFERROR(INDEX(Manufacturer[Manufacturer Name],MATCH(E1988,Manufacturer[ManufacturerID],0)),"Not found")</f>
        <v>Currus</v>
      </c>
      <c r="K1988">
        <f>IFERROR(INDEX(SalesTJ[Units],MATCH(A1988,SalesTJ[ProductID],0)),"Not found")</f>
        <v>1</v>
      </c>
      <c r="L1988">
        <f>IFERROR(INDEX(SalesTJ[Revenue],MATCH(A1988,SalesTJ[ProductID],0)),"Not found")</f>
        <v>2204.37</v>
      </c>
    </row>
    <row r="1989" spans="1:12">
      <c r="A1989" s="10">
        <v>1988</v>
      </c>
      <c r="C1989" t="str">
        <f>IFERROR(INDEX(ProductTJ[Product Name],MATCH(A1989,ProductTJ[ProductID],0)),"Not found")</f>
        <v>Currus RS-07</v>
      </c>
      <c r="D1989" t="str">
        <f>IFERROR(INDEX(ProductTJ[Category],MATCH(A1989,ProductTJ[ProductID],0)),"Not found")</f>
        <v>Rural</v>
      </c>
      <c r="E1989">
        <f>IFERROR(INDEX(ProductTJ[ManufacturerID],MATCH(A1989,ProductTJ[ProductID],0)),"Not found")</f>
        <v>4</v>
      </c>
      <c r="F1989" t="str">
        <f>IFERROR(INDEX(ProductTJ[Segment],MATCH(A1989,ProductTJ[ProductID],0)),"Not found")</f>
        <v>Select</v>
      </c>
      <c r="G1989" t="str">
        <f>IFERROR(INDEX(SalesTJ[Country],MATCH(A1989,SalesTJ[ProductID],0)),"Not found")</f>
        <v>Not found</v>
      </c>
      <c r="H1989" t="str">
        <f>IFERROR(INDEX(Location[State],MATCH(I1989,Location[Zip],0)),"Not found")</f>
        <v>Not found</v>
      </c>
      <c r="I1989" t="str">
        <f>IFERROR(INDEX(SalesTJ[Zip],MATCH(A1989,SalesTJ[ProductID],0)),"Not found")</f>
        <v>Not found</v>
      </c>
      <c r="J1989" t="str">
        <f>IFERROR(INDEX(Manufacturer[Manufacturer Name],MATCH(E1989,Manufacturer[ManufacturerID],0)),"Not found")</f>
        <v>Currus</v>
      </c>
      <c r="K1989" t="str">
        <f>IFERROR(INDEX(SalesTJ[Units],MATCH(A1989,SalesTJ[ProductID],0)),"Not found")</f>
        <v>Not found</v>
      </c>
      <c r="L1989" t="str">
        <f>IFERROR(INDEX(SalesTJ[Revenue],MATCH(A1989,SalesTJ[ProductID],0)),"Not found")</f>
        <v>Not found</v>
      </c>
    </row>
    <row r="1990" spans="1:12">
      <c r="A1990" s="10">
        <v>1989</v>
      </c>
      <c r="C1990" t="str">
        <f>IFERROR(INDEX(ProductTJ[Product Name],MATCH(A1990,ProductTJ[ProductID],0)),"Not found")</f>
        <v>Currus RS-08</v>
      </c>
      <c r="D1990" t="str">
        <f>IFERROR(INDEX(ProductTJ[Category],MATCH(A1990,ProductTJ[ProductID],0)),"Not found")</f>
        <v>Rural</v>
      </c>
      <c r="E1990">
        <f>IFERROR(INDEX(ProductTJ[ManufacturerID],MATCH(A1990,ProductTJ[ProductID],0)),"Not found")</f>
        <v>4</v>
      </c>
      <c r="F1990" t="str">
        <f>IFERROR(INDEX(ProductTJ[Segment],MATCH(A1990,ProductTJ[ProductID],0)),"Not found")</f>
        <v>Select</v>
      </c>
      <c r="G1990" t="str">
        <f>IFERROR(INDEX(SalesTJ[Country],MATCH(A1990,SalesTJ[ProductID],0)),"Not found")</f>
        <v>Not found</v>
      </c>
      <c r="H1990" t="str">
        <f>IFERROR(INDEX(Location[State],MATCH(I1990,Location[Zip],0)),"Not found")</f>
        <v>Not found</v>
      </c>
      <c r="I1990" t="str">
        <f>IFERROR(INDEX(SalesTJ[Zip],MATCH(A1990,SalesTJ[ProductID],0)),"Not found")</f>
        <v>Not found</v>
      </c>
      <c r="J1990" t="str">
        <f>IFERROR(INDEX(Manufacturer[Manufacturer Name],MATCH(E1990,Manufacturer[ManufacturerID],0)),"Not found")</f>
        <v>Currus</v>
      </c>
      <c r="K1990" t="str">
        <f>IFERROR(INDEX(SalesTJ[Units],MATCH(A1990,SalesTJ[ProductID],0)),"Not found")</f>
        <v>Not found</v>
      </c>
      <c r="L1990" t="str">
        <f>IFERROR(INDEX(SalesTJ[Revenue],MATCH(A1990,SalesTJ[ProductID],0)),"Not found")</f>
        <v>Not found</v>
      </c>
    </row>
    <row r="1991" spans="1:12">
      <c r="A1991" s="10">
        <v>1990</v>
      </c>
      <c r="C1991" t="str">
        <f>IFERROR(INDEX(ProductTJ[Product Name],MATCH(A1991,ProductTJ[ProductID],0)),"Not found")</f>
        <v>Currus RS-09</v>
      </c>
      <c r="D1991" t="str">
        <f>IFERROR(INDEX(ProductTJ[Category],MATCH(A1991,ProductTJ[ProductID],0)),"Not found")</f>
        <v>Rural</v>
      </c>
      <c r="E1991">
        <f>IFERROR(INDEX(ProductTJ[ManufacturerID],MATCH(A1991,ProductTJ[ProductID],0)),"Not found")</f>
        <v>4</v>
      </c>
      <c r="F1991" t="str">
        <f>IFERROR(INDEX(ProductTJ[Segment],MATCH(A1991,ProductTJ[ProductID],0)),"Not found")</f>
        <v>Select</v>
      </c>
      <c r="G1991" t="str">
        <f>IFERROR(INDEX(SalesTJ[Country],MATCH(A1991,SalesTJ[ProductID],0)),"Not found")</f>
        <v>Not found</v>
      </c>
      <c r="H1991" t="str">
        <f>IFERROR(INDEX(Location[State],MATCH(I1991,Location[Zip],0)),"Not found")</f>
        <v>Not found</v>
      </c>
      <c r="I1991" t="str">
        <f>IFERROR(INDEX(SalesTJ[Zip],MATCH(A1991,SalesTJ[ProductID],0)),"Not found")</f>
        <v>Not found</v>
      </c>
      <c r="J1991" t="str">
        <f>IFERROR(INDEX(Manufacturer[Manufacturer Name],MATCH(E1991,Manufacturer[ManufacturerID],0)),"Not found")</f>
        <v>Currus</v>
      </c>
      <c r="K1991" t="str">
        <f>IFERROR(INDEX(SalesTJ[Units],MATCH(A1991,SalesTJ[ProductID],0)),"Not found")</f>
        <v>Not found</v>
      </c>
      <c r="L1991" t="str">
        <f>IFERROR(INDEX(SalesTJ[Revenue],MATCH(A1991,SalesTJ[ProductID],0)),"Not found")</f>
        <v>Not found</v>
      </c>
    </row>
    <row r="1992" spans="1:12">
      <c r="A1992" s="10">
        <v>1991</v>
      </c>
      <c r="C1992" t="str">
        <f>IFERROR(INDEX(ProductTJ[Product Name],MATCH(A1992,ProductTJ[ProductID],0)),"Not found")</f>
        <v>Currus RS-10</v>
      </c>
      <c r="D1992" t="str">
        <f>IFERROR(INDEX(ProductTJ[Category],MATCH(A1992,ProductTJ[ProductID],0)),"Not found")</f>
        <v>Rural</v>
      </c>
      <c r="E1992">
        <f>IFERROR(INDEX(ProductTJ[ManufacturerID],MATCH(A1992,ProductTJ[ProductID],0)),"Not found")</f>
        <v>4</v>
      </c>
      <c r="F1992" t="str">
        <f>IFERROR(INDEX(ProductTJ[Segment],MATCH(A1992,ProductTJ[ProductID],0)),"Not found")</f>
        <v>Select</v>
      </c>
      <c r="G1992" t="str">
        <f>IFERROR(INDEX(SalesTJ[Country],MATCH(A1992,SalesTJ[ProductID],0)),"Not found")</f>
        <v>Canada</v>
      </c>
      <c r="H1992" t="str">
        <f>IFERROR(INDEX(Location[State],MATCH(I1992,Location[Zip],0)),"Not found")</f>
        <v>British Columbia</v>
      </c>
      <c r="I1992" t="str">
        <f>IFERROR(INDEX(SalesTJ[Zip],MATCH(A1992,SalesTJ[ProductID],0)),"Not found")</f>
        <v>V5W</v>
      </c>
      <c r="J1992" t="str">
        <f>IFERROR(INDEX(Manufacturer[Manufacturer Name],MATCH(E1992,Manufacturer[ManufacturerID],0)),"Not found")</f>
        <v>Currus</v>
      </c>
      <c r="K1992">
        <f>IFERROR(INDEX(SalesTJ[Units],MATCH(A1992,SalesTJ[ProductID],0)),"Not found")</f>
        <v>1</v>
      </c>
      <c r="L1992">
        <f>IFERROR(INDEX(SalesTJ[Revenue],MATCH(A1992,SalesTJ[ProductID],0)),"Not found")</f>
        <v>3842.37</v>
      </c>
    </row>
    <row r="1993" spans="1:12">
      <c r="A1993" s="10">
        <v>1992</v>
      </c>
      <c r="C1993" t="str">
        <f>IFERROR(INDEX(ProductTJ[Product Name],MATCH(A1993,ProductTJ[ProductID],0)),"Not found")</f>
        <v>Currus RS-11</v>
      </c>
      <c r="D1993" t="str">
        <f>IFERROR(INDEX(ProductTJ[Category],MATCH(A1993,ProductTJ[ProductID],0)),"Not found")</f>
        <v>Rural</v>
      </c>
      <c r="E1993">
        <f>IFERROR(INDEX(ProductTJ[ManufacturerID],MATCH(A1993,ProductTJ[ProductID],0)),"Not found")</f>
        <v>4</v>
      </c>
      <c r="F1993" t="str">
        <f>IFERROR(INDEX(ProductTJ[Segment],MATCH(A1993,ProductTJ[ProductID],0)),"Not found")</f>
        <v>Select</v>
      </c>
      <c r="G1993" t="str">
        <f>IFERROR(INDEX(SalesTJ[Country],MATCH(A1993,SalesTJ[ProductID],0)),"Not found")</f>
        <v>Not found</v>
      </c>
      <c r="H1993" t="str">
        <f>IFERROR(INDEX(Location[State],MATCH(I1993,Location[Zip],0)),"Not found")</f>
        <v>Not found</v>
      </c>
      <c r="I1993" t="str">
        <f>IFERROR(INDEX(SalesTJ[Zip],MATCH(A1993,SalesTJ[ProductID],0)),"Not found")</f>
        <v>Not found</v>
      </c>
      <c r="J1993" t="str">
        <f>IFERROR(INDEX(Manufacturer[Manufacturer Name],MATCH(E1993,Manufacturer[ManufacturerID],0)),"Not found")</f>
        <v>Currus</v>
      </c>
      <c r="K1993" t="str">
        <f>IFERROR(INDEX(SalesTJ[Units],MATCH(A1993,SalesTJ[ProductID],0)),"Not found")</f>
        <v>Not found</v>
      </c>
      <c r="L1993" t="str">
        <f>IFERROR(INDEX(SalesTJ[Revenue],MATCH(A1993,SalesTJ[ProductID],0)),"Not found")</f>
        <v>Not found</v>
      </c>
    </row>
    <row r="1994" spans="1:12">
      <c r="A1994" s="10">
        <v>1993</v>
      </c>
      <c r="C1994" t="str">
        <f>IFERROR(INDEX(ProductTJ[Product Name],MATCH(A1994,ProductTJ[ProductID],0)),"Not found")</f>
        <v>Currus RS-12</v>
      </c>
      <c r="D1994" t="str">
        <f>IFERROR(INDEX(ProductTJ[Category],MATCH(A1994,ProductTJ[ProductID],0)),"Not found")</f>
        <v>Rural</v>
      </c>
      <c r="E1994">
        <f>IFERROR(INDEX(ProductTJ[ManufacturerID],MATCH(A1994,ProductTJ[ProductID],0)),"Not found")</f>
        <v>4</v>
      </c>
      <c r="F1994" t="str">
        <f>IFERROR(INDEX(ProductTJ[Segment],MATCH(A1994,ProductTJ[ProductID],0)),"Not found")</f>
        <v>Select</v>
      </c>
      <c r="G1994" t="str">
        <f>IFERROR(INDEX(SalesTJ[Country],MATCH(A1994,SalesTJ[ProductID],0)),"Not found")</f>
        <v>Not found</v>
      </c>
      <c r="H1994" t="str">
        <f>IFERROR(INDEX(Location[State],MATCH(I1994,Location[Zip],0)),"Not found")</f>
        <v>Not found</v>
      </c>
      <c r="I1994" t="str">
        <f>IFERROR(INDEX(SalesTJ[Zip],MATCH(A1994,SalesTJ[ProductID],0)),"Not found")</f>
        <v>Not found</v>
      </c>
      <c r="J1994" t="str">
        <f>IFERROR(INDEX(Manufacturer[Manufacturer Name],MATCH(E1994,Manufacturer[ManufacturerID],0)),"Not found")</f>
        <v>Currus</v>
      </c>
      <c r="K1994" t="str">
        <f>IFERROR(INDEX(SalesTJ[Units],MATCH(A1994,SalesTJ[ProductID],0)),"Not found")</f>
        <v>Not found</v>
      </c>
      <c r="L1994" t="str">
        <f>IFERROR(INDEX(SalesTJ[Revenue],MATCH(A1994,SalesTJ[ProductID],0)),"Not found")</f>
        <v>Not found</v>
      </c>
    </row>
    <row r="1995" spans="1:12">
      <c r="A1995" s="10">
        <v>1994</v>
      </c>
      <c r="C1995" t="str">
        <f>IFERROR(INDEX(ProductTJ[Product Name],MATCH(A1995,ProductTJ[ProductID],0)),"Not found")</f>
        <v>Currus UM-01</v>
      </c>
      <c r="D1995" t="str">
        <f>IFERROR(INDEX(ProductTJ[Category],MATCH(A1995,ProductTJ[ProductID],0)),"Not found")</f>
        <v>Urban</v>
      </c>
      <c r="E1995">
        <f>IFERROR(INDEX(ProductTJ[ManufacturerID],MATCH(A1995,ProductTJ[ProductID],0)),"Not found")</f>
        <v>4</v>
      </c>
      <c r="F1995" t="str">
        <f>IFERROR(INDEX(ProductTJ[Segment],MATCH(A1995,ProductTJ[ProductID],0)),"Not found")</f>
        <v>Moderation</v>
      </c>
      <c r="G1995" t="str">
        <f>IFERROR(INDEX(SalesTJ[Country],MATCH(A1995,SalesTJ[ProductID],0)),"Not found")</f>
        <v>Not found</v>
      </c>
      <c r="H1995" t="str">
        <f>IFERROR(INDEX(Location[State],MATCH(I1995,Location[Zip],0)),"Not found")</f>
        <v>Not found</v>
      </c>
      <c r="I1995" t="str">
        <f>IFERROR(INDEX(SalesTJ[Zip],MATCH(A1995,SalesTJ[ProductID],0)),"Not found")</f>
        <v>Not found</v>
      </c>
      <c r="J1995" t="str">
        <f>IFERROR(INDEX(Manufacturer[Manufacturer Name],MATCH(E1995,Manufacturer[ManufacturerID],0)),"Not found")</f>
        <v>Currus</v>
      </c>
      <c r="K1995" t="str">
        <f>IFERROR(INDEX(SalesTJ[Units],MATCH(A1995,SalesTJ[ProductID],0)),"Not found")</f>
        <v>Not found</v>
      </c>
      <c r="L1995" t="str">
        <f>IFERROR(INDEX(SalesTJ[Revenue],MATCH(A1995,SalesTJ[ProductID],0)),"Not found")</f>
        <v>Not found</v>
      </c>
    </row>
    <row r="1996" spans="1:12">
      <c r="A1996" s="10">
        <v>1995</v>
      </c>
      <c r="C1996" t="str">
        <f>IFERROR(INDEX(ProductTJ[Product Name],MATCH(A1996,ProductTJ[ProductID],0)),"Not found")</f>
        <v>Currus UM-02</v>
      </c>
      <c r="D1996" t="str">
        <f>IFERROR(INDEX(ProductTJ[Category],MATCH(A1996,ProductTJ[ProductID],0)),"Not found")</f>
        <v>Urban</v>
      </c>
      <c r="E1996">
        <f>IFERROR(INDEX(ProductTJ[ManufacturerID],MATCH(A1996,ProductTJ[ProductID],0)),"Not found")</f>
        <v>4</v>
      </c>
      <c r="F1996" t="str">
        <f>IFERROR(INDEX(ProductTJ[Segment],MATCH(A1996,ProductTJ[ProductID],0)),"Not found")</f>
        <v>Moderation</v>
      </c>
      <c r="G1996" t="str">
        <f>IFERROR(INDEX(SalesTJ[Country],MATCH(A1996,SalesTJ[ProductID],0)),"Not found")</f>
        <v>Canada</v>
      </c>
      <c r="H1996" t="str">
        <f>IFERROR(INDEX(Location[State],MATCH(I1996,Location[Zip],0)),"Not found")</f>
        <v>Ontario</v>
      </c>
      <c r="I1996" t="str">
        <f>IFERROR(INDEX(SalesTJ[Zip],MATCH(A1996,SalesTJ[ProductID],0)),"Not found")</f>
        <v>M5P</v>
      </c>
      <c r="J1996" t="str">
        <f>IFERROR(INDEX(Manufacturer[Manufacturer Name],MATCH(E1996,Manufacturer[ManufacturerID],0)),"Not found")</f>
        <v>Currus</v>
      </c>
      <c r="K1996">
        <f>IFERROR(INDEX(SalesTJ[Units],MATCH(A1996,SalesTJ[ProductID],0)),"Not found")</f>
        <v>1</v>
      </c>
      <c r="L1996">
        <f>IFERROR(INDEX(SalesTJ[Revenue],MATCH(A1996,SalesTJ[ProductID],0)),"Not found")</f>
        <v>5354.37</v>
      </c>
    </row>
    <row r="1997" spans="1:12">
      <c r="A1997" s="10">
        <v>1996</v>
      </c>
      <c r="C1997" t="str">
        <f>IFERROR(INDEX(ProductTJ[Product Name],MATCH(A1997,ProductTJ[ProductID],0)),"Not found")</f>
        <v>Currus UM-03</v>
      </c>
      <c r="D1997" t="str">
        <f>IFERROR(INDEX(ProductTJ[Category],MATCH(A1997,ProductTJ[ProductID],0)),"Not found")</f>
        <v>Urban</v>
      </c>
      <c r="E1997">
        <f>IFERROR(INDEX(ProductTJ[ManufacturerID],MATCH(A1997,ProductTJ[ProductID],0)),"Not found")</f>
        <v>4</v>
      </c>
      <c r="F1997" t="str">
        <f>IFERROR(INDEX(ProductTJ[Segment],MATCH(A1997,ProductTJ[ProductID],0)),"Not found")</f>
        <v>Moderation</v>
      </c>
      <c r="G1997" t="str">
        <f>IFERROR(INDEX(SalesTJ[Country],MATCH(A1997,SalesTJ[ProductID],0)),"Not found")</f>
        <v>Not found</v>
      </c>
      <c r="H1997" t="str">
        <f>IFERROR(INDEX(Location[State],MATCH(I1997,Location[Zip],0)),"Not found")</f>
        <v>Not found</v>
      </c>
      <c r="I1997" t="str">
        <f>IFERROR(INDEX(SalesTJ[Zip],MATCH(A1997,SalesTJ[ProductID],0)),"Not found")</f>
        <v>Not found</v>
      </c>
      <c r="J1997" t="str">
        <f>IFERROR(INDEX(Manufacturer[Manufacturer Name],MATCH(E1997,Manufacturer[ManufacturerID],0)),"Not found")</f>
        <v>Currus</v>
      </c>
      <c r="K1997" t="str">
        <f>IFERROR(INDEX(SalesTJ[Units],MATCH(A1997,SalesTJ[ProductID],0)),"Not found")</f>
        <v>Not found</v>
      </c>
      <c r="L1997" t="str">
        <f>IFERROR(INDEX(SalesTJ[Revenue],MATCH(A1997,SalesTJ[ProductID],0)),"Not found")</f>
        <v>Not found</v>
      </c>
    </row>
    <row r="1998" spans="1:12">
      <c r="A1998" s="10">
        <v>1997</v>
      </c>
      <c r="C1998" t="str">
        <f>IFERROR(INDEX(ProductTJ[Product Name],MATCH(A1998,ProductTJ[ProductID],0)),"Not found")</f>
        <v>Currus UM-04</v>
      </c>
      <c r="D1998" t="str">
        <f>IFERROR(INDEX(ProductTJ[Category],MATCH(A1998,ProductTJ[ProductID],0)),"Not found")</f>
        <v>Urban</v>
      </c>
      <c r="E1998">
        <f>IFERROR(INDEX(ProductTJ[ManufacturerID],MATCH(A1998,ProductTJ[ProductID],0)),"Not found")</f>
        <v>4</v>
      </c>
      <c r="F1998" t="str">
        <f>IFERROR(INDEX(ProductTJ[Segment],MATCH(A1998,ProductTJ[ProductID],0)),"Not found")</f>
        <v>Moderation</v>
      </c>
      <c r="G1998" t="str">
        <f>IFERROR(INDEX(SalesTJ[Country],MATCH(A1998,SalesTJ[ProductID],0)),"Not found")</f>
        <v>Not found</v>
      </c>
      <c r="H1998" t="str">
        <f>IFERROR(INDEX(Location[State],MATCH(I1998,Location[Zip],0)),"Not found")</f>
        <v>Not found</v>
      </c>
      <c r="I1998" t="str">
        <f>IFERROR(INDEX(SalesTJ[Zip],MATCH(A1998,SalesTJ[ProductID],0)),"Not found")</f>
        <v>Not found</v>
      </c>
      <c r="J1998" t="str">
        <f>IFERROR(INDEX(Manufacturer[Manufacturer Name],MATCH(E1998,Manufacturer[ManufacturerID],0)),"Not found")</f>
        <v>Currus</v>
      </c>
      <c r="K1998" t="str">
        <f>IFERROR(INDEX(SalesTJ[Units],MATCH(A1998,SalesTJ[ProductID],0)),"Not found")</f>
        <v>Not found</v>
      </c>
      <c r="L1998" t="str">
        <f>IFERROR(INDEX(SalesTJ[Revenue],MATCH(A1998,SalesTJ[ProductID],0)),"Not found")</f>
        <v>Not found</v>
      </c>
    </row>
    <row r="1999" spans="1:12">
      <c r="A1999" s="10">
        <v>1998</v>
      </c>
      <c r="C1999" t="str">
        <f>IFERROR(INDEX(ProductTJ[Product Name],MATCH(A1999,ProductTJ[ProductID],0)),"Not found")</f>
        <v>Currus UR-01</v>
      </c>
      <c r="D1999" t="str">
        <f>IFERROR(INDEX(ProductTJ[Category],MATCH(A1999,ProductTJ[ProductID],0)),"Not found")</f>
        <v>Urban</v>
      </c>
      <c r="E1999">
        <f>IFERROR(INDEX(ProductTJ[ManufacturerID],MATCH(A1999,ProductTJ[ProductID],0)),"Not found")</f>
        <v>4</v>
      </c>
      <c r="F1999" t="str">
        <f>IFERROR(INDEX(ProductTJ[Segment],MATCH(A1999,ProductTJ[ProductID],0)),"Not found")</f>
        <v>Regular</v>
      </c>
      <c r="G1999" t="str">
        <f>IFERROR(INDEX(SalesTJ[Country],MATCH(A1999,SalesTJ[ProductID],0)),"Not found")</f>
        <v>Not found</v>
      </c>
      <c r="H1999" t="str">
        <f>IFERROR(INDEX(Location[State],MATCH(I1999,Location[Zip],0)),"Not found")</f>
        <v>Not found</v>
      </c>
      <c r="I1999" t="str">
        <f>IFERROR(INDEX(SalesTJ[Zip],MATCH(A1999,SalesTJ[ProductID],0)),"Not found")</f>
        <v>Not found</v>
      </c>
      <c r="J1999" t="str">
        <f>IFERROR(INDEX(Manufacturer[Manufacturer Name],MATCH(E1999,Manufacturer[ManufacturerID],0)),"Not found")</f>
        <v>Currus</v>
      </c>
      <c r="K1999" t="str">
        <f>IFERROR(INDEX(SalesTJ[Units],MATCH(A1999,SalesTJ[ProductID],0)),"Not found")</f>
        <v>Not found</v>
      </c>
      <c r="L1999" t="str">
        <f>IFERROR(INDEX(SalesTJ[Revenue],MATCH(A1999,SalesTJ[ProductID],0)),"Not found")</f>
        <v>Not found</v>
      </c>
    </row>
    <row r="2000" spans="1:12">
      <c r="A2000" s="10">
        <v>1999</v>
      </c>
      <c r="C2000" t="str">
        <f>IFERROR(INDEX(ProductTJ[Product Name],MATCH(A2000,ProductTJ[ProductID],0)),"Not found")</f>
        <v>Currus UR-02</v>
      </c>
      <c r="D2000" t="str">
        <f>IFERROR(INDEX(ProductTJ[Category],MATCH(A2000,ProductTJ[ProductID],0)),"Not found")</f>
        <v>Urban</v>
      </c>
      <c r="E2000">
        <f>IFERROR(INDEX(ProductTJ[ManufacturerID],MATCH(A2000,ProductTJ[ProductID],0)),"Not found")</f>
        <v>4</v>
      </c>
      <c r="F2000" t="str">
        <f>IFERROR(INDEX(ProductTJ[Segment],MATCH(A2000,ProductTJ[ProductID],0)),"Not found")</f>
        <v>Regular</v>
      </c>
      <c r="G2000" t="str">
        <f>IFERROR(INDEX(SalesTJ[Country],MATCH(A2000,SalesTJ[ProductID],0)),"Not found")</f>
        <v>Canada</v>
      </c>
      <c r="H2000" t="str">
        <f>IFERROR(INDEX(Location[State],MATCH(I2000,Location[Zip],0)),"Not found")</f>
        <v>Alberta</v>
      </c>
      <c r="I2000" t="str">
        <f>IFERROR(INDEX(SalesTJ[Zip],MATCH(A2000,SalesTJ[ProductID],0)),"Not found")</f>
        <v>T6E</v>
      </c>
      <c r="J2000" t="str">
        <f>IFERROR(INDEX(Manufacturer[Manufacturer Name],MATCH(E2000,Manufacturer[ManufacturerID],0)),"Not found")</f>
        <v>Currus</v>
      </c>
      <c r="K2000">
        <f>IFERROR(INDEX(SalesTJ[Units],MATCH(A2000,SalesTJ[ProductID],0)),"Not found")</f>
        <v>1</v>
      </c>
      <c r="L2000">
        <f>IFERROR(INDEX(SalesTJ[Revenue],MATCH(A2000,SalesTJ[ProductID],0)),"Not found")</f>
        <v>8126.37</v>
      </c>
    </row>
    <row r="2001" spans="1:12">
      <c r="A2001" s="10">
        <v>2000</v>
      </c>
      <c r="C2001" t="str">
        <f>IFERROR(INDEX(ProductTJ[Product Name],MATCH(A2001,ProductTJ[ProductID],0)),"Not found")</f>
        <v>Currus UR-03</v>
      </c>
      <c r="D2001" t="str">
        <f>IFERROR(INDEX(ProductTJ[Category],MATCH(A2001,ProductTJ[ProductID],0)),"Not found")</f>
        <v>Urban</v>
      </c>
      <c r="E2001">
        <f>IFERROR(INDEX(ProductTJ[ManufacturerID],MATCH(A2001,ProductTJ[ProductID],0)),"Not found")</f>
        <v>4</v>
      </c>
      <c r="F2001" t="str">
        <f>IFERROR(INDEX(ProductTJ[Segment],MATCH(A2001,ProductTJ[ProductID],0)),"Not found")</f>
        <v>Regular</v>
      </c>
      <c r="G2001" t="str">
        <f>IFERROR(INDEX(SalesTJ[Country],MATCH(A2001,SalesTJ[ProductID],0)),"Not found")</f>
        <v>Not found</v>
      </c>
      <c r="H2001" t="str">
        <f>IFERROR(INDEX(Location[State],MATCH(I2001,Location[Zip],0)),"Not found")</f>
        <v>Not found</v>
      </c>
      <c r="I2001" t="str">
        <f>IFERROR(INDEX(SalesTJ[Zip],MATCH(A2001,SalesTJ[ProductID],0)),"Not found")</f>
        <v>Not found</v>
      </c>
      <c r="J2001" t="str">
        <f>IFERROR(INDEX(Manufacturer[Manufacturer Name],MATCH(E2001,Manufacturer[ManufacturerID],0)),"Not found")</f>
        <v>Currus</v>
      </c>
      <c r="K2001" t="str">
        <f>IFERROR(INDEX(SalesTJ[Units],MATCH(A2001,SalesTJ[ProductID],0)),"Not found")</f>
        <v>Not found</v>
      </c>
      <c r="L2001" t="str">
        <f>IFERROR(INDEX(SalesTJ[Revenue],MATCH(A2001,SalesTJ[ProductID],0)),"Not found")</f>
        <v>Not found</v>
      </c>
    </row>
    <row r="2002" spans="1:12">
      <c r="A2002" s="10">
        <v>2001</v>
      </c>
      <c r="C2002" t="str">
        <f>IFERROR(INDEX(ProductTJ[Product Name],MATCH(A2002,ProductTJ[ProductID],0)),"Not found")</f>
        <v>Currus UR-04</v>
      </c>
      <c r="D2002" t="str">
        <f>IFERROR(INDEX(ProductTJ[Category],MATCH(A2002,ProductTJ[ProductID],0)),"Not found")</f>
        <v>Urban</v>
      </c>
      <c r="E2002">
        <f>IFERROR(INDEX(ProductTJ[ManufacturerID],MATCH(A2002,ProductTJ[ProductID],0)),"Not found")</f>
        <v>4</v>
      </c>
      <c r="F2002" t="str">
        <f>IFERROR(INDEX(ProductTJ[Segment],MATCH(A2002,ProductTJ[ProductID],0)),"Not found")</f>
        <v>Regular</v>
      </c>
      <c r="G2002" t="str">
        <f>IFERROR(INDEX(SalesTJ[Country],MATCH(A2002,SalesTJ[ProductID],0)),"Not found")</f>
        <v>Not found</v>
      </c>
      <c r="H2002" t="str">
        <f>IFERROR(INDEX(Location[State],MATCH(I2002,Location[Zip],0)),"Not found")</f>
        <v>Not found</v>
      </c>
      <c r="I2002" t="str">
        <f>IFERROR(INDEX(SalesTJ[Zip],MATCH(A2002,SalesTJ[ProductID],0)),"Not found")</f>
        <v>Not found</v>
      </c>
      <c r="J2002" t="str">
        <f>IFERROR(INDEX(Manufacturer[Manufacturer Name],MATCH(E2002,Manufacturer[ManufacturerID],0)),"Not found")</f>
        <v>Currus</v>
      </c>
      <c r="K2002" t="str">
        <f>IFERROR(INDEX(SalesTJ[Units],MATCH(A2002,SalesTJ[ProductID],0)),"Not found")</f>
        <v>Not found</v>
      </c>
      <c r="L2002" t="str">
        <f>IFERROR(INDEX(SalesTJ[Revenue],MATCH(A2002,SalesTJ[ProductID],0)),"Not found")</f>
        <v>Not found</v>
      </c>
    </row>
    <row r="2003" spans="1:12">
      <c r="A2003" s="10">
        <v>2002</v>
      </c>
      <c r="C2003" t="str">
        <f>IFERROR(INDEX(ProductTJ[Product Name],MATCH(A2003,ProductTJ[ProductID],0)),"Not found")</f>
        <v>Currus UR-05</v>
      </c>
      <c r="D2003" t="str">
        <f>IFERROR(INDEX(ProductTJ[Category],MATCH(A2003,ProductTJ[ProductID],0)),"Not found")</f>
        <v>Urban</v>
      </c>
      <c r="E2003">
        <f>IFERROR(INDEX(ProductTJ[ManufacturerID],MATCH(A2003,ProductTJ[ProductID],0)),"Not found")</f>
        <v>4</v>
      </c>
      <c r="F2003" t="str">
        <f>IFERROR(INDEX(ProductTJ[Segment],MATCH(A2003,ProductTJ[ProductID],0)),"Not found")</f>
        <v>Regular</v>
      </c>
      <c r="G2003" t="str">
        <f>IFERROR(INDEX(SalesTJ[Country],MATCH(A2003,SalesTJ[ProductID],0)),"Not found")</f>
        <v>Not found</v>
      </c>
      <c r="H2003" t="str">
        <f>IFERROR(INDEX(Location[State],MATCH(I2003,Location[Zip],0)),"Not found")</f>
        <v>Not found</v>
      </c>
      <c r="I2003" t="str">
        <f>IFERROR(INDEX(SalesTJ[Zip],MATCH(A2003,SalesTJ[ProductID],0)),"Not found")</f>
        <v>Not found</v>
      </c>
      <c r="J2003" t="str">
        <f>IFERROR(INDEX(Manufacturer[Manufacturer Name],MATCH(E2003,Manufacturer[ManufacturerID],0)),"Not found")</f>
        <v>Currus</v>
      </c>
      <c r="K2003" t="str">
        <f>IFERROR(INDEX(SalesTJ[Units],MATCH(A2003,SalesTJ[ProductID],0)),"Not found")</f>
        <v>Not found</v>
      </c>
      <c r="L2003" t="str">
        <f>IFERROR(INDEX(SalesTJ[Revenue],MATCH(A2003,SalesTJ[ProductID],0)),"Not found")</f>
        <v>Not found</v>
      </c>
    </row>
    <row r="2004" spans="1:12">
      <c r="A2004" s="10">
        <v>2003</v>
      </c>
      <c r="C2004" t="str">
        <f>IFERROR(INDEX(ProductTJ[Product Name],MATCH(A2004,ProductTJ[ProductID],0)),"Not found")</f>
        <v>Currus UR-06</v>
      </c>
      <c r="D2004" t="str">
        <f>IFERROR(INDEX(ProductTJ[Category],MATCH(A2004,ProductTJ[ProductID],0)),"Not found")</f>
        <v>Urban</v>
      </c>
      <c r="E2004">
        <f>IFERROR(INDEX(ProductTJ[ManufacturerID],MATCH(A2004,ProductTJ[ProductID],0)),"Not found")</f>
        <v>4</v>
      </c>
      <c r="F2004" t="str">
        <f>IFERROR(INDEX(ProductTJ[Segment],MATCH(A2004,ProductTJ[ProductID],0)),"Not found")</f>
        <v>Regular</v>
      </c>
      <c r="G2004" t="str">
        <f>IFERROR(INDEX(SalesTJ[Country],MATCH(A2004,SalesTJ[ProductID],0)),"Not found")</f>
        <v>Not found</v>
      </c>
      <c r="H2004" t="str">
        <f>IFERROR(INDEX(Location[State],MATCH(I2004,Location[Zip],0)),"Not found")</f>
        <v>Not found</v>
      </c>
      <c r="I2004" t="str">
        <f>IFERROR(INDEX(SalesTJ[Zip],MATCH(A2004,SalesTJ[ProductID],0)),"Not found")</f>
        <v>Not found</v>
      </c>
      <c r="J2004" t="str">
        <f>IFERROR(INDEX(Manufacturer[Manufacturer Name],MATCH(E2004,Manufacturer[ManufacturerID],0)),"Not found")</f>
        <v>Currus</v>
      </c>
      <c r="K2004" t="str">
        <f>IFERROR(INDEX(SalesTJ[Units],MATCH(A2004,SalesTJ[ProductID],0)),"Not found")</f>
        <v>Not found</v>
      </c>
      <c r="L2004" t="str">
        <f>IFERROR(INDEX(SalesTJ[Revenue],MATCH(A2004,SalesTJ[ProductID],0)),"Not found")</f>
        <v>Not found</v>
      </c>
    </row>
    <row r="2005" spans="1:12">
      <c r="A2005" s="10">
        <v>2004</v>
      </c>
      <c r="C2005" t="str">
        <f>IFERROR(INDEX(ProductTJ[Product Name],MATCH(A2005,ProductTJ[ProductID],0)),"Not found")</f>
        <v>Currus UR-07</v>
      </c>
      <c r="D2005" t="str">
        <f>IFERROR(INDEX(ProductTJ[Category],MATCH(A2005,ProductTJ[ProductID],0)),"Not found")</f>
        <v>Urban</v>
      </c>
      <c r="E2005">
        <f>IFERROR(INDEX(ProductTJ[ManufacturerID],MATCH(A2005,ProductTJ[ProductID],0)),"Not found")</f>
        <v>4</v>
      </c>
      <c r="F2005" t="str">
        <f>IFERROR(INDEX(ProductTJ[Segment],MATCH(A2005,ProductTJ[ProductID],0)),"Not found")</f>
        <v>Regular</v>
      </c>
      <c r="G2005" t="str">
        <f>IFERROR(INDEX(SalesTJ[Country],MATCH(A2005,SalesTJ[ProductID],0)),"Not found")</f>
        <v>Not found</v>
      </c>
      <c r="H2005" t="str">
        <f>IFERROR(INDEX(Location[State],MATCH(I2005,Location[Zip],0)),"Not found")</f>
        <v>Not found</v>
      </c>
      <c r="I2005" t="str">
        <f>IFERROR(INDEX(SalesTJ[Zip],MATCH(A2005,SalesTJ[ProductID],0)),"Not found")</f>
        <v>Not found</v>
      </c>
      <c r="J2005" t="str">
        <f>IFERROR(INDEX(Manufacturer[Manufacturer Name],MATCH(E2005,Manufacturer[ManufacturerID],0)),"Not found")</f>
        <v>Currus</v>
      </c>
      <c r="K2005" t="str">
        <f>IFERROR(INDEX(SalesTJ[Units],MATCH(A2005,SalesTJ[ProductID],0)),"Not found")</f>
        <v>Not found</v>
      </c>
      <c r="L2005" t="str">
        <f>IFERROR(INDEX(SalesTJ[Revenue],MATCH(A2005,SalesTJ[ProductID],0)),"Not found")</f>
        <v>Not found</v>
      </c>
    </row>
    <row r="2006" spans="1:12">
      <c r="A2006" s="10">
        <v>2005</v>
      </c>
      <c r="C2006" t="str">
        <f>IFERROR(INDEX(ProductTJ[Product Name],MATCH(A2006,ProductTJ[ProductID],0)),"Not found")</f>
        <v>Currus UR-08</v>
      </c>
      <c r="D2006" t="str">
        <f>IFERROR(INDEX(ProductTJ[Category],MATCH(A2006,ProductTJ[ProductID],0)),"Not found")</f>
        <v>Urban</v>
      </c>
      <c r="E2006">
        <f>IFERROR(INDEX(ProductTJ[ManufacturerID],MATCH(A2006,ProductTJ[ProductID],0)),"Not found")</f>
        <v>4</v>
      </c>
      <c r="F2006" t="str">
        <f>IFERROR(INDEX(ProductTJ[Segment],MATCH(A2006,ProductTJ[ProductID],0)),"Not found")</f>
        <v>Regular</v>
      </c>
      <c r="G2006" t="str">
        <f>IFERROR(INDEX(SalesTJ[Country],MATCH(A2006,SalesTJ[ProductID],0)),"Not found")</f>
        <v>Not found</v>
      </c>
      <c r="H2006" t="str">
        <f>IFERROR(INDEX(Location[State],MATCH(I2006,Location[Zip],0)),"Not found")</f>
        <v>Not found</v>
      </c>
      <c r="I2006" t="str">
        <f>IFERROR(INDEX(SalesTJ[Zip],MATCH(A2006,SalesTJ[ProductID],0)),"Not found")</f>
        <v>Not found</v>
      </c>
      <c r="J2006" t="str">
        <f>IFERROR(INDEX(Manufacturer[Manufacturer Name],MATCH(E2006,Manufacturer[ManufacturerID],0)),"Not found")</f>
        <v>Currus</v>
      </c>
      <c r="K2006" t="str">
        <f>IFERROR(INDEX(SalesTJ[Units],MATCH(A2006,SalesTJ[ProductID],0)),"Not found")</f>
        <v>Not found</v>
      </c>
      <c r="L2006" t="str">
        <f>IFERROR(INDEX(SalesTJ[Revenue],MATCH(A2006,SalesTJ[ProductID],0)),"Not found")</f>
        <v>Not found</v>
      </c>
    </row>
    <row r="2007" spans="1:12">
      <c r="A2007" s="10">
        <v>2006</v>
      </c>
      <c r="C2007" t="str">
        <f>IFERROR(INDEX(ProductTJ[Product Name],MATCH(A2007,ProductTJ[ProductID],0)),"Not found")</f>
        <v>Currus UR-09</v>
      </c>
      <c r="D2007" t="str">
        <f>IFERROR(INDEX(ProductTJ[Category],MATCH(A2007,ProductTJ[ProductID],0)),"Not found")</f>
        <v>Urban</v>
      </c>
      <c r="E2007">
        <f>IFERROR(INDEX(ProductTJ[ManufacturerID],MATCH(A2007,ProductTJ[ProductID],0)),"Not found")</f>
        <v>4</v>
      </c>
      <c r="F2007" t="str">
        <f>IFERROR(INDEX(ProductTJ[Segment],MATCH(A2007,ProductTJ[ProductID],0)),"Not found")</f>
        <v>Regular</v>
      </c>
      <c r="G2007" t="str">
        <f>IFERROR(INDEX(SalesTJ[Country],MATCH(A2007,SalesTJ[ProductID],0)),"Not found")</f>
        <v>Not found</v>
      </c>
      <c r="H2007" t="str">
        <f>IFERROR(INDEX(Location[State],MATCH(I2007,Location[Zip],0)),"Not found")</f>
        <v>Not found</v>
      </c>
      <c r="I2007" t="str">
        <f>IFERROR(INDEX(SalesTJ[Zip],MATCH(A2007,SalesTJ[ProductID],0)),"Not found")</f>
        <v>Not found</v>
      </c>
      <c r="J2007" t="str">
        <f>IFERROR(INDEX(Manufacturer[Manufacturer Name],MATCH(E2007,Manufacturer[ManufacturerID],0)),"Not found")</f>
        <v>Currus</v>
      </c>
      <c r="K2007" t="str">
        <f>IFERROR(INDEX(SalesTJ[Units],MATCH(A2007,SalesTJ[ProductID],0)),"Not found")</f>
        <v>Not found</v>
      </c>
      <c r="L2007" t="str">
        <f>IFERROR(INDEX(SalesTJ[Revenue],MATCH(A2007,SalesTJ[ProductID],0)),"Not found")</f>
        <v>Not found</v>
      </c>
    </row>
    <row r="2008" spans="1:12">
      <c r="A2008" s="10">
        <v>2007</v>
      </c>
      <c r="C2008" t="str">
        <f>IFERROR(INDEX(ProductTJ[Product Name],MATCH(A2008,ProductTJ[ProductID],0)),"Not found")</f>
        <v>Currus UR-10</v>
      </c>
      <c r="D2008" t="str">
        <f>IFERROR(INDEX(ProductTJ[Category],MATCH(A2008,ProductTJ[ProductID],0)),"Not found")</f>
        <v>Urban</v>
      </c>
      <c r="E2008">
        <f>IFERROR(INDEX(ProductTJ[ManufacturerID],MATCH(A2008,ProductTJ[ProductID],0)),"Not found")</f>
        <v>4</v>
      </c>
      <c r="F2008" t="str">
        <f>IFERROR(INDEX(ProductTJ[Segment],MATCH(A2008,ProductTJ[ProductID],0)),"Not found")</f>
        <v>Regular</v>
      </c>
      <c r="G2008" t="str">
        <f>IFERROR(INDEX(SalesTJ[Country],MATCH(A2008,SalesTJ[ProductID],0)),"Not found")</f>
        <v>Not found</v>
      </c>
      <c r="H2008" t="str">
        <f>IFERROR(INDEX(Location[State],MATCH(I2008,Location[Zip],0)),"Not found")</f>
        <v>Not found</v>
      </c>
      <c r="I2008" t="str">
        <f>IFERROR(INDEX(SalesTJ[Zip],MATCH(A2008,SalesTJ[ProductID],0)),"Not found")</f>
        <v>Not found</v>
      </c>
      <c r="J2008" t="str">
        <f>IFERROR(INDEX(Manufacturer[Manufacturer Name],MATCH(E2008,Manufacturer[ManufacturerID],0)),"Not found")</f>
        <v>Currus</v>
      </c>
      <c r="K2008" t="str">
        <f>IFERROR(INDEX(SalesTJ[Units],MATCH(A2008,SalesTJ[ProductID],0)),"Not found")</f>
        <v>Not found</v>
      </c>
      <c r="L2008" t="str">
        <f>IFERROR(INDEX(SalesTJ[Revenue],MATCH(A2008,SalesTJ[ProductID],0)),"Not found")</f>
        <v>Not found</v>
      </c>
    </row>
    <row r="2009" spans="1:12">
      <c r="A2009" s="10">
        <v>2008</v>
      </c>
      <c r="C2009" t="str">
        <f>IFERROR(INDEX(ProductTJ[Product Name],MATCH(A2009,ProductTJ[ProductID],0)),"Not found")</f>
        <v>Currus UR-11</v>
      </c>
      <c r="D2009" t="str">
        <f>IFERROR(INDEX(ProductTJ[Category],MATCH(A2009,ProductTJ[ProductID],0)),"Not found")</f>
        <v>Urban</v>
      </c>
      <c r="E2009">
        <f>IFERROR(INDEX(ProductTJ[ManufacturerID],MATCH(A2009,ProductTJ[ProductID],0)),"Not found")</f>
        <v>4</v>
      </c>
      <c r="F2009" t="str">
        <f>IFERROR(INDEX(ProductTJ[Segment],MATCH(A2009,ProductTJ[ProductID],0)),"Not found")</f>
        <v>Regular</v>
      </c>
      <c r="G2009" t="str">
        <f>IFERROR(INDEX(SalesTJ[Country],MATCH(A2009,SalesTJ[ProductID],0)),"Not found")</f>
        <v>Not found</v>
      </c>
      <c r="H2009" t="str">
        <f>IFERROR(INDEX(Location[State],MATCH(I2009,Location[Zip],0)),"Not found")</f>
        <v>Not found</v>
      </c>
      <c r="I2009" t="str">
        <f>IFERROR(INDEX(SalesTJ[Zip],MATCH(A2009,SalesTJ[ProductID],0)),"Not found")</f>
        <v>Not found</v>
      </c>
      <c r="J2009" t="str">
        <f>IFERROR(INDEX(Manufacturer[Manufacturer Name],MATCH(E2009,Manufacturer[ManufacturerID],0)),"Not found")</f>
        <v>Currus</v>
      </c>
      <c r="K2009" t="str">
        <f>IFERROR(INDEX(SalesTJ[Units],MATCH(A2009,SalesTJ[ProductID],0)),"Not found")</f>
        <v>Not found</v>
      </c>
      <c r="L2009" t="str">
        <f>IFERROR(INDEX(SalesTJ[Revenue],MATCH(A2009,SalesTJ[ProductID],0)),"Not found")</f>
        <v>Not found</v>
      </c>
    </row>
    <row r="2010" spans="1:12">
      <c r="A2010" s="10">
        <v>2009</v>
      </c>
      <c r="C2010" t="str">
        <f>IFERROR(INDEX(ProductTJ[Product Name],MATCH(A2010,ProductTJ[ProductID],0)),"Not found")</f>
        <v>Currus UR-12</v>
      </c>
      <c r="D2010" t="str">
        <f>IFERROR(INDEX(ProductTJ[Category],MATCH(A2010,ProductTJ[ProductID],0)),"Not found")</f>
        <v>Urban</v>
      </c>
      <c r="E2010">
        <f>IFERROR(INDEX(ProductTJ[ManufacturerID],MATCH(A2010,ProductTJ[ProductID],0)),"Not found")</f>
        <v>4</v>
      </c>
      <c r="F2010" t="str">
        <f>IFERROR(INDEX(ProductTJ[Segment],MATCH(A2010,ProductTJ[ProductID],0)),"Not found")</f>
        <v>Regular</v>
      </c>
      <c r="G2010" t="str">
        <f>IFERROR(INDEX(SalesTJ[Country],MATCH(A2010,SalesTJ[ProductID],0)),"Not found")</f>
        <v>Not found</v>
      </c>
      <c r="H2010" t="str">
        <f>IFERROR(INDEX(Location[State],MATCH(I2010,Location[Zip],0)),"Not found")</f>
        <v>Not found</v>
      </c>
      <c r="I2010" t="str">
        <f>IFERROR(INDEX(SalesTJ[Zip],MATCH(A2010,SalesTJ[ProductID],0)),"Not found")</f>
        <v>Not found</v>
      </c>
      <c r="J2010" t="str">
        <f>IFERROR(INDEX(Manufacturer[Manufacturer Name],MATCH(E2010,Manufacturer[ManufacturerID],0)),"Not found")</f>
        <v>Currus</v>
      </c>
      <c r="K2010" t="str">
        <f>IFERROR(INDEX(SalesTJ[Units],MATCH(A2010,SalesTJ[ProductID],0)),"Not found")</f>
        <v>Not found</v>
      </c>
      <c r="L2010" t="str">
        <f>IFERROR(INDEX(SalesTJ[Revenue],MATCH(A2010,SalesTJ[ProductID],0)),"Not found")</f>
        <v>Not found</v>
      </c>
    </row>
    <row r="2011" spans="1:12">
      <c r="A2011" s="10">
        <v>2010</v>
      </c>
      <c r="C2011" t="str">
        <f>IFERROR(INDEX(ProductTJ[Product Name],MATCH(A2011,ProductTJ[ProductID],0)),"Not found")</f>
        <v>Currus UR-13</v>
      </c>
      <c r="D2011" t="str">
        <f>IFERROR(INDEX(ProductTJ[Category],MATCH(A2011,ProductTJ[ProductID],0)),"Not found")</f>
        <v>Urban</v>
      </c>
      <c r="E2011">
        <f>IFERROR(INDEX(ProductTJ[ManufacturerID],MATCH(A2011,ProductTJ[ProductID],0)),"Not found")</f>
        <v>4</v>
      </c>
      <c r="F2011" t="str">
        <f>IFERROR(INDEX(ProductTJ[Segment],MATCH(A2011,ProductTJ[ProductID],0)),"Not found")</f>
        <v>Regular</v>
      </c>
      <c r="G2011" t="str">
        <f>IFERROR(INDEX(SalesTJ[Country],MATCH(A2011,SalesTJ[ProductID],0)),"Not found")</f>
        <v>Not found</v>
      </c>
      <c r="H2011" t="str">
        <f>IFERROR(INDEX(Location[State],MATCH(I2011,Location[Zip],0)),"Not found")</f>
        <v>Not found</v>
      </c>
      <c r="I2011" t="str">
        <f>IFERROR(INDEX(SalesTJ[Zip],MATCH(A2011,SalesTJ[ProductID],0)),"Not found")</f>
        <v>Not found</v>
      </c>
      <c r="J2011" t="str">
        <f>IFERROR(INDEX(Manufacturer[Manufacturer Name],MATCH(E2011,Manufacturer[ManufacturerID],0)),"Not found")</f>
        <v>Currus</v>
      </c>
      <c r="K2011" t="str">
        <f>IFERROR(INDEX(SalesTJ[Units],MATCH(A2011,SalesTJ[ProductID],0)),"Not found")</f>
        <v>Not found</v>
      </c>
      <c r="L2011" t="str">
        <f>IFERROR(INDEX(SalesTJ[Revenue],MATCH(A2011,SalesTJ[ProductID],0)),"Not found")</f>
        <v>Not found</v>
      </c>
    </row>
    <row r="2012" spans="1:12">
      <c r="A2012" s="10">
        <v>2011</v>
      </c>
      <c r="C2012" t="str">
        <f>IFERROR(INDEX(ProductTJ[Product Name],MATCH(A2012,ProductTJ[ProductID],0)),"Not found")</f>
        <v>Currus UR-14</v>
      </c>
      <c r="D2012" t="str">
        <f>IFERROR(INDEX(ProductTJ[Category],MATCH(A2012,ProductTJ[ProductID],0)),"Not found")</f>
        <v>Urban</v>
      </c>
      <c r="E2012">
        <f>IFERROR(INDEX(ProductTJ[ManufacturerID],MATCH(A2012,ProductTJ[ProductID],0)),"Not found")</f>
        <v>4</v>
      </c>
      <c r="F2012" t="str">
        <f>IFERROR(INDEX(ProductTJ[Segment],MATCH(A2012,ProductTJ[ProductID],0)),"Not found")</f>
        <v>Regular</v>
      </c>
      <c r="G2012" t="str">
        <f>IFERROR(INDEX(SalesTJ[Country],MATCH(A2012,SalesTJ[ProductID],0)),"Not found")</f>
        <v>Not found</v>
      </c>
      <c r="H2012" t="str">
        <f>IFERROR(INDEX(Location[State],MATCH(I2012,Location[Zip],0)),"Not found")</f>
        <v>Not found</v>
      </c>
      <c r="I2012" t="str">
        <f>IFERROR(INDEX(SalesTJ[Zip],MATCH(A2012,SalesTJ[ProductID],0)),"Not found")</f>
        <v>Not found</v>
      </c>
      <c r="J2012" t="str">
        <f>IFERROR(INDEX(Manufacturer[Manufacturer Name],MATCH(E2012,Manufacturer[ManufacturerID],0)),"Not found")</f>
        <v>Currus</v>
      </c>
      <c r="K2012" t="str">
        <f>IFERROR(INDEX(SalesTJ[Units],MATCH(A2012,SalesTJ[ProductID],0)),"Not found")</f>
        <v>Not found</v>
      </c>
      <c r="L2012" t="str">
        <f>IFERROR(INDEX(SalesTJ[Revenue],MATCH(A2012,SalesTJ[ProductID],0)),"Not found")</f>
        <v>Not found</v>
      </c>
    </row>
    <row r="2013" spans="1:12">
      <c r="A2013" s="10">
        <v>2012</v>
      </c>
      <c r="C2013" t="str">
        <f>IFERROR(INDEX(ProductTJ[Product Name],MATCH(A2013,ProductTJ[ProductID],0)),"Not found")</f>
        <v>Currus UR-15</v>
      </c>
      <c r="D2013" t="str">
        <f>IFERROR(INDEX(ProductTJ[Category],MATCH(A2013,ProductTJ[ProductID],0)),"Not found")</f>
        <v>Urban</v>
      </c>
      <c r="E2013">
        <f>IFERROR(INDEX(ProductTJ[ManufacturerID],MATCH(A2013,ProductTJ[ProductID],0)),"Not found")</f>
        <v>4</v>
      </c>
      <c r="F2013" t="str">
        <f>IFERROR(INDEX(ProductTJ[Segment],MATCH(A2013,ProductTJ[ProductID],0)),"Not found")</f>
        <v>Regular</v>
      </c>
      <c r="G2013" t="str">
        <f>IFERROR(INDEX(SalesTJ[Country],MATCH(A2013,SalesTJ[ProductID],0)),"Not found")</f>
        <v>Not found</v>
      </c>
      <c r="H2013" t="str">
        <f>IFERROR(INDEX(Location[State],MATCH(I2013,Location[Zip],0)),"Not found")</f>
        <v>Not found</v>
      </c>
      <c r="I2013" t="str">
        <f>IFERROR(INDEX(SalesTJ[Zip],MATCH(A2013,SalesTJ[ProductID],0)),"Not found")</f>
        <v>Not found</v>
      </c>
      <c r="J2013" t="str">
        <f>IFERROR(INDEX(Manufacturer[Manufacturer Name],MATCH(E2013,Manufacturer[ManufacturerID],0)),"Not found")</f>
        <v>Currus</v>
      </c>
      <c r="K2013" t="str">
        <f>IFERROR(INDEX(SalesTJ[Units],MATCH(A2013,SalesTJ[ProductID],0)),"Not found")</f>
        <v>Not found</v>
      </c>
      <c r="L2013" t="str">
        <f>IFERROR(INDEX(SalesTJ[Revenue],MATCH(A2013,SalesTJ[ProductID],0)),"Not found")</f>
        <v>Not found</v>
      </c>
    </row>
    <row r="2014" spans="1:12">
      <c r="A2014" s="10">
        <v>2013</v>
      </c>
      <c r="C2014" t="str">
        <f>IFERROR(INDEX(ProductTJ[Product Name],MATCH(A2014,ProductTJ[ProductID],0)),"Not found")</f>
        <v>Currus UR-16</v>
      </c>
      <c r="D2014" t="str">
        <f>IFERROR(INDEX(ProductTJ[Category],MATCH(A2014,ProductTJ[ProductID],0)),"Not found")</f>
        <v>Urban</v>
      </c>
      <c r="E2014">
        <f>IFERROR(INDEX(ProductTJ[ManufacturerID],MATCH(A2014,ProductTJ[ProductID],0)),"Not found")</f>
        <v>4</v>
      </c>
      <c r="F2014" t="str">
        <f>IFERROR(INDEX(ProductTJ[Segment],MATCH(A2014,ProductTJ[ProductID],0)),"Not found")</f>
        <v>Regular</v>
      </c>
      <c r="G2014" t="str">
        <f>IFERROR(INDEX(SalesTJ[Country],MATCH(A2014,SalesTJ[ProductID],0)),"Not found")</f>
        <v>Not found</v>
      </c>
      <c r="H2014" t="str">
        <f>IFERROR(INDEX(Location[State],MATCH(I2014,Location[Zip],0)),"Not found")</f>
        <v>Not found</v>
      </c>
      <c r="I2014" t="str">
        <f>IFERROR(INDEX(SalesTJ[Zip],MATCH(A2014,SalesTJ[ProductID],0)),"Not found")</f>
        <v>Not found</v>
      </c>
      <c r="J2014" t="str">
        <f>IFERROR(INDEX(Manufacturer[Manufacturer Name],MATCH(E2014,Manufacturer[ManufacturerID],0)),"Not found")</f>
        <v>Currus</v>
      </c>
      <c r="K2014" t="str">
        <f>IFERROR(INDEX(SalesTJ[Units],MATCH(A2014,SalesTJ[ProductID],0)),"Not found")</f>
        <v>Not found</v>
      </c>
      <c r="L2014" t="str">
        <f>IFERROR(INDEX(SalesTJ[Revenue],MATCH(A2014,SalesTJ[ProductID],0)),"Not found")</f>
        <v>Not found</v>
      </c>
    </row>
    <row r="2015" spans="1:12">
      <c r="A2015" s="10">
        <v>2014</v>
      </c>
      <c r="C2015" t="str">
        <f>IFERROR(INDEX(ProductTJ[Product Name],MATCH(A2015,ProductTJ[ProductID],0)),"Not found")</f>
        <v>Currus UR-17</v>
      </c>
      <c r="D2015" t="str">
        <f>IFERROR(INDEX(ProductTJ[Category],MATCH(A2015,ProductTJ[ProductID],0)),"Not found")</f>
        <v>Urban</v>
      </c>
      <c r="E2015">
        <f>IFERROR(INDEX(ProductTJ[ManufacturerID],MATCH(A2015,ProductTJ[ProductID],0)),"Not found")</f>
        <v>4</v>
      </c>
      <c r="F2015" t="str">
        <f>IFERROR(INDEX(ProductTJ[Segment],MATCH(A2015,ProductTJ[ProductID],0)),"Not found")</f>
        <v>Regular</v>
      </c>
      <c r="G2015" t="str">
        <f>IFERROR(INDEX(SalesTJ[Country],MATCH(A2015,SalesTJ[ProductID],0)),"Not found")</f>
        <v>Not found</v>
      </c>
      <c r="H2015" t="str">
        <f>IFERROR(INDEX(Location[State],MATCH(I2015,Location[Zip],0)),"Not found")</f>
        <v>Not found</v>
      </c>
      <c r="I2015" t="str">
        <f>IFERROR(INDEX(SalesTJ[Zip],MATCH(A2015,SalesTJ[ProductID],0)),"Not found")</f>
        <v>Not found</v>
      </c>
      <c r="J2015" t="str">
        <f>IFERROR(INDEX(Manufacturer[Manufacturer Name],MATCH(E2015,Manufacturer[ManufacturerID],0)),"Not found")</f>
        <v>Currus</v>
      </c>
      <c r="K2015" t="str">
        <f>IFERROR(INDEX(SalesTJ[Units],MATCH(A2015,SalesTJ[ProductID],0)),"Not found")</f>
        <v>Not found</v>
      </c>
      <c r="L2015" t="str">
        <f>IFERROR(INDEX(SalesTJ[Revenue],MATCH(A2015,SalesTJ[ProductID],0)),"Not found")</f>
        <v>Not found</v>
      </c>
    </row>
    <row r="2016" spans="1:12">
      <c r="A2016" s="10">
        <v>2015</v>
      </c>
      <c r="C2016" t="str">
        <f>IFERROR(INDEX(ProductTJ[Product Name],MATCH(A2016,ProductTJ[ProductID],0)),"Not found")</f>
        <v>Currus UR-18</v>
      </c>
      <c r="D2016" t="str">
        <f>IFERROR(INDEX(ProductTJ[Category],MATCH(A2016,ProductTJ[ProductID],0)),"Not found")</f>
        <v>Urban</v>
      </c>
      <c r="E2016">
        <f>IFERROR(INDEX(ProductTJ[ManufacturerID],MATCH(A2016,ProductTJ[ProductID],0)),"Not found")</f>
        <v>4</v>
      </c>
      <c r="F2016" t="str">
        <f>IFERROR(INDEX(ProductTJ[Segment],MATCH(A2016,ProductTJ[ProductID],0)),"Not found")</f>
        <v>Regular</v>
      </c>
      <c r="G2016" t="str">
        <f>IFERROR(INDEX(SalesTJ[Country],MATCH(A2016,SalesTJ[ProductID],0)),"Not found")</f>
        <v>Canada</v>
      </c>
      <c r="H2016" t="str">
        <f>IFERROR(INDEX(Location[State],MATCH(I2016,Location[Zip],0)),"Not found")</f>
        <v>Alberta</v>
      </c>
      <c r="I2016" t="str">
        <f>IFERROR(INDEX(SalesTJ[Zip],MATCH(A2016,SalesTJ[ProductID],0)),"Not found")</f>
        <v>T6B</v>
      </c>
      <c r="J2016" t="str">
        <f>IFERROR(INDEX(Manufacturer[Manufacturer Name],MATCH(E2016,Manufacturer[ManufacturerID],0)),"Not found")</f>
        <v>Currus</v>
      </c>
      <c r="K2016">
        <f>IFERROR(INDEX(SalesTJ[Units],MATCH(A2016,SalesTJ[ProductID],0)),"Not found")</f>
        <v>1</v>
      </c>
      <c r="L2016">
        <f>IFERROR(INDEX(SalesTJ[Revenue],MATCH(A2016,SalesTJ[ProductID],0)),"Not found")</f>
        <v>4094.37</v>
      </c>
    </row>
    <row r="2017" spans="1:12">
      <c r="A2017" s="10">
        <v>2016</v>
      </c>
      <c r="C2017" t="str">
        <f>IFERROR(INDEX(ProductTJ[Product Name],MATCH(A2017,ProductTJ[ProductID],0)),"Not found")</f>
        <v>Currus UR-19</v>
      </c>
      <c r="D2017" t="str">
        <f>IFERROR(INDEX(ProductTJ[Category],MATCH(A2017,ProductTJ[ProductID],0)),"Not found")</f>
        <v>Urban</v>
      </c>
      <c r="E2017">
        <f>IFERROR(INDEX(ProductTJ[ManufacturerID],MATCH(A2017,ProductTJ[ProductID],0)),"Not found")</f>
        <v>4</v>
      </c>
      <c r="F2017" t="str">
        <f>IFERROR(INDEX(ProductTJ[Segment],MATCH(A2017,ProductTJ[ProductID],0)),"Not found")</f>
        <v>Regular</v>
      </c>
      <c r="G2017" t="str">
        <f>IFERROR(INDEX(SalesTJ[Country],MATCH(A2017,SalesTJ[ProductID],0)),"Not found")</f>
        <v>Not found</v>
      </c>
      <c r="H2017" t="str">
        <f>IFERROR(INDEX(Location[State],MATCH(I2017,Location[Zip],0)),"Not found")</f>
        <v>Not found</v>
      </c>
      <c r="I2017" t="str">
        <f>IFERROR(INDEX(SalesTJ[Zip],MATCH(A2017,SalesTJ[ProductID],0)),"Not found")</f>
        <v>Not found</v>
      </c>
      <c r="J2017" t="str">
        <f>IFERROR(INDEX(Manufacturer[Manufacturer Name],MATCH(E2017,Manufacturer[ManufacturerID],0)),"Not found")</f>
        <v>Currus</v>
      </c>
      <c r="K2017" t="str">
        <f>IFERROR(INDEX(SalesTJ[Units],MATCH(A2017,SalesTJ[ProductID],0)),"Not found")</f>
        <v>Not found</v>
      </c>
      <c r="L2017" t="str">
        <f>IFERROR(INDEX(SalesTJ[Revenue],MATCH(A2017,SalesTJ[ProductID],0)),"Not found")</f>
        <v>Not found</v>
      </c>
    </row>
    <row r="2018" spans="1:12">
      <c r="A2018" s="10">
        <v>2017</v>
      </c>
      <c r="C2018" t="str">
        <f>IFERROR(INDEX(ProductTJ[Product Name],MATCH(A2018,ProductTJ[ProductID],0)),"Not found")</f>
        <v>Currus UR-20</v>
      </c>
      <c r="D2018" t="str">
        <f>IFERROR(INDEX(ProductTJ[Category],MATCH(A2018,ProductTJ[ProductID],0)),"Not found")</f>
        <v>Urban</v>
      </c>
      <c r="E2018">
        <f>IFERROR(INDEX(ProductTJ[ManufacturerID],MATCH(A2018,ProductTJ[ProductID],0)),"Not found")</f>
        <v>4</v>
      </c>
      <c r="F2018" t="str">
        <f>IFERROR(INDEX(ProductTJ[Segment],MATCH(A2018,ProductTJ[ProductID],0)),"Not found")</f>
        <v>Regular</v>
      </c>
      <c r="G2018" t="str">
        <f>IFERROR(INDEX(SalesTJ[Country],MATCH(A2018,SalesTJ[ProductID],0)),"Not found")</f>
        <v>Not found</v>
      </c>
      <c r="H2018" t="str">
        <f>IFERROR(INDEX(Location[State],MATCH(I2018,Location[Zip],0)),"Not found")</f>
        <v>Not found</v>
      </c>
      <c r="I2018" t="str">
        <f>IFERROR(INDEX(SalesTJ[Zip],MATCH(A2018,SalesTJ[ProductID],0)),"Not found")</f>
        <v>Not found</v>
      </c>
      <c r="J2018" t="str">
        <f>IFERROR(INDEX(Manufacturer[Manufacturer Name],MATCH(E2018,Manufacturer[ManufacturerID],0)),"Not found")</f>
        <v>Currus</v>
      </c>
      <c r="K2018" t="str">
        <f>IFERROR(INDEX(SalesTJ[Units],MATCH(A2018,SalesTJ[ProductID],0)),"Not found")</f>
        <v>Not found</v>
      </c>
      <c r="L2018" t="str">
        <f>IFERROR(INDEX(SalesTJ[Revenue],MATCH(A2018,SalesTJ[ProductID],0)),"Not found")</f>
        <v>Not found</v>
      </c>
    </row>
    <row r="2019" spans="1:12">
      <c r="A2019" s="10">
        <v>2018</v>
      </c>
      <c r="C2019" t="str">
        <f>IFERROR(INDEX(ProductTJ[Product Name],MATCH(A2019,ProductTJ[ProductID],0)),"Not found")</f>
        <v>Currus UR-21</v>
      </c>
      <c r="D2019" t="str">
        <f>IFERROR(INDEX(ProductTJ[Category],MATCH(A2019,ProductTJ[ProductID],0)),"Not found")</f>
        <v>Urban</v>
      </c>
      <c r="E2019">
        <f>IFERROR(INDEX(ProductTJ[ManufacturerID],MATCH(A2019,ProductTJ[ProductID],0)),"Not found")</f>
        <v>4</v>
      </c>
      <c r="F2019" t="str">
        <f>IFERROR(INDEX(ProductTJ[Segment],MATCH(A2019,ProductTJ[ProductID],0)),"Not found")</f>
        <v>Regular</v>
      </c>
      <c r="G2019" t="str">
        <f>IFERROR(INDEX(SalesTJ[Country],MATCH(A2019,SalesTJ[ProductID],0)),"Not found")</f>
        <v>Not found</v>
      </c>
      <c r="H2019" t="str">
        <f>IFERROR(INDEX(Location[State],MATCH(I2019,Location[Zip],0)),"Not found")</f>
        <v>Not found</v>
      </c>
      <c r="I2019" t="str">
        <f>IFERROR(INDEX(SalesTJ[Zip],MATCH(A2019,SalesTJ[ProductID],0)),"Not found")</f>
        <v>Not found</v>
      </c>
      <c r="J2019" t="str">
        <f>IFERROR(INDEX(Manufacturer[Manufacturer Name],MATCH(E2019,Manufacturer[ManufacturerID],0)),"Not found")</f>
        <v>Currus</v>
      </c>
      <c r="K2019" t="str">
        <f>IFERROR(INDEX(SalesTJ[Units],MATCH(A2019,SalesTJ[ProductID],0)),"Not found")</f>
        <v>Not found</v>
      </c>
      <c r="L2019" t="str">
        <f>IFERROR(INDEX(SalesTJ[Revenue],MATCH(A2019,SalesTJ[ProductID],0)),"Not found")</f>
        <v>Not found</v>
      </c>
    </row>
    <row r="2020" spans="1:12">
      <c r="A2020" s="10">
        <v>2019</v>
      </c>
      <c r="C2020" t="str">
        <f>IFERROR(INDEX(ProductTJ[Product Name],MATCH(A2020,ProductTJ[ProductID],0)),"Not found")</f>
        <v>Currus UR-22</v>
      </c>
      <c r="D2020" t="str">
        <f>IFERROR(INDEX(ProductTJ[Category],MATCH(A2020,ProductTJ[ProductID],0)),"Not found")</f>
        <v>Urban</v>
      </c>
      <c r="E2020">
        <f>IFERROR(INDEX(ProductTJ[ManufacturerID],MATCH(A2020,ProductTJ[ProductID],0)),"Not found")</f>
        <v>4</v>
      </c>
      <c r="F2020" t="str">
        <f>IFERROR(INDEX(ProductTJ[Segment],MATCH(A2020,ProductTJ[ProductID],0)),"Not found")</f>
        <v>Regular</v>
      </c>
      <c r="G2020" t="str">
        <f>IFERROR(INDEX(SalesTJ[Country],MATCH(A2020,SalesTJ[ProductID],0)),"Not found")</f>
        <v>Not found</v>
      </c>
      <c r="H2020" t="str">
        <f>IFERROR(INDEX(Location[State],MATCH(I2020,Location[Zip],0)),"Not found")</f>
        <v>Not found</v>
      </c>
      <c r="I2020" t="str">
        <f>IFERROR(INDEX(SalesTJ[Zip],MATCH(A2020,SalesTJ[ProductID],0)),"Not found")</f>
        <v>Not found</v>
      </c>
      <c r="J2020" t="str">
        <f>IFERROR(INDEX(Manufacturer[Manufacturer Name],MATCH(E2020,Manufacturer[ManufacturerID],0)),"Not found")</f>
        <v>Currus</v>
      </c>
      <c r="K2020" t="str">
        <f>IFERROR(INDEX(SalesTJ[Units],MATCH(A2020,SalesTJ[ProductID],0)),"Not found")</f>
        <v>Not found</v>
      </c>
      <c r="L2020" t="str">
        <f>IFERROR(INDEX(SalesTJ[Revenue],MATCH(A2020,SalesTJ[ProductID],0)),"Not found")</f>
        <v>Not found</v>
      </c>
    </row>
    <row r="2021" spans="1:12">
      <c r="A2021" s="10">
        <v>2020</v>
      </c>
      <c r="C2021" t="str">
        <f>IFERROR(INDEX(ProductTJ[Product Name],MATCH(A2021,ProductTJ[ProductID],0)),"Not found")</f>
        <v>Currus UR-23</v>
      </c>
      <c r="D2021" t="str">
        <f>IFERROR(INDEX(ProductTJ[Category],MATCH(A2021,ProductTJ[ProductID],0)),"Not found")</f>
        <v>Urban</v>
      </c>
      <c r="E2021">
        <f>IFERROR(INDEX(ProductTJ[ManufacturerID],MATCH(A2021,ProductTJ[ProductID],0)),"Not found")</f>
        <v>4</v>
      </c>
      <c r="F2021" t="str">
        <f>IFERROR(INDEX(ProductTJ[Segment],MATCH(A2021,ProductTJ[ProductID],0)),"Not found")</f>
        <v>Regular</v>
      </c>
      <c r="G2021" t="str">
        <f>IFERROR(INDEX(SalesTJ[Country],MATCH(A2021,SalesTJ[ProductID],0)),"Not found")</f>
        <v>Not found</v>
      </c>
      <c r="H2021" t="str">
        <f>IFERROR(INDEX(Location[State],MATCH(I2021,Location[Zip],0)),"Not found")</f>
        <v>Not found</v>
      </c>
      <c r="I2021" t="str">
        <f>IFERROR(INDEX(SalesTJ[Zip],MATCH(A2021,SalesTJ[ProductID],0)),"Not found")</f>
        <v>Not found</v>
      </c>
      <c r="J2021" t="str">
        <f>IFERROR(INDEX(Manufacturer[Manufacturer Name],MATCH(E2021,Manufacturer[ManufacturerID],0)),"Not found")</f>
        <v>Currus</v>
      </c>
      <c r="K2021" t="str">
        <f>IFERROR(INDEX(SalesTJ[Units],MATCH(A2021,SalesTJ[ProductID],0)),"Not found")</f>
        <v>Not found</v>
      </c>
      <c r="L2021" t="str">
        <f>IFERROR(INDEX(SalesTJ[Revenue],MATCH(A2021,SalesTJ[ProductID],0)),"Not found")</f>
        <v>Not found</v>
      </c>
    </row>
    <row r="2022" spans="1:12">
      <c r="A2022" s="10">
        <v>2021</v>
      </c>
      <c r="C2022" t="str">
        <f>IFERROR(INDEX(ProductTJ[Product Name],MATCH(A2022,ProductTJ[ProductID],0)),"Not found")</f>
        <v>Currus UR-24</v>
      </c>
      <c r="D2022" t="str">
        <f>IFERROR(INDEX(ProductTJ[Category],MATCH(A2022,ProductTJ[ProductID],0)),"Not found")</f>
        <v>Urban</v>
      </c>
      <c r="E2022">
        <f>IFERROR(INDEX(ProductTJ[ManufacturerID],MATCH(A2022,ProductTJ[ProductID],0)),"Not found")</f>
        <v>4</v>
      </c>
      <c r="F2022" t="str">
        <f>IFERROR(INDEX(ProductTJ[Segment],MATCH(A2022,ProductTJ[ProductID],0)),"Not found")</f>
        <v>Regular</v>
      </c>
      <c r="G2022" t="str">
        <f>IFERROR(INDEX(SalesTJ[Country],MATCH(A2022,SalesTJ[ProductID],0)),"Not found")</f>
        <v>Not found</v>
      </c>
      <c r="H2022" t="str">
        <f>IFERROR(INDEX(Location[State],MATCH(I2022,Location[Zip],0)),"Not found")</f>
        <v>Not found</v>
      </c>
      <c r="I2022" t="str">
        <f>IFERROR(INDEX(SalesTJ[Zip],MATCH(A2022,SalesTJ[ProductID],0)),"Not found")</f>
        <v>Not found</v>
      </c>
      <c r="J2022" t="str">
        <f>IFERROR(INDEX(Manufacturer[Manufacturer Name],MATCH(E2022,Manufacturer[ManufacturerID],0)),"Not found")</f>
        <v>Currus</v>
      </c>
      <c r="K2022" t="str">
        <f>IFERROR(INDEX(SalesTJ[Units],MATCH(A2022,SalesTJ[ProductID],0)),"Not found")</f>
        <v>Not found</v>
      </c>
      <c r="L2022" t="str">
        <f>IFERROR(INDEX(SalesTJ[Revenue],MATCH(A2022,SalesTJ[ProductID],0)),"Not found")</f>
        <v>Not found</v>
      </c>
    </row>
    <row r="2023" spans="1:12">
      <c r="A2023" s="10">
        <v>2022</v>
      </c>
      <c r="C2023" t="str">
        <f>IFERROR(INDEX(ProductTJ[Product Name],MATCH(A2023,ProductTJ[ProductID],0)),"Not found")</f>
        <v>Currus UR-25</v>
      </c>
      <c r="D2023" t="str">
        <f>IFERROR(INDEX(ProductTJ[Category],MATCH(A2023,ProductTJ[ProductID],0)),"Not found")</f>
        <v>Urban</v>
      </c>
      <c r="E2023">
        <f>IFERROR(INDEX(ProductTJ[ManufacturerID],MATCH(A2023,ProductTJ[ProductID],0)),"Not found")</f>
        <v>4</v>
      </c>
      <c r="F2023" t="str">
        <f>IFERROR(INDEX(ProductTJ[Segment],MATCH(A2023,ProductTJ[ProductID],0)),"Not found")</f>
        <v>Regular</v>
      </c>
      <c r="G2023" t="str">
        <f>IFERROR(INDEX(SalesTJ[Country],MATCH(A2023,SalesTJ[ProductID],0)),"Not found")</f>
        <v>Not found</v>
      </c>
      <c r="H2023" t="str">
        <f>IFERROR(INDEX(Location[State],MATCH(I2023,Location[Zip],0)),"Not found")</f>
        <v>Not found</v>
      </c>
      <c r="I2023" t="str">
        <f>IFERROR(INDEX(SalesTJ[Zip],MATCH(A2023,SalesTJ[ProductID],0)),"Not found")</f>
        <v>Not found</v>
      </c>
      <c r="J2023" t="str">
        <f>IFERROR(INDEX(Manufacturer[Manufacturer Name],MATCH(E2023,Manufacturer[ManufacturerID],0)),"Not found")</f>
        <v>Currus</v>
      </c>
      <c r="K2023" t="str">
        <f>IFERROR(INDEX(SalesTJ[Units],MATCH(A2023,SalesTJ[ProductID],0)),"Not found")</f>
        <v>Not found</v>
      </c>
      <c r="L2023" t="str">
        <f>IFERROR(INDEX(SalesTJ[Revenue],MATCH(A2023,SalesTJ[ProductID],0)),"Not found")</f>
        <v>Not found</v>
      </c>
    </row>
    <row r="2024" spans="1:12">
      <c r="A2024" s="10">
        <v>2023</v>
      </c>
      <c r="C2024" t="str">
        <f>IFERROR(INDEX(ProductTJ[Product Name],MATCH(A2024,ProductTJ[ProductID],0)),"Not found")</f>
        <v>Currus UR-26</v>
      </c>
      <c r="D2024" t="str">
        <f>IFERROR(INDEX(ProductTJ[Category],MATCH(A2024,ProductTJ[ProductID],0)),"Not found")</f>
        <v>Urban</v>
      </c>
      <c r="E2024">
        <f>IFERROR(INDEX(ProductTJ[ManufacturerID],MATCH(A2024,ProductTJ[ProductID],0)),"Not found")</f>
        <v>4</v>
      </c>
      <c r="F2024" t="str">
        <f>IFERROR(INDEX(ProductTJ[Segment],MATCH(A2024,ProductTJ[ProductID],0)),"Not found")</f>
        <v>Regular</v>
      </c>
      <c r="G2024" t="str">
        <f>IFERROR(INDEX(SalesTJ[Country],MATCH(A2024,SalesTJ[ProductID],0)),"Not found")</f>
        <v>Not found</v>
      </c>
      <c r="H2024" t="str">
        <f>IFERROR(INDEX(Location[State],MATCH(I2024,Location[Zip],0)),"Not found")</f>
        <v>Not found</v>
      </c>
      <c r="I2024" t="str">
        <f>IFERROR(INDEX(SalesTJ[Zip],MATCH(A2024,SalesTJ[ProductID],0)),"Not found")</f>
        <v>Not found</v>
      </c>
      <c r="J2024" t="str">
        <f>IFERROR(INDEX(Manufacturer[Manufacturer Name],MATCH(E2024,Manufacturer[ManufacturerID],0)),"Not found")</f>
        <v>Currus</v>
      </c>
      <c r="K2024" t="str">
        <f>IFERROR(INDEX(SalesTJ[Units],MATCH(A2024,SalesTJ[ProductID],0)),"Not found")</f>
        <v>Not found</v>
      </c>
      <c r="L2024" t="str">
        <f>IFERROR(INDEX(SalesTJ[Revenue],MATCH(A2024,SalesTJ[ProductID],0)),"Not found")</f>
        <v>Not found</v>
      </c>
    </row>
    <row r="2025" spans="1:12">
      <c r="A2025" s="10">
        <v>2024</v>
      </c>
      <c r="C2025" t="str">
        <f>IFERROR(INDEX(ProductTJ[Product Name],MATCH(A2025,ProductTJ[ProductID],0)),"Not found")</f>
        <v>Currus UR-27</v>
      </c>
      <c r="D2025" t="str">
        <f>IFERROR(INDEX(ProductTJ[Category],MATCH(A2025,ProductTJ[ProductID],0)),"Not found")</f>
        <v>Urban</v>
      </c>
      <c r="E2025">
        <f>IFERROR(INDEX(ProductTJ[ManufacturerID],MATCH(A2025,ProductTJ[ProductID],0)),"Not found")</f>
        <v>4</v>
      </c>
      <c r="F2025" t="str">
        <f>IFERROR(INDEX(ProductTJ[Segment],MATCH(A2025,ProductTJ[ProductID],0)),"Not found")</f>
        <v>Regular</v>
      </c>
      <c r="G2025" t="str">
        <f>IFERROR(INDEX(SalesTJ[Country],MATCH(A2025,SalesTJ[ProductID],0)),"Not found")</f>
        <v>Not found</v>
      </c>
      <c r="H2025" t="str">
        <f>IFERROR(INDEX(Location[State],MATCH(I2025,Location[Zip],0)),"Not found")</f>
        <v>Not found</v>
      </c>
      <c r="I2025" t="str">
        <f>IFERROR(INDEX(SalesTJ[Zip],MATCH(A2025,SalesTJ[ProductID],0)),"Not found")</f>
        <v>Not found</v>
      </c>
      <c r="J2025" t="str">
        <f>IFERROR(INDEX(Manufacturer[Manufacturer Name],MATCH(E2025,Manufacturer[ManufacturerID],0)),"Not found")</f>
        <v>Currus</v>
      </c>
      <c r="K2025" t="str">
        <f>IFERROR(INDEX(SalesTJ[Units],MATCH(A2025,SalesTJ[ProductID],0)),"Not found")</f>
        <v>Not found</v>
      </c>
      <c r="L2025" t="str">
        <f>IFERROR(INDEX(SalesTJ[Revenue],MATCH(A2025,SalesTJ[ProductID],0)),"Not found")</f>
        <v>Not found</v>
      </c>
    </row>
    <row r="2026" spans="1:12">
      <c r="A2026" s="10">
        <v>2025</v>
      </c>
      <c r="C2026" t="str">
        <f>IFERROR(INDEX(ProductTJ[Product Name],MATCH(A2026,ProductTJ[ProductID],0)),"Not found")</f>
        <v>Currus UR-28</v>
      </c>
      <c r="D2026" t="str">
        <f>IFERROR(INDEX(ProductTJ[Category],MATCH(A2026,ProductTJ[ProductID],0)),"Not found")</f>
        <v>Urban</v>
      </c>
      <c r="E2026">
        <f>IFERROR(INDEX(ProductTJ[ManufacturerID],MATCH(A2026,ProductTJ[ProductID],0)),"Not found")</f>
        <v>4</v>
      </c>
      <c r="F2026" t="str">
        <f>IFERROR(INDEX(ProductTJ[Segment],MATCH(A2026,ProductTJ[ProductID],0)),"Not found")</f>
        <v>Regular</v>
      </c>
      <c r="G2026" t="str">
        <f>IFERROR(INDEX(SalesTJ[Country],MATCH(A2026,SalesTJ[ProductID],0)),"Not found")</f>
        <v>Not found</v>
      </c>
      <c r="H2026" t="str">
        <f>IFERROR(INDEX(Location[State],MATCH(I2026,Location[Zip],0)),"Not found")</f>
        <v>Not found</v>
      </c>
      <c r="I2026" t="str">
        <f>IFERROR(INDEX(SalesTJ[Zip],MATCH(A2026,SalesTJ[ProductID],0)),"Not found")</f>
        <v>Not found</v>
      </c>
      <c r="J2026" t="str">
        <f>IFERROR(INDEX(Manufacturer[Manufacturer Name],MATCH(E2026,Manufacturer[ManufacturerID],0)),"Not found")</f>
        <v>Currus</v>
      </c>
      <c r="K2026" t="str">
        <f>IFERROR(INDEX(SalesTJ[Units],MATCH(A2026,SalesTJ[ProductID],0)),"Not found")</f>
        <v>Not found</v>
      </c>
      <c r="L2026" t="str">
        <f>IFERROR(INDEX(SalesTJ[Revenue],MATCH(A2026,SalesTJ[ProductID],0)),"Not found")</f>
        <v>Not found</v>
      </c>
    </row>
    <row r="2027" spans="1:12">
      <c r="A2027" s="10">
        <v>2026</v>
      </c>
      <c r="C2027" t="str">
        <f>IFERROR(INDEX(ProductTJ[Product Name],MATCH(A2027,ProductTJ[ProductID],0)),"Not found")</f>
        <v>Currus UR-29</v>
      </c>
      <c r="D2027" t="str">
        <f>IFERROR(INDEX(ProductTJ[Category],MATCH(A2027,ProductTJ[ProductID],0)),"Not found")</f>
        <v>Urban</v>
      </c>
      <c r="E2027">
        <f>IFERROR(INDEX(ProductTJ[ManufacturerID],MATCH(A2027,ProductTJ[ProductID],0)),"Not found")</f>
        <v>4</v>
      </c>
      <c r="F2027" t="str">
        <f>IFERROR(INDEX(ProductTJ[Segment],MATCH(A2027,ProductTJ[ProductID],0)),"Not found")</f>
        <v>Regular</v>
      </c>
      <c r="G2027" t="str">
        <f>IFERROR(INDEX(SalesTJ[Country],MATCH(A2027,SalesTJ[ProductID],0)),"Not found")</f>
        <v>Not found</v>
      </c>
      <c r="H2027" t="str">
        <f>IFERROR(INDEX(Location[State],MATCH(I2027,Location[Zip],0)),"Not found")</f>
        <v>Not found</v>
      </c>
      <c r="I2027" t="str">
        <f>IFERROR(INDEX(SalesTJ[Zip],MATCH(A2027,SalesTJ[ProductID],0)),"Not found")</f>
        <v>Not found</v>
      </c>
      <c r="J2027" t="str">
        <f>IFERROR(INDEX(Manufacturer[Manufacturer Name],MATCH(E2027,Manufacturer[ManufacturerID],0)),"Not found")</f>
        <v>Currus</v>
      </c>
      <c r="K2027" t="str">
        <f>IFERROR(INDEX(SalesTJ[Units],MATCH(A2027,SalesTJ[ProductID],0)),"Not found")</f>
        <v>Not found</v>
      </c>
      <c r="L2027" t="str">
        <f>IFERROR(INDEX(SalesTJ[Revenue],MATCH(A2027,SalesTJ[ProductID],0)),"Not found")</f>
        <v>Not found</v>
      </c>
    </row>
    <row r="2028" spans="1:12">
      <c r="A2028" s="10">
        <v>2027</v>
      </c>
      <c r="C2028" t="str">
        <f>IFERROR(INDEX(ProductTJ[Product Name],MATCH(A2028,ProductTJ[ProductID],0)),"Not found")</f>
        <v>Currus UR-30</v>
      </c>
      <c r="D2028" t="str">
        <f>IFERROR(INDEX(ProductTJ[Category],MATCH(A2028,ProductTJ[ProductID],0)),"Not found")</f>
        <v>Urban</v>
      </c>
      <c r="E2028">
        <f>IFERROR(INDEX(ProductTJ[ManufacturerID],MATCH(A2028,ProductTJ[ProductID],0)),"Not found")</f>
        <v>4</v>
      </c>
      <c r="F2028" t="str">
        <f>IFERROR(INDEX(ProductTJ[Segment],MATCH(A2028,ProductTJ[ProductID],0)),"Not found")</f>
        <v>Regular</v>
      </c>
      <c r="G2028" t="str">
        <f>IFERROR(INDEX(SalesTJ[Country],MATCH(A2028,SalesTJ[ProductID],0)),"Not found")</f>
        <v>Not found</v>
      </c>
      <c r="H2028" t="str">
        <f>IFERROR(INDEX(Location[State],MATCH(I2028,Location[Zip],0)),"Not found")</f>
        <v>Not found</v>
      </c>
      <c r="I2028" t="str">
        <f>IFERROR(INDEX(SalesTJ[Zip],MATCH(A2028,SalesTJ[ProductID],0)),"Not found")</f>
        <v>Not found</v>
      </c>
      <c r="J2028" t="str">
        <f>IFERROR(INDEX(Manufacturer[Manufacturer Name],MATCH(E2028,Manufacturer[ManufacturerID],0)),"Not found")</f>
        <v>Currus</v>
      </c>
      <c r="K2028" t="str">
        <f>IFERROR(INDEX(SalesTJ[Units],MATCH(A2028,SalesTJ[ProductID],0)),"Not found")</f>
        <v>Not found</v>
      </c>
      <c r="L2028" t="str">
        <f>IFERROR(INDEX(SalesTJ[Revenue],MATCH(A2028,SalesTJ[ProductID],0)),"Not found")</f>
        <v>Not found</v>
      </c>
    </row>
    <row r="2029" spans="1:12">
      <c r="A2029" s="10">
        <v>2028</v>
      </c>
      <c r="C2029" t="str">
        <f>IFERROR(INDEX(ProductTJ[Product Name],MATCH(A2029,ProductTJ[ProductID],0)),"Not found")</f>
        <v>Currus UR-31</v>
      </c>
      <c r="D2029" t="str">
        <f>IFERROR(INDEX(ProductTJ[Category],MATCH(A2029,ProductTJ[ProductID],0)),"Not found")</f>
        <v>Urban</v>
      </c>
      <c r="E2029">
        <f>IFERROR(INDEX(ProductTJ[ManufacturerID],MATCH(A2029,ProductTJ[ProductID],0)),"Not found")</f>
        <v>4</v>
      </c>
      <c r="F2029" t="str">
        <f>IFERROR(INDEX(ProductTJ[Segment],MATCH(A2029,ProductTJ[ProductID],0)),"Not found")</f>
        <v>Regular</v>
      </c>
      <c r="G2029" t="str">
        <f>IFERROR(INDEX(SalesTJ[Country],MATCH(A2029,SalesTJ[ProductID],0)),"Not found")</f>
        <v>Not found</v>
      </c>
      <c r="H2029" t="str">
        <f>IFERROR(INDEX(Location[State],MATCH(I2029,Location[Zip],0)),"Not found")</f>
        <v>Not found</v>
      </c>
      <c r="I2029" t="str">
        <f>IFERROR(INDEX(SalesTJ[Zip],MATCH(A2029,SalesTJ[ProductID],0)),"Not found")</f>
        <v>Not found</v>
      </c>
      <c r="J2029" t="str">
        <f>IFERROR(INDEX(Manufacturer[Manufacturer Name],MATCH(E2029,Manufacturer[ManufacturerID],0)),"Not found")</f>
        <v>Currus</v>
      </c>
      <c r="K2029" t="str">
        <f>IFERROR(INDEX(SalesTJ[Units],MATCH(A2029,SalesTJ[ProductID],0)),"Not found")</f>
        <v>Not found</v>
      </c>
      <c r="L2029" t="str">
        <f>IFERROR(INDEX(SalesTJ[Revenue],MATCH(A2029,SalesTJ[ProductID],0)),"Not found")</f>
        <v>Not found</v>
      </c>
    </row>
    <row r="2030" spans="1:12">
      <c r="A2030" s="10">
        <v>2029</v>
      </c>
      <c r="C2030" t="str">
        <f>IFERROR(INDEX(ProductTJ[Product Name],MATCH(A2030,ProductTJ[ProductID],0)),"Not found")</f>
        <v>Currus UR-32</v>
      </c>
      <c r="D2030" t="str">
        <f>IFERROR(INDEX(ProductTJ[Category],MATCH(A2030,ProductTJ[ProductID],0)),"Not found")</f>
        <v>Urban</v>
      </c>
      <c r="E2030">
        <f>IFERROR(INDEX(ProductTJ[ManufacturerID],MATCH(A2030,ProductTJ[ProductID],0)),"Not found")</f>
        <v>4</v>
      </c>
      <c r="F2030" t="str">
        <f>IFERROR(INDEX(ProductTJ[Segment],MATCH(A2030,ProductTJ[ProductID],0)),"Not found")</f>
        <v>Regular</v>
      </c>
      <c r="G2030" t="str">
        <f>IFERROR(INDEX(SalesTJ[Country],MATCH(A2030,SalesTJ[ProductID],0)),"Not found")</f>
        <v>Not found</v>
      </c>
      <c r="H2030" t="str">
        <f>IFERROR(INDEX(Location[State],MATCH(I2030,Location[Zip],0)),"Not found")</f>
        <v>Not found</v>
      </c>
      <c r="I2030" t="str">
        <f>IFERROR(INDEX(SalesTJ[Zip],MATCH(A2030,SalesTJ[ProductID],0)),"Not found")</f>
        <v>Not found</v>
      </c>
      <c r="J2030" t="str">
        <f>IFERROR(INDEX(Manufacturer[Manufacturer Name],MATCH(E2030,Manufacturer[ManufacturerID],0)),"Not found")</f>
        <v>Currus</v>
      </c>
      <c r="K2030" t="str">
        <f>IFERROR(INDEX(SalesTJ[Units],MATCH(A2030,SalesTJ[ProductID],0)),"Not found")</f>
        <v>Not found</v>
      </c>
      <c r="L2030" t="str">
        <f>IFERROR(INDEX(SalesTJ[Revenue],MATCH(A2030,SalesTJ[ProductID],0)),"Not found")</f>
        <v>Not found</v>
      </c>
    </row>
    <row r="2031" spans="1:12">
      <c r="A2031" s="10">
        <v>2030</v>
      </c>
      <c r="C2031" t="str">
        <f>IFERROR(INDEX(ProductTJ[Product Name],MATCH(A2031,ProductTJ[ProductID],0)),"Not found")</f>
        <v>Currus UR-33</v>
      </c>
      <c r="D2031" t="str">
        <f>IFERROR(INDEX(ProductTJ[Category],MATCH(A2031,ProductTJ[ProductID],0)),"Not found")</f>
        <v>Urban</v>
      </c>
      <c r="E2031">
        <f>IFERROR(INDEX(ProductTJ[ManufacturerID],MATCH(A2031,ProductTJ[ProductID],0)),"Not found")</f>
        <v>4</v>
      </c>
      <c r="F2031" t="str">
        <f>IFERROR(INDEX(ProductTJ[Segment],MATCH(A2031,ProductTJ[ProductID],0)),"Not found")</f>
        <v>Regular</v>
      </c>
      <c r="G2031" t="str">
        <f>IFERROR(INDEX(SalesTJ[Country],MATCH(A2031,SalesTJ[ProductID],0)),"Not found")</f>
        <v>Not found</v>
      </c>
      <c r="H2031" t="str">
        <f>IFERROR(INDEX(Location[State],MATCH(I2031,Location[Zip],0)),"Not found")</f>
        <v>Not found</v>
      </c>
      <c r="I2031" t="str">
        <f>IFERROR(INDEX(SalesTJ[Zip],MATCH(A2031,SalesTJ[ProductID],0)),"Not found")</f>
        <v>Not found</v>
      </c>
      <c r="J2031" t="str">
        <f>IFERROR(INDEX(Manufacturer[Manufacturer Name],MATCH(E2031,Manufacturer[ManufacturerID],0)),"Not found")</f>
        <v>Currus</v>
      </c>
      <c r="K2031" t="str">
        <f>IFERROR(INDEX(SalesTJ[Units],MATCH(A2031,SalesTJ[ProductID],0)),"Not found")</f>
        <v>Not found</v>
      </c>
      <c r="L2031" t="str">
        <f>IFERROR(INDEX(SalesTJ[Revenue],MATCH(A2031,SalesTJ[ProductID],0)),"Not found")</f>
        <v>Not found</v>
      </c>
    </row>
    <row r="2032" spans="1:12">
      <c r="A2032" s="10">
        <v>2031</v>
      </c>
      <c r="C2032" t="str">
        <f>IFERROR(INDEX(ProductTJ[Product Name],MATCH(A2032,ProductTJ[ProductID],0)),"Not found")</f>
        <v>Currus UR-34</v>
      </c>
      <c r="D2032" t="str">
        <f>IFERROR(INDEX(ProductTJ[Category],MATCH(A2032,ProductTJ[ProductID],0)),"Not found")</f>
        <v>Urban</v>
      </c>
      <c r="E2032">
        <f>IFERROR(INDEX(ProductTJ[ManufacturerID],MATCH(A2032,ProductTJ[ProductID],0)),"Not found")</f>
        <v>4</v>
      </c>
      <c r="F2032" t="str">
        <f>IFERROR(INDEX(ProductTJ[Segment],MATCH(A2032,ProductTJ[ProductID],0)),"Not found")</f>
        <v>Regular</v>
      </c>
      <c r="G2032" t="str">
        <f>IFERROR(INDEX(SalesTJ[Country],MATCH(A2032,SalesTJ[ProductID],0)),"Not found")</f>
        <v>Not found</v>
      </c>
      <c r="H2032" t="str">
        <f>IFERROR(INDEX(Location[State],MATCH(I2032,Location[Zip],0)),"Not found")</f>
        <v>Not found</v>
      </c>
      <c r="I2032" t="str">
        <f>IFERROR(INDEX(SalesTJ[Zip],MATCH(A2032,SalesTJ[ProductID],0)),"Not found")</f>
        <v>Not found</v>
      </c>
      <c r="J2032" t="str">
        <f>IFERROR(INDEX(Manufacturer[Manufacturer Name],MATCH(E2032,Manufacturer[ManufacturerID],0)),"Not found")</f>
        <v>Currus</v>
      </c>
      <c r="K2032" t="str">
        <f>IFERROR(INDEX(SalesTJ[Units],MATCH(A2032,SalesTJ[ProductID],0)),"Not found")</f>
        <v>Not found</v>
      </c>
      <c r="L2032" t="str">
        <f>IFERROR(INDEX(SalesTJ[Revenue],MATCH(A2032,SalesTJ[ProductID],0)),"Not found")</f>
        <v>Not found</v>
      </c>
    </row>
    <row r="2033" spans="1:12">
      <c r="A2033" s="10">
        <v>2032</v>
      </c>
      <c r="C2033" t="str">
        <f>IFERROR(INDEX(ProductTJ[Product Name],MATCH(A2033,ProductTJ[ProductID],0)),"Not found")</f>
        <v>Currus UR-35</v>
      </c>
      <c r="D2033" t="str">
        <f>IFERROR(INDEX(ProductTJ[Category],MATCH(A2033,ProductTJ[ProductID],0)),"Not found")</f>
        <v>Urban</v>
      </c>
      <c r="E2033">
        <f>IFERROR(INDEX(ProductTJ[ManufacturerID],MATCH(A2033,ProductTJ[ProductID],0)),"Not found")</f>
        <v>4</v>
      </c>
      <c r="F2033" t="str">
        <f>IFERROR(INDEX(ProductTJ[Segment],MATCH(A2033,ProductTJ[ProductID],0)),"Not found")</f>
        <v>Regular</v>
      </c>
      <c r="G2033" t="str">
        <f>IFERROR(INDEX(SalesTJ[Country],MATCH(A2033,SalesTJ[ProductID],0)),"Not found")</f>
        <v>Not found</v>
      </c>
      <c r="H2033" t="str">
        <f>IFERROR(INDEX(Location[State],MATCH(I2033,Location[Zip],0)),"Not found")</f>
        <v>Not found</v>
      </c>
      <c r="I2033" t="str">
        <f>IFERROR(INDEX(SalesTJ[Zip],MATCH(A2033,SalesTJ[ProductID],0)),"Not found")</f>
        <v>Not found</v>
      </c>
      <c r="J2033" t="str">
        <f>IFERROR(INDEX(Manufacturer[Manufacturer Name],MATCH(E2033,Manufacturer[ManufacturerID],0)),"Not found")</f>
        <v>Currus</v>
      </c>
      <c r="K2033" t="str">
        <f>IFERROR(INDEX(SalesTJ[Units],MATCH(A2033,SalesTJ[ProductID],0)),"Not found")</f>
        <v>Not found</v>
      </c>
      <c r="L2033" t="str">
        <f>IFERROR(INDEX(SalesTJ[Revenue],MATCH(A2033,SalesTJ[ProductID],0)),"Not found")</f>
        <v>Not found</v>
      </c>
    </row>
    <row r="2034" spans="1:12">
      <c r="A2034" s="10">
        <v>2033</v>
      </c>
      <c r="C2034" t="str">
        <f>IFERROR(INDEX(ProductTJ[Product Name],MATCH(A2034,ProductTJ[ProductID],0)),"Not found")</f>
        <v>Currus UR-36</v>
      </c>
      <c r="D2034" t="str">
        <f>IFERROR(INDEX(ProductTJ[Category],MATCH(A2034,ProductTJ[ProductID],0)),"Not found")</f>
        <v>Urban</v>
      </c>
      <c r="E2034">
        <f>IFERROR(INDEX(ProductTJ[ManufacturerID],MATCH(A2034,ProductTJ[ProductID],0)),"Not found")</f>
        <v>4</v>
      </c>
      <c r="F2034" t="str">
        <f>IFERROR(INDEX(ProductTJ[Segment],MATCH(A2034,ProductTJ[ProductID],0)),"Not found")</f>
        <v>Regular</v>
      </c>
      <c r="G2034" t="str">
        <f>IFERROR(INDEX(SalesTJ[Country],MATCH(A2034,SalesTJ[ProductID],0)),"Not found")</f>
        <v>Not found</v>
      </c>
      <c r="H2034" t="str">
        <f>IFERROR(INDEX(Location[State],MATCH(I2034,Location[Zip],0)),"Not found")</f>
        <v>Not found</v>
      </c>
      <c r="I2034" t="str">
        <f>IFERROR(INDEX(SalesTJ[Zip],MATCH(A2034,SalesTJ[ProductID],0)),"Not found")</f>
        <v>Not found</v>
      </c>
      <c r="J2034" t="str">
        <f>IFERROR(INDEX(Manufacturer[Manufacturer Name],MATCH(E2034,Manufacturer[ManufacturerID],0)),"Not found")</f>
        <v>Currus</v>
      </c>
      <c r="K2034" t="str">
        <f>IFERROR(INDEX(SalesTJ[Units],MATCH(A2034,SalesTJ[ProductID],0)),"Not found")</f>
        <v>Not found</v>
      </c>
      <c r="L2034" t="str">
        <f>IFERROR(INDEX(SalesTJ[Revenue],MATCH(A2034,SalesTJ[ProductID],0)),"Not found")</f>
        <v>Not found</v>
      </c>
    </row>
    <row r="2035" spans="1:12">
      <c r="A2035" s="10">
        <v>2034</v>
      </c>
      <c r="C2035" t="str">
        <f>IFERROR(INDEX(ProductTJ[Product Name],MATCH(A2035,ProductTJ[ProductID],0)),"Not found")</f>
        <v>Currus UR-37</v>
      </c>
      <c r="D2035" t="str">
        <f>IFERROR(INDEX(ProductTJ[Category],MATCH(A2035,ProductTJ[ProductID],0)),"Not found")</f>
        <v>Urban</v>
      </c>
      <c r="E2035">
        <f>IFERROR(INDEX(ProductTJ[ManufacturerID],MATCH(A2035,ProductTJ[ProductID],0)),"Not found")</f>
        <v>4</v>
      </c>
      <c r="F2035" t="str">
        <f>IFERROR(INDEX(ProductTJ[Segment],MATCH(A2035,ProductTJ[ProductID],0)),"Not found")</f>
        <v>Regular</v>
      </c>
      <c r="G2035" t="str">
        <f>IFERROR(INDEX(SalesTJ[Country],MATCH(A2035,SalesTJ[ProductID],0)),"Not found")</f>
        <v>Not found</v>
      </c>
      <c r="H2035" t="str">
        <f>IFERROR(INDEX(Location[State],MATCH(I2035,Location[Zip],0)),"Not found")</f>
        <v>Not found</v>
      </c>
      <c r="I2035" t="str">
        <f>IFERROR(INDEX(SalesTJ[Zip],MATCH(A2035,SalesTJ[ProductID],0)),"Not found")</f>
        <v>Not found</v>
      </c>
      <c r="J2035" t="str">
        <f>IFERROR(INDEX(Manufacturer[Manufacturer Name],MATCH(E2035,Manufacturer[ManufacturerID],0)),"Not found")</f>
        <v>Currus</v>
      </c>
      <c r="K2035" t="str">
        <f>IFERROR(INDEX(SalesTJ[Units],MATCH(A2035,SalesTJ[ProductID],0)),"Not found")</f>
        <v>Not found</v>
      </c>
      <c r="L2035" t="str">
        <f>IFERROR(INDEX(SalesTJ[Revenue],MATCH(A2035,SalesTJ[ProductID],0)),"Not found")</f>
        <v>Not found</v>
      </c>
    </row>
    <row r="2036" spans="1:12">
      <c r="A2036" s="10">
        <v>2035</v>
      </c>
      <c r="C2036" t="str">
        <f>IFERROR(INDEX(ProductTJ[Product Name],MATCH(A2036,ProductTJ[ProductID],0)),"Not found")</f>
        <v>Currus UR-38</v>
      </c>
      <c r="D2036" t="str">
        <f>IFERROR(INDEX(ProductTJ[Category],MATCH(A2036,ProductTJ[ProductID],0)),"Not found")</f>
        <v>Urban</v>
      </c>
      <c r="E2036">
        <f>IFERROR(INDEX(ProductTJ[ManufacturerID],MATCH(A2036,ProductTJ[ProductID],0)),"Not found")</f>
        <v>4</v>
      </c>
      <c r="F2036" t="str">
        <f>IFERROR(INDEX(ProductTJ[Segment],MATCH(A2036,ProductTJ[ProductID],0)),"Not found")</f>
        <v>Regular</v>
      </c>
      <c r="G2036" t="str">
        <f>IFERROR(INDEX(SalesTJ[Country],MATCH(A2036,SalesTJ[ProductID],0)),"Not found")</f>
        <v>Not found</v>
      </c>
      <c r="H2036" t="str">
        <f>IFERROR(INDEX(Location[State],MATCH(I2036,Location[Zip],0)),"Not found")</f>
        <v>Not found</v>
      </c>
      <c r="I2036" t="str">
        <f>IFERROR(INDEX(SalesTJ[Zip],MATCH(A2036,SalesTJ[ProductID],0)),"Not found")</f>
        <v>Not found</v>
      </c>
      <c r="J2036" t="str">
        <f>IFERROR(INDEX(Manufacturer[Manufacturer Name],MATCH(E2036,Manufacturer[ManufacturerID],0)),"Not found")</f>
        <v>Currus</v>
      </c>
      <c r="K2036" t="str">
        <f>IFERROR(INDEX(SalesTJ[Units],MATCH(A2036,SalesTJ[ProductID],0)),"Not found")</f>
        <v>Not found</v>
      </c>
      <c r="L2036" t="str">
        <f>IFERROR(INDEX(SalesTJ[Revenue],MATCH(A2036,SalesTJ[ProductID],0)),"Not found")</f>
        <v>Not found</v>
      </c>
    </row>
    <row r="2037" spans="1:12">
      <c r="A2037" s="10">
        <v>2036</v>
      </c>
      <c r="C2037" t="str">
        <f>IFERROR(INDEX(ProductTJ[Product Name],MATCH(A2037,ProductTJ[ProductID],0)),"Not found")</f>
        <v>Currus UR-39</v>
      </c>
      <c r="D2037" t="str">
        <f>IFERROR(INDEX(ProductTJ[Category],MATCH(A2037,ProductTJ[ProductID],0)),"Not found")</f>
        <v>Urban</v>
      </c>
      <c r="E2037">
        <f>IFERROR(INDEX(ProductTJ[ManufacturerID],MATCH(A2037,ProductTJ[ProductID],0)),"Not found")</f>
        <v>4</v>
      </c>
      <c r="F2037" t="str">
        <f>IFERROR(INDEX(ProductTJ[Segment],MATCH(A2037,ProductTJ[ProductID],0)),"Not found")</f>
        <v>Regular</v>
      </c>
      <c r="G2037" t="str">
        <f>IFERROR(INDEX(SalesTJ[Country],MATCH(A2037,SalesTJ[ProductID],0)),"Not found")</f>
        <v>Canada</v>
      </c>
      <c r="H2037" t="str">
        <f>IFERROR(INDEX(Location[State],MATCH(I2037,Location[Zip],0)),"Not found")</f>
        <v>British Columbia</v>
      </c>
      <c r="I2037" t="str">
        <f>IFERROR(INDEX(SalesTJ[Zip],MATCH(A2037,SalesTJ[ProductID],0)),"Not found")</f>
        <v>V5P</v>
      </c>
      <c r="J2037" t="str">
        <f>IFERROR(INDEX(Manufacturer[Manufacturer Name],MATCH(E2037,Manufacturer[ManufacturerID],0)),"Not found")</f>
        <v>Currus</v>
      </c>
      <c r="K2037">
        <f>IFERROR(INDEX(SalesTJ[Units],MATCH(A2037,SalesTJ[ProductID],0)),"Not found")</f>
        <v>2</v>
      </c>
      <c r="L2037">
        <f>IFERROR(INDEX(SalesTJ[Revenue],MATCH(A2037,SalesTJ[ProductID],0)),"Not found")</f>
        <v>4408.74</v>
      </c>
    </row>
    <row r="2038" spans="1:12">
      <c r="A2038" s="10">
        <v>2037</v>
      </c>
      <c r="C2038" t="str">
        <f>IFERROR(INDEX(ProductTJ[Product Name],MATCH(A2038,ProductTJ[ProductID],0)),"Not found")</f>
        <v>Currus UR-40</v>
      </c>
      <c r="D2038" t="str">
        <f>IFERROR(INDEX(ProductTJ[Category],MATCH(A2038,ProductTJ[ProductID],0)),"Not found")</f>
        <v>Urban</v>
      </c>
      <c r="E2038">
        <f>IFERROR(INDEX(ProductTJ[ManufacturerID],MATCH(A2038,ProductTJ[ProductID],0)),"Not found")</f>
        <v>4</v>
      </c>
      <c r="F2038" t="str">
        <f>IFERROR(INDEX(ProductTJ[Segment],MATCH(A2038,ProductTJ[ProductID],0)),"Not found")</f>
        <v>Regular</v>
      </c>
      <c r="G2038" t="str">
        <f>IFERROR(INDEX(SalesTJ[Country],MATCH(A2038,SalesTJ[ProductID],0)),"Not found")</f>
        <v>Not found</v>
      </c>
      <c r="H2038" t="str">
        <f>IFERROR(INDEX(Location[State],MATCH(I2038,Location[Zip],0)),"Not found")</f>
        <v>Not found</v>
      </c>
      <c r="I2038" t="str">
        <f>IFERROR(INDEX(SalesTJ[Zip],MATCH(A2038,SalesTJ[ProductID],0)),"Not found")</f>
        <v>Not found</v>
      </c>
      <c r="J2038" t="str">
        <f>IFERROR(INDEX(Manufacturer[Manufacturer Name],MATCH(E2038,Manufacturer[ManufacturerID],0)),"Not found")</f>
        <v>Currus</v>
      </c>
      <c r="K2038" t="str">
        <f>IFERROR(INDEX(SalesTJ[Units],MATCH(A2038,SalesTJ[ProductID],0)),"Not found")</f>
        <v>Not found</v>
      </c>
      <c r="L2038" t="str">
        <f>IFERROR(INDEX(SalesTJ[Revenue],MATCH(A2038,SalesTJ[ProductID],0)),"Not found")</f>
        <v>Not found</v>
      </c>
    </row>
    <row r="2039" spans="1:12">
      <c r="A2039" s="10">
        <v>2038</v>
      </c>
      <c r="C2039" t="str">
        <f>IFERROR(INDEX(ProductTJ[Product Name],MATCH(A2039,ProductTJ[ProductID],0)),"Not found")</f>
        <v>Currus UR-41</v>
      </c>
      <c r="D2039" t="str">
        <f>IFERROR(INDEX(ProductTJ[Category],MATCH(A2039,ProductTJ[ProductID],0)),"Not found")</f>
        <v>Urban</v>
      </c>
      <c r="E2039">
        <f>IFERROR(INDEX(ProductTJ[ManufacturerID],MATCH(A2039,ProductTJ[ProductID],0)),"Not found")</f>
        <v>4</v>
      </c>
      <c r="F2039" t="str">
        <f>IFERROR(INDEX(ProductTJ[Segment],MATCH(A2039,ProductTJ[ProductID],0)),"Not found")</f>
        <v>Regular</v>
      </c>
      <c r="G2039" t="str">
        <f>IFERROR(INDEX(SalesTJ[Country],MATCH(A2039,SalesTJ[ProductID],0)),"Not found")</f>
        <v>Not found</v>
      </c>
      <c r="H2039" t="str">
        <f>IFERROR(INDEX(Location[State],MATCH(I2039,Location[Zip],0)),"Not found")</f>
        <v>Not found</v>
      </c>
      <c r="I2039" t="str">
        <f>IFERROR(INDEX(SalesTJ[Zip],MATCH(A2039,SalesTJ[ProductID],0)),"Not found")</f>
        <v>Not found</v>
      </c>
      <c r="J2039" t="str">
        <f>IFERROR(INDEX(Manufacturer[Manufacturer Name],MATCH(E2039,Manufacturer[ManufacturerID],0)),"Not found")</f>
        <v>Currus</v>
      </c>
      <c r="K2039" t="str">
        <f>IFERROR(INDEX(SalesTJ[Units],MATCH(A2039,SalesTJ[ProductID],0)),"Not found")</f>
        <v>Not found</v>
      </c>
      <c r="L2039" t="str">
        <f>IFERROR(INDEX(SalesTJ[Revenue],MATCH(A2039,SalesTJ[ProductID],0)),"Not found")</f>
        <v>Not found</v>
      </c>
    </row>
    <row r="2040" spans="1:12">
      <c r="A2040" s="10">
        <v>2039</v>
      </c>
      <c r="C2040" t="str">
        <f>IFERROR(INDEX(ProductTJ[Product Name],MATCH(A2040,ProductTJ[ProductID],0)),"Not found")</f>
        <v>Currus UR-42</v>
      </c>
      <c r="D2040" t="str">
        <f>IFERROR(INDEX(ProductTJ[Category],MATCH(A2040,ProductTJ[ProductID],0)),"Not found")</f>
        <v>Urban</v>
      </c>
      <c r="E2040">
        <f>IFERROR(INDEX(ProductTJ[ManufacturerID],MATCH(A2040,ProductTJ[ProductID],0)),"Not found")</f>
        <v>4</v>
      </c>
      <c r="F2040" t="str">
        <f>IFERROR(INDEX(ProductTJ[Segment],MATCH(A2040,ProductTJ[ProductID],0)),"Not found")</f>
        <v>Regular</v>
      </c>
      <c r="G2040" t="str">
        <f>IFERROR(INDEX(SalesTJ[Country],MATCH(A2040,SalesTJ[ProductID],0)),"Not found")</f>
        <v>Not found</v>
      </c>
      <c r="H2040" t="str">
        <f>IFERROR(INDEX(Location[State],MATCH(I2040,Location[Zip],0)),"Not found")</f>
        <v>Not found</v>
      </c>
      <c r="I2040" t="str">
        <f>IFERROR(INDEX(SalesTJ[Zip],MATCH(A2040,SalesTJ[ProductID],0)),"Not found")</f>
        <v>Not found</v>
      </c>
      <c r="J2040" t="str">
        <f>IFERROR(INDEX(Manufacturer[Manufacturer Name],MATCH(E2040,Manufacturer[ManufacturerID],0)),"Not found")</f>
        <v>Currus</v>
      </c>
      <c r="K2040" t="str">
        <f>IFERROR(INDEX(SalesTJ[Units],MATCH(A2040,SalesTJ[ProductID],0)),"Not found")</f>
        <v>Not found</v>
      </c>
      <c r="L2040" t="str">
        <f>IFERROR(INDEX(SalesTJ[Revenue],MATCH(A2040,SalesTJ[ProductID],0)),"Not found")</f>
        <v>Not found</v>
      </c>
    </row>
    <row r="2041" spans="1:12">
      <c r="A2041" s="10">
        <v>2040</v>
      </c>
      <c r="C2041" t="str">
        <f>IFERROR(INDEX(ProductTJ[Product Name],MATCH(A2041,ProductTJ[ProductID],0)),"Not found")</f>
        <v>Currus UR-43</v>
      </c>
      <c r="D2041" t="str">
        <f>IFERROR(INDEX(ProductTJ[Category],MATCH(A2041,ProductTJ[ProductID],0)),"Not found")</f>
        <v>Urban</v>
      </c>
      <c r="E2041">
        <f>IFERROR(INDEX(ProductTJ[ManufacturerID],MATCH(A2041,ProductTJ[ProductID],0)),"Not found")</f>
        <v>4</v>
      </c>
      <c r="F2041" t="str">
        <f>IFERROR(INDEX(ProductTJ[Segment],MATCH(A2041,ProductTJ[ProductID],0)),"Not found")</f>
        <v>Regular</v>
      </c>
      <c r="G2041" t="str">
        <f>IFERROR(INDEX(SalesTJ[Country],MATCH(A2041,SalesTJ[ProductID],0)),"Not found")</f>
        <v>Not found</v>
      </c>
      <c r="H2041" t="str">
        <f>IFERROR(INDEX(Location[State],MATCH(I2041,Location[Zip],0)),"Not found")</f>
        <v>Not found</v>
      </c>
      <c r="I2041" t="str">
        <f>IFERROR(INDEX(SalesTJ[Zip],MATCH(A2041,SalesTJ[ProductID],0)),"Not found")</f>
        <v>Not found</v>
      </c>
      <c r="J2041" t="str">
        <f>IFERROR(INDEX(Manufacturer[Manufacturer Name],MATCH(E2041,Manufacturer[ManufacturerID],0)),"Not found")</f>
        <v>Currus</v>
      </c>
      <c r="K2041" t="str">
        <f>IFERROR(INDEX(SalesTJ[Units],MATCH(A2041,SalesTJ[ProductID],0)),"Not found")</f>
        <v>Not found</v>
      </c>
      <c r="L2041" t="str">
        <f>IFERROR(INDEX(SalesTJ[Revenue],MATCH(A2041,SalesTJ[ProductID],0)),"Not found")</f>
        <v>Not found</v>
      </c>
    </row>
    <row r="2042" spans="1:12">
      <c r="A2042" s="10">
        <v>2041</v>
      </c>
      <c r="C2042" t="str">
        <f>IFERROR(INDEX(ProductTJ[Product Name],MATCH(A2042,ProductTJ[ProductID],0)),"Not found")</f>
        <v>Currus UE-01</v>
      </c>
      <c r="D2042" t="str">
        <f>IFERROR(INDEX(ProductTJ[Category],MATCH(A2042,ProductTJ[ProductID],0)),"Not found")</f>
        <v>Urban</v>
      </c>
      <c r="E2042">
        <f>IFERROR(INDEX(ProductTJ[ManufacturerID],MATCH(A2042,ProductTJ[ProductID],0)),"Not found")</f>
        <v>4</v>
      </c>
      <c r="F2042" t="str">
        <f>IFERROR(INDEX(ProductTJ[Segment],MATCH(A2042,ProductTJ[ProductID],0)),"Not found")</f>
        <v>Extreme</v>
      </c>
      <c r="G2042" t="str">
        <f>IFERROR(INDEX(SalesTJ[Country],MATCH(A2042,SalesTJ[ProductID],0)),"Not found")</f>
        <v>Not found</v>
      </c>
      <c r="H2042" t="str">
        <f>IFERROR(INDEX(Location[State],MATCH(I2042,Location[Zip],0)),"Not found")</f>
        <v>Not found</v>
      </c>
      <c r="I2042" t="str">
        <f>IFERROR(INDEX(SalesTJ[Zip],MATCH(A2042,SalesTJ[ProductID],0)),"Not found")</f>
        <v>Not found</v>
      </c>
      <c r="J2042" t="str">
        <f>IFERROR(INDEX(Manufacturer[Manufacturer Name],MATCH(E2042,Manufacturer[ManufacturerID],0)),"Not found")</f>
        <v>Currus</v>
      </c>
      <c r="K2042" t="str">
        <f>IFERROR(INDEX(SalesTJ[Units],MATCH(A2042,SalesTJ[ProductID],0)),"Not found")</f>
        <v>Not found</v>
      </c>
      <c r="L2042" t="str">
        <f>IFERROR(INDEX(SalesTJ[Revenue],MATCH(A2042,SalesTJ[ProductID],0)),"Not found")</f>
        <v>Not found</v>
      </c>
    </row>
    <row r="2043" spans="1:12">
      <c r="A2043" s="10">
        <v>2042</v>
      </c>
      <c r="C2043" t="str">
        <f>IFERROR(INDEX(ProductTJ[Product Name],MATCH(A2043,ProductTJ[ProductID],0)),"Not found")</f>
        <v>Currus UE-02</v>
      </c>
      <c r="D2043" t="str">
        <f>IFERROR(INDEX(ProductTJ[Category],MATCH(A2043,ProductTJ[ProductID],0)),"Not found")</f>
        <v>Urban</v>
      </c>
      <c r="E2043">
        <f>IFERROR(INDEX(ProductTJ[ManufacturerID],MATCH(A2043,ProductTJ[ProductID],0)),"Not found")</f>
        <v>4</v>
      </c>
      <c r="F2043" t="str">
        <f>IFERROR(INDEX(ProductTJ[Segment],MATCH(A2043,ProductTJ[ProductID],0)),"Not found")</f>
        <v>Extreme</v>
      </c>
      <c r="G2043" t="str">
        <f>IFERROR(INDEX(SalesTJ[Country],MATCH(A2043,SalesTJ[ProductID],0)),"Not found")</f>
        <v>Not found</v>
      </c>
      <c r="H2043" t="str">
        <f>IFERROR(INDEX(Location[State],MATCH(I2043,Location[Zip],0)),"Not found")</f>
        <v>Not found</v>
      </c>
      <c r="I2043" t="str">
        <f>IFERROR(INDEX(SalesTJ[Zip],MATCH(A2043,SalesTJ[ProductID],0)),"Not found")</f>
        <v>Not found</v>
      </c>
      <c r="J2043" t="str">
        <f>IFERROR(INDEX(Manufacturer[Manufacturer Name],MATCH(E2043,Manufacturer[ManufacturerID],0)),"Not found")</f>
        <v>Currus</v>
      </c>
      <c r="K2043" t="str">
        <f>IFERROR(INDEX(SalesTJ[Units],MATCH(A2043,SalesTJ[ProductID],0)),"Not found")</f>
        <v>Not found</v>
      </c>
      <c r="L2043" t="str">
        <f>IFERROR(INDEX(SalesTJ[Revenue],MATCH(A2043,SalesTJ[ProductID],0)),"Not found")</f>
        <v>Not found</v>
      </c>
    </row>
    <row r="2044" spans="1:12">
      <c r="A2044" s="10">
        <v>2043</v>
      </c>
      <c r="C2044" t="str">
        <f>IFERROR(INDEX(ProductTJ[Product Name],MATCH(A2044,ProductTJ[ProductID],0)),"Not found")</f>
        <v>Currus UE-03</v>
      </c>
      <c r="D2044" t="str">
        <f>IFERROR(INDEX(ProductTJ[Category],MATCH(A2044,ProductTJ[ProductID],0)),"Not found")</f>
        <v>Urban</v>
      </c>
      <c r="E2044">
        <f>IFERROR(INDEX(ProductTJ[ManufacturerID],MATCH(A2044,ProductTJ[ProductID],0)),"Not found")</f>
        <v>4</v>
      </c>
      <c r="F2044" t="str">
        <f>IFERROR(INDEX(ProductTJ[Segment],MATCH(A2044,ProductTJ[ProductID],0)),"Not found")</f>
        <v>Extreme</v>
      </c>
      <c r="G2044" t="str">
        <f>IFERROR(INDEX(SalesTJ[Country],MATCH(A2044,SalesTJ[ProductID],0)),"Not found")</f>
        <v>Not found</v>
      </c>
      <c r="H2044" t="str">
        <f>IFERROR(INDEX(Location[State],MATCH(I2044,Location[Zip],0)),"Not found")</f>
        <v>Not found</v>
      </c>
      <c r="I2044" t="str">
        <f>IFERROR(INDEX(SalesTJ[Zip],MATCH(A2044,SalesTJ[ProductID],0)),"Not found")</f>
        <v>Not found</v>
      </c>
      <c r="J2044" t="str">
        <f>IFERROR(INDEX(Manufacturer[Manufacturer Name],MATCH(E2044,Manufacturer[ManufacturerID],0)),"Not found")</f>
        <v>Currus</v>
      </c>
      <c r="K2044" t="str">
        <f>IFERROR(INDEX(SalesTJ[Units],MATCH(A2044,SalesTJ[ProductID],0)),"Not found")</f>
        <v>Not found</v>
      </c>
      <c r="L2044" t="str">
        <f>IFERROR(INDEX(SalesTJ[Revenue],MATCH(A2044,SalesTJ[ProductID],0)),"Not found")</f>
        <v>Not found</v>
      </c>
    </row>
    <row r="2045" spans="1:12">
      <c r="A2045" s="10">
        <v>2044</v>
      </c>
      <c r="C2045" t="str">
        <f>IFERROR(INDEX(ProductTJ[Product Name],MATCH(A2045,ProductTJ[ProductID],0)),"Not found")</f>
        <v>Currus UE-04</v>
      </c>
      <c r="D2045" t="str">
        <f>IFERROR(INDEX(ProductTJ[Category],MATCH(A2045,ProductTJ[ProductID],0)),"Not found")</f>
        <v>Urban</v>
      </c>
      <c r="E2045">
        <f>IFERROR(INDEX(ProductTJ[ManufacturerID],MATCH(A2045,ProductTJ[ProductID],0)),"Not found")</f>
        <v>4</v>
      </c>
      <c r="F2045" t="str">
        <f>IFERROR(INDEX(ProductTJ[Segment],MATCH(A2045,ProductTJ[ProductID],0)),"Not found")</f>
        <v>Extreme</v>
      </c>
      <c r="G2045" t="str">
        <f>IFERROR(INDEX(SalesTJ[Country],MATCH(A2045,SalesTJ[ProductID],0)),"Not found")</f>
        <v>Not found</v>
      </c>
      <c r="H2045" t="str">
        <f>IFERROR(INDEX(Location[State],MATCH(I2045,Location[Zip],0)),"Not found")</f>
        <v>Not found</v>
      </c>
      <c r="I2045" t="str">
        <f>IFERROR(INDEX(SalesTJ[Zip],MATCH(A2045,SalesTJ[ProductID],0)),"Not found")</f>
        <v>Not found</v>
      </c>
      <c r="J2045" t="str">
        <f>IFERROR(INDEX(Manufacturer[Manufacturer Name],MATCH(E2045,Manufacturer[ManufacturerID],0)),"Not found")</f>
        <v>Currus</v>
      </c>
      <c r="K2045" t="str">
        <f>IFERROR(INDEX(SalesTJ[Units],MATCH(A2045,SalesTJ[ProductID],0)),"Not found")</f>
        <v>Not found</v>
      </c>
      <c r="L2045" t="str">
        <f>IFERROR(INDEX(SalesTJ[Revenue],MATCH(A2045,SalesTJ[ProductID],0)),"Not found")</f>
        <v>Not found</v>
      </c>
    </row>
    <row r="2046" spans="1:12">
      <c r="A2046" s="10">
        <v>2045</v>
      </c>
      <c r="C2046" t="str">
        <f>IFERROR(INDEX(ProductTJ[Product Name],MATCH(A2046,ProductTJ[ProductID],0)),"Not found")</f>
        <v>Currus UE-05</v>
      </c>
      <c r="D2046" t="str">
        <f>IFERROR(INDEX(ProductTJ[Category],MATCH(A2046,ProductTJ[ProductID],0)),"Not found")</f>
        <v>Urban</v>
      </c>
      <c r="E2046">
        <f>IFERROR(INDEX(ProductTJ[ManufacturerID],MATCH(A2046,ProductTJ[ProductID],0)),"Not found")</f>
        <v>4</v>
      </c>
      <c r="F2046" t="str">
        <f>IFERROR(INDEX(ProductTJ[Segment],MATCH(A2046,ProductTJ[ProductID],0)),"Not found")</f>
        <v>Extreme</v>
      </c>
      <c r="G2046" t="str">
        <f>IFERROR(INDEX(SalesTJ[Country],MATCH(A2046,SalesTJ[ProductID],0)),"Not found")</f>
        <v>Canada</v>
      </c>
      <c r="H2046" t="str">
        <f>IFERROR(INDEX(Location[State],MATCH(I2046,Location[Zip],0)),"Not found")</f>
        <v>Ontario</v>
      </c>
      <c r="I2046" t="str">
        <f>IFERROR(INDEX(SalesTJ[Zip],MATCH(A2046,SalesTJ[ProductID],0)),"Not found")</f>
        <v>M6H</v>
      </c>
      <c r="J2046" t="str">
        <f>IFERROR(INDEX(Manufacturer[Manufacturer Name],MATCH(E2046,Manufacturer[ManufacturerID],0)),"Not found")</f>
        <v>Currus</v>
      </c>
      <c r="K2046">
        <f>IFERROR(INDEX(SalesTJ[Units],MATCH(A2046,SalesTJ[ProductID],0)),"Not found")</f>
        <v>1</v>
      </c>
      <c r="L2046">
        <f>IFERROR(INDEX(SalesTJ[Revenue],MATCH(A2046,SalesTJ[ProductID],0)),"Not found")</f>
        <v>6173.37</v>
      </c>
    </row>
    <row r="2047" spans="1:12">
      <c r="A2047" s="10">
        <v>2046</v>
      </c>
      <c r="C2047" t="str">
        <f>IFERROR(INDEX(ProductTJ[Product Name],MATCH(A2047,ProductTJ[ProductID],0)),"Not found")</f>
        <v>Currus UE-06</v>
      </c>
      <c r="D2047" t="str">
        <f>IFERROR(INDEX(ProductTJ[Category],MATCH(A2047,ProductTJ[ProductID],0)),"Not found")</f>
        <v>Urban</v>
      </c>
      <c r="E2047">
        <f>IFERROR(INDEX(ProductTJ[ManufacturerID],MATCH(A2047,ProductTJ[ProductID],0)),"Not found")</f>
        <v>4</v>
      </c>
      <c r="F2047" t="str">
        <f>IFERROR(INDEX(ProductTJ[Segment],MATCH(A2047,ProductTJ[ProductID],0)),"Not found")</f>
        <v>Extreme</v>
      </c>
      <c r="G2047" t="str">
        <f>IFERROR(INDEX(SalesTJ[Country],MATCH(A2047,SalesTJ[ProductID],0)),"Not found")</f>
        <v>Not found</v>
      </c>
      <c r="H2047" t="str">
        <f>IFERROR(INDEX(Location[State],MATCH(I2047,Location[Zip],0)),"Not found")</f>
        <v>Not found</v>
      </c>
      <c r="I2047" t="str">
        <f>IFERROR(INDEX(SalesTJ[Zip],MATCH(A2047,SalesTJ[ProductID],0)),"Not found")</f>
        <v>Not found</v>
      </c>
      <c r="J2047" t="str">
        <f>IFERROR(INDEX(Manufacturer[Manufacturer Name],MATCH(E2047,Manufacturer[ManufacturerID],0)),"Not found")</f>
        <v>Currus</v>
      </c>
      <c r="K2047" t="str">
        <f>IFERROR(INDEX(SalesTJ[Units],MATCH(A2047,SalesTJ[ProductID],0)),"Not found")</f>
        <v>Not found</v>
      </c>
      <c r="L2047" t="str">
        <f>IFERROR(INDEX(SalesTJ[Revenue],MATCH(A2047,SalesTJ[ProductID],0)),"Not found")</f>
        <v>Not found</v>
      </c>
    </row>
    <row r="2048" spans="1:12">
      <c r="A2048" s="10">
        <v>2047</v>
      </c>
      <c r="C2048" t="str">
        <f>IFERROR(INDEX(ProductTJ[Product Name],MATCH(A2048,ProductTJ[ProductID],0)),"Not found")</f>
        <v>Currus UE-07</v>
      </c>
      <c r="D2048" t="str">
        <f>IFERROR(INDEX(ProductTJ[Category],MATCH(A2048,ProductTJ[ProductID],0)),"Not found")</f>
        <v>Urban</v>
      </c>
      <c r="E2048">
        <f>IFERROR(INDEX(ProductTJ[ManufacturerID],MATCH(A2048,ProductTJ[ProductID],0)),"Not found")</f>
        <v>4</v>
      </c>
      <c r="F2048" t="str">
        <f>IFERROR(INDEX(ProductTJ[Segment],MATCH(A2048,ProductTJ[ProductID],0)),"Not found")</f>
        <v>Extreme</v>
      </c>
      <c r="G2048" t="str">
        <f>IFERROR(INDEX(SalesTJ[Country],MATCH(A2048,SalesTJ[ProductID],0)),"Not found")</f>
        <v>Not found</v>
      </c>
      <c r="H2048" t="str">
        <f>IFERROR(INDEX(Location[State],MATCH(I2048,Location[Zip],0)),"Not found")</f>
        <v>Not found</v>
      </c>
      <c r="I2048" t="str">
        <f>IFERROR(INDEX(SalesTJ[Zip],MATCH(A2048,SalesTJ[ProductID],0)),"Not found")</f>
        <v>Not found</v>
      </c>
      <c r="J2048" t="str">
        <f>IFERROR(INDEX(Manufacturer[Manufacturer Name],MATCH(E2048,Manufacturer[ManufacturerID],0)),"Not found")</f>
        <v>Currus</v>
      </c>
      <c r="K2048" t="str">
        <f>IFERROR(INDEX(SalesTJ[Units],MATCH(A2048,SalesTJ[ProductID],0)),"Not found")</f>
        <v>Not found</v>
      </c>
      <c r="L2048" t="str">
        <f>IFERROR(INDEX(SalesTJ[Revenue],MATCH(A2048,SalesTJ[ProductID],0)),"Not found")</f>
        <v>Not found</v>
      </c>
    </row>
    <row r="2049" spans="1:12">
      <c r="A2049" s="10">
        <v>2048</v>
      </c>
      <c r="C2049" t="str">
        <f>IFERROR(INDEX(ProductTJ[Product Name],MATCH(A2049,ProductTJ[ProductID],0)),"Not found")</f>
        <v>Currus UE-08</v>
      </c>
      <c r="D2049" t="str">
        <f>IFERROR(INDEX(ProductTJ[Category],MATCH(A2049,ProductTJ[ProductID],0)),"Not found")</f>
        <v>Urban</v>
      </c>
      <c r="E2049">
        <f>IFERROR(INDEX(ProductTJ[ManufacturerID],MATCH(A2049,ProductTJ[ProductID],0)),"Not found")</f>
        <v>4</v>
      </c>
      <c r="F2049" t="str">
        <f>IFERROR(INDEX(ProductTJ[Segment],MATCH(A2049,ProductTJ[ProductID],0)),"Not found")</f>
        <v>Extreme</v>
      </c>
      <c r="G2049" t="str">
        <f>IFERROR(INDEX(SalesTJ[Country],MATCH(A2049,SalesTJ[ProductID],0)),"Not found")</f>
        <v>Not found</v>
      </c>
      <c r="H2049" t="str">
        <f>IFERROR(INDEX(Location[State],MATCH(I2049,Location[Zip],0)),"Not found")</f>
        <v>Not found</v>
      </c>
      <c r="I2049" t="str">
        <f>IFERROR(INDEX(SalesTJ[Zip],MATCH(A2049,SalesTJ[ProductID],0)),"Not found")</f>
        <v>Not found</v>
      </c>
      <c r="J2049" t="str">
        <f>IFERROR(INDEX(Manufacturer[Manufacturer Name],MATCH(E2049,Manufacturer[ManufacturerID],0)),"Not found")</f>
        <v>Currus</v>
      </c>
      <c r="K2049" t="str">
        <f>IFERROR(INDEX(SalesTJ[Units],MATCH(A2049,SalesTJ[ProductID],0)),"Not found")</f>
        <v>Not found</v>
      </c>
      <c r="L2049" t="str">
        <f>IFERROR(INDEX(SalesTJ[Revenue],MATCH(A2049,SalesTJ[ProductID],0)),"Not found")</f>
        <v>Not found</v>
      </c>
    </row>
    <row r="2050" spans="1:12">
      <c r="A2050" s="10">
        <v>2049</v>
      </c>
      <c r="C2050" t="str">
        <f>IFERROR(INDEX(ProductTJ[Product Name],MATCH(A2050,ProductTJ[ProductID],0)),"Not found")</f>
        <v>Currus UE-09</v>
      </c>
      <c r="D2050" t="str">
        <f>IFERROR(INDEX(ProductTJ[Category],MATCH(A2050,ProductTJ[ProductID],0)),"Not found")</f>
        <v>Urban</v>
      </c>
      <c r="E2050">
        <f>IFERROR(INDEX(ProductTJ[ManufacturerID],MATCH(A2050,ProductTJ[ProductID],0)),"Not found")</f>
        <v>4</v>
      </c>
      <c r="F2050" t="str">
        <f>IFERROR(INDEX(ProductTJ[Segment],MATCH(A2050,ProductTJ[ProductID],0)),"Not found")</f>
        <v>Extreme</v>
      </c>
      <c r="G2050" t="str">
        <f>IFERROR(INDEX(SalesTJ[Country],MATCH(A2050,SalesTJ[ProductID],0)),"Not found")</f>
        <v>Not found</v>
      </c>
      <c r="H2050" t="str">
        <f>IFERROR(INDEX(Location[State],MATCH(I2050,Location[Zip],0)),"Not found")</f>
        <v>Not found</v>
      </c>
      <c r="I2050" t="str">
        <f>IFERROR(INDEX(SalesTJ[Zip],MATCH(A2050,SalesTJ[ProductID],0)),"Not found")</f>
        <v>Not found</v>
      </c>
      <c r="J2050" t="str">
        <f>IFERROR(INDEX(Manufacturer[Manufacturer Name],MATCH(E2050,Manufacturer[ManufacturerID],0)),"Not found")</f>
        <v>Currus</v>
      </c>
      <c r="K2050" t="str">
        <f>IFERROR(INDEX(SalesTJ[Units],MATCH(A2050,SalesTJ[ProductID],0)),"Not found")</f>
        <v>Not found</v>
      </c>
      <c r="L2050" t="str">
        <f>IFERROR(INDEX(SalesTJ[Revenue],MATCH(A2050,SalesTJ[ProductID],0)),"Not found")</f>
        <v>Not found</v>
      </c>
    </row>
    <row r="2051" spans="1:12">
      <c r="A2051" s="10">
        <v>2050</v>
      </c>
      <c r="C2051" t="str">
        <f>IFERROR(INDEX(ProductTJ[Product Name],MATCH(A2051,ProductTJ[ProductID],0)),"Not found")</f>
        <v>Currus UE-10</v>
      </c>
      <c r="D2051" t="str">
        <f>IFERROR(INDEX(ProductTJ[Category],MATCH(A2051,ProductTJ[ProductID],0)),"Not found")</f>
        <v>Urban</v>
      </c>
      <c r="E2051">
        <f>IFERROR(INDEX(ProductTJ[ManufacturerID],MATCH(A2051,ProductTJ[ProductID],0)),"Not found")</f>
        <v>4</v>
      </c>
      <c r="F2051" t="str">
        <f>IFERROR(INDEX(ProductTJ[Segment],MATCH(A2051,ProductTJ[ProductID],0)),"Not found")</f>
        <v>Extreme</v>
      </c>
      <c r="G2051" t="str">
        <f>IFERROR(INDEX(SalesTJ[Country],MATCH(A2051,SalesTJ[ProductID],0)),"Not found")</f>
        <v>Not found</v>
      </c>
      <c r="H2051" t="str">
        <f>IFERROR(INDEX(Location[State],MATCH(I2051,Location[Zip],0)),"Not found")</f>
        <v>Not found</v>
      </c>
      <c r="I2051" t="str">
        <f>IFERROR(INDEX(SalesTJ[Zip],MATCH(A2051,SalesTJ[ProductID],0)),"Not found")</f>
        <v>Not found</v>
      </c>
      <c r="J2051" t="str">
        <f>IFERROR(INDEX(Manufacturer[Manufacturer Name],MATCH(E2051,Manufacturer[ManufacturerID],0)),"Not found")</f>
        <v>Currus</v>
      </c>
      <c r="K2051" t="str">
        <f>IFERROR(INDEX(SalesTJ[Units],MATCH(A2051,SalesTJ[ProductID],0)),"Not found")</f>
        <v>Not found</v>
      </c>
      <c r="L2051" t="str">
        <f>IFERROR(INDEX(SalesTJ[Revenue],MATCH(A2051,SalesTJ[ProductID],0)),"Not found")</f>
        <v>Not found</v>
      </c>
    </row>
    <row r="2052" spans="1:12">
      <c r="A2052" s="10">
        <v>2051</v>
      </c>
      <c r="C2052" t="str">
        <f>IFERROR(INDEX(ProductTJ[Product Name],MATCH(A2052,ProductTJ[ProductID],0)),"Not found")</f>
        <v>Currus UE-11</v>
      </c>
      <c r="D2052" t="str">
        <f>IFERROR(INDEX(ProductTJ[Category],MATCH(A2052,ProductTJ[ProductID],0)),"Not found")</f>
        <v>Urban</v>
      </c>
      <c r="E2052">
        <f>IFERROR(INDEX(ProductTJ[ManufacturerID],MATCH(A2052,ProductTJ[ProductID],0)),"Not found")</f>
        <v>4</v>
      </c>
      <c r="F2052" t="str">
        <f>IFERROR(INDEX(ProductTJ[Segment],MATCH(A2052,ProductTJ[ProductID],0)),"Not found")</f>
        <v>Extreme</v>
      </c>
      <c r="G2052" t="str">
        <f>IFERROR(INDEX(SalesTJ[Country],MATCH(A2052,SalesTJ[ProductID],0)),"Not found")</f>
        <v>Not found</v>
      </c>
      <c r="H2052" t="str">
        <f>IFERROR(INDEX(Location[State],MATCH(I2052,Location[Zip],0)),"Not found")</f>
        <v>Not found</v>
      </c>
      <c r="I2052" t="str">
        <f>IFERROR(INDEX(SalesTJ[Zip],MATCH(A2052,SalesTJ[ProductID],0)),"Not found")</f>
        <v>Not found</v>
      </c>
      <c r="J2052" t="str">
        <f>IFERROR(INDEX(Manufacturer[Manufacturer Name],MATCH(E2052,Manufacturer[ManufacturerID],0)),"Not found")</f>
        <v>Currus</v>
      </c>
      <c r="K2052" t="str">
        <f>IFERROR(INDEX(SalesTJ[Units],MATCH(A2052,SalesTJ[ProductID],0)),"Not found")</f>
        <v>Not found</v>
      </c>
      <c r="L2052" t="str">
        <f>IFERROR(INDEX(SalesTJ[Revenue],MATCH(A2052,SalesTJ[ProductID],0)),"Not found")</f>
        <v>Not found</v>
      </c>
    </row>
    <row r="2053" spans="1:12">
      <c r="A2053" s="10">
        <v>2052</v>
      </c>
      <c r="C2053" t="str">
        <f>IFERROR(INDEX(ProductTJ[Product Name],MATCH(A2053,ProductTJ[ProductID],0)),"Not found")</f>
        <v>Currus UE-12</v>
      </c>
      <c r="D2053" t="str">
        <f>IFERROR(INDEX(ProductTJ[Category],MATCH(A2053,ProductTJ[ProductID],0)),"Not found")</f>
        <v>Urban</v>
      </c>
      <c r="E2053">
        <f>IFERROR(INDEX(ProductTJ[ManufacturerID],MATCH(A2053,ProductTJ[ProductID],0)),"Not found")</f>
        <v>4</v>
      </c>
      <c r="F2053" t="str">
        <f>IFERROR(INDEX(ProductTJ[Segment],MATCH(A2053,ProductTJ[ProductID],0)),"Not found")</f>
        <v>Extreme</v>
      </c>
      <c r="G2053" t="str">
        <f>IFERROR(INDEX(SalesTJ[Country],MATCH(A2053,SalesTJ[ProductID],0)),"Not found")</f>
        <v>Not found</v>
      </c>
      <c r="H2053" t="str">
        <f>IFERROR(INDEX(Location[State],MATCH(I2053,Location[Zip],0)),"Not found")</f>
        <v>Not found</v>
      </c>
      <c r="I2053" t="str">
        <f>IFERROR(INDEX(SalesTJ[Zip],MATCH(A2053,SalesTJ[ProductID],0)),"Not found")</f>
        <v>Not found</v>
      </c>
      <c r="J2053" t="str">
        <f>IFERROR(INDEX(Manufacturer[Manufacturer Name],MATCH(E2053,Manufacturer[ManufacturerID],0)),"Not found")</f>
        <v>Currus</v>
      </c>
      <c r="K2053" t="str">
        <f>IFERROR(INDEX(SalesTJ[Units],MATCH(A2053,SalesTJ[ProductID],0)),"Not found")</f>
        <v>Not found</v>
      </c>
      <c r="L2053" t="str">
        <f>IFERROR(INDEX(SalesTJ[Revenue],MATCH(A2053,SalesTJ[ProductID],0)),"Not found")</f>
        <v>Not found</v>
      </c>
    </row>
    <row r="2054" spans="1:12">
      <c r="A2054" s="10">
        <v>2053</v>
      </c>
      <c r="C2054" t="str">
        <f>IFERROR(INDEX(ProductTJ[Product Name],MATCH(A2054,ProductTJ[ProductID],0)),"Not found")</f>
        <v>Currus UE-13</v>
      </c>
      <c r="D2054" t="str">
        <f>IFERROR(INDEX(ProductTJ[Category],MATCH(A2054,ProductTJ[ProductID],0)),"Not found")</f>
        <v>Urban</v>
      </c>
      <c r="E2054">
        <f>IFERROR(INDEX(ProductTJ[ManufacturerID],MATCH(A2054,ProductTJ[ProductID],0)),"Not found")</f>
        <v>4</v>
      </c>
      <c r="F2054" t="str">
        <f>IFERROR(INDEX(ProductTJ[Segment],MATCH(A2054,ProductTJ[ProductID],0)),"Not found")</f>
        <v>Extreme</v>
      </c>
      <c r="G2054" t="str">
        <f>IFERROR(INDEX(SalesTJ[Country],MATCH(A2054,SalesTJ[ProductID],0)),"Not found")</f>
        <v>Not found</v>
      </c>
      <c r="H2054" t="str">
        <f>IFERROR(INDEX(Location[State],MATCH(I2054,Location[Zip],0)),"Not found")</f>
        <v>Not found</v>
      </c>
      <c r="I2054" t="str">
        <f>IFERROR(INDEX(SalesTJ[Zip],MATCH(A2054,SalesTJ[ProductID],0)),"Not found")</f>
        <v>Not found</v>
      </c>
      <c r="J2054" t="str">
        <f>IFERROR(INDEX(Manufacturer[Manufacturer Name],MATCH(E2054,Manufacturer[ManufacturerID],0)),"Not found")</f>
        <v>Currus</v>
      </c>
      <c r="K2054" t="str">
        <f>IFERROR(INDEX(SalesTJ[Units],MATCH(A2054,SalesTJ[ProductID],0)),"Not found")</f>
        <v>Not found</v>
      </c>
      <c r="L2054" t="str">
        <f>IFERROR(INDEX(SalesTJ[Revenue],MATCH(A2054,SalesTJ[ProductID],0)),"Not found")</f>
        <v>Not found</v>
      </c>
    </row>
    <row r="2055" spans="1:12">
      <c r="A2055" s="10">
        <v>2054</v>
      </c>
      <c r="C2055" t="str">
        <f>IFERROR(INDEX(ProductTJ[Product Name],MATCH(A2055,ProductTJ[ProductID],0)),"Not found")</f>
        <v>Currus UE-14</v>
      </c>
      <c r="D2055" t="str">
        <f>IFERROR(INDEX(ProductTJ[Category],MATCH(A2055,ProductTJ[ProductID],0)),"Not found")</f>
        <v>Urban</v>
      </c>
      <c r="E2055">
        <f>IFERROR(INDEX(ProductTJ[ManufacturerID],MATCH(A2055,ProductTJ[ProductID],0)),"Not found")</f>
        <v>4</v>
      </c>
      <c r="F2055" t="str">
        <f>IFERROR(INDEX(ProductTJ[Segment],MATCH(A2055,ProductTJ[ProductID],0)),"Not found")</f>
        <v>Extreme</v>
      </c>
      <c r="G2055" t="str">
        <f>IFERROR(INDEX(SalesTJ[Country],MATCH(A2055,SalesTJ[ProductID],0)),"Not found")</f>
        <v>Canada</v>
      </c>
      <c r="H2055" t="str">
        <f>IFERROR(INDEX(Location[State],MATCH(I2055,Location[Zip],0)),"Not found")</f>
        <v>Ontario</v>
      </c>
      <c r="I2055" t="str">
        <f>IFERROR(INDEX(SalesTJ[Zip],MATCH(A2055,SalesTJ[ProductID],0)),"Not found")</f>
        <v>L5N</v>
      </c>
      <c r="J2055" t="str">
        <f>IFERROR(INDEX(Manufacturer[Manufacturer Name],MATCH(E2055,Manufacturer[ManufacturerID],0)),"Not found")</f>
        <v>Currus</v>
      </c>
      <c r="K2055">
        <f>IFERROR(INDEX(SalesTJ[Units],MATCH(A2055,SalesTJ[ProductID],0)),"Not found")</f>
        <v>1</v>
      </c>
      <c r="L2055">
        <f>IFERROR(INDEX(SalesTJ[Revenue],MATCH(A2055,SalesTJ[ProductID],0)),"Not found")</f>
        <v>7685.37</v>
      </c>
    </row>
    <row r="2056" spans="1:12">
      <c r="A2056" s="10">
        <v>2055</v>
      </c>
      <c r="C2056" t="str">
        <f>IFERROR(INDEX(ProductTJ[Product Name],MATCH(A2056,ProductTJ[ProductID],0)),"Not found")</f>
        <v>Currus UE-15</v>
      </c>
      <c r="D2056" t="str">
        <f>IFERROR(INDEX(ProductTJ[Category],MATCH(A2056,ProductTJ[ProductID],0)),"Not found")</f>
        <v>Urban</v>
      </c>
      <c r="E2056">
        <f>IFERROR(INDEX(ProductTJ[ManufacturerID],MATCH(A2056,ProductTJ[ProductID],0)),"Not found")</f>
        <v>4</v>
      </c>
      <c r="F2056" t="str">
        <f>IFERROR(INDEX(ProductTJ[Segment],MATCH(A2056,ProductTJ[ProductID],0)),"Not found")</f>
        <v>Extreme</v>
      </c>
      <c r="G2056" t="str">
        <f>IFERROR(INDEX(SalesTJ[Country],MATCH(A2056,SalesTJ[ProductID],0)),"Not found")</f>
        <v>Canada</v>
      </c>
      <c r="H2056" t="str">
        <f>IFERROR(INDEX(Location[State],MATCH(I2056,Location[Zip],0)),"Not found")</f>
        <v>Manitoba</v>
      </c>
      <c r="I2056" t="str">
        <f>IFERROR(INDEX(SalesTJ[Zip],MATCH(A2056,SalesTJ[ProductID],0)),"Not found")</f>
        <v>R3V</v>
      </c>
      <c r="J2056" t="str">
        <f>IFERROR(INDEX(Manufacturer[Manufacturer Name],MATCH(E2056,Manufacturer[ManufacturerID],0)),"Not found")</f>
        <v>Currus</v>
      </c>
      <c r="K2056">
        <f>IFERROR(INDEX(SalesTJ[Units],MATCH(A2056,SalesTJ[ProductID],0)),"Not found")</f>
        <v>1</v>
      </c>
      <c r="L2056">
        <f>IFERROR(INDEX(SalesTJ[Revenue],MATCH(A2056,SalesTJ[ProductID],0)),"Not found")</f>
        <v>7874.37</v>
      </c>
    </row>
    <row r="2057" spans="1:12">
      <c r="A2057" s="10">
        <v>2056</v>
      </c>
      <c r="C2057" t="str">
        <f>IFERROR(INDEX(ProductTJ[Product Name],MATCH(A2057,ProductTJ[ProductID],0)),"Not found")</f>
        <v>Currus UE-16</v>
      </c>
      <c r="D2057" t="str">
        <f>IFERROR(INDEX(ProductTJ[Category],MATCH(A2057,ProductTJ[ProductID],0)),"Not found")</f>
        <v>Urban</v>
      </c>
      <c r="E2057">
        <f>IFERROR(INDEX(ProductTJ[ManufacturerID],MATCH(A2057,ProductTJ[ProductID],0)),"Not found")</f>
        <v>4</v>
      </c>
      <c r="F2057" t="str">
        <f>IFERROR(INDEX(ProductTJ[Segment],MATCH(A2057,ProductTJ[ProductID],0)),"Not found")</f>
        <v>Extreme</v>
      </c>
      <c r="G2057" t="str">
        <f>IFERROR(INDEX(SalesTJ[Country],MATCH(A2057,SalesTJ[ProductID],0)),"Not found")</f>
        <v>Not found</v>
      </c>
      <c r="H2057" t="str">
        <f>IFERROR(INDEX(Location[State],MATCH(I2057,Location[Zip],0)),"Not found")</f>
        <v>Not found</v>
      </c>
      <c r="I2057" t="str">
        <f>IFERROR(INDEX(SalesTJ[Zip],MATCH(A2057,SalesTJ[ProductID],0)),"Not found")</f>
        <v>Not found</v>
      </c>
      <c r="J2057" t="str">
        <f>IFERROR(INDEX(Manufacturer[Manufacturer Name],MATCH(E2057,Manufacturer[ManufacturerID],0)),"Not found")</f>
        <v>Currus</v>
      </c>
      <c r="K2057" t="str">
        <f>IFERROR(INDEX(SalesTJ[Units],MATCH(A2057,SalesTJ[ProductID],0)),"Not found")</f>
        <v>Not found</v>
      </c>
      <c r="L2057" t="str">
        <f>IFERROR(INDEX(SalesTJ[Revenue],MATCH(A2057,SalesTJ[ProductID],0)),"Not found")</f>
        <v>Not found</v>
      </c>
    </row>
    <row r="2058" spans="1:12">
      <c r="A2058" s="10">
        <v>2057</v>
      </c>
      <c r="C2058" t="str">
        <f>IFERROR(INDEX(ProductTJ[Product Name],MATCH(A2058,ProductTJ[ProductID],0)),"Not found")</f>
        <v>Currus UE-17</v>
      </c>
      <c r="D2058" t="str">
        <f>IFERROR(INDEX(ProductTJ[Category],MATCH(A2058,ProductTJ[ProductID],0)),"Not found")</f>
        <v>Urban</v>
      </c>
      <c r="E2058">
        <f>IFERROR(INDEX(ProductTJ[ManufacturerID],MATCH(A2058,ProductTJ[ProductID],0)),"Not found")</f>
        <v>4</v>
      </c>
      <c r="F2058" t="str">
        <f>IFERROR(INDEX(ProductTJ[Segment],MATCH(A2058,ProductTJ[ProductID],0)),"Not found")</f>
        <v>Extreme</v>
      </c>
      <c r="G2058" t="str">
        <f>IFERROR(INDEX(SalesTJ[Country],MATCH(A2058,SalesTJ[ProductID],0)),"Not found")</f>
        <v>Not found</v>
      </c>
      <c r="H2058" t="str">
        <f>IFERROR(INDEX(Location[State],MATCH(I2058,Location[Zip],0)),"Not found")</f>
        <v>Not found</v>
      </c>
      <c r="I2058" t="str">
        <f>IFERROR(INDEX(SalesTJ[Zip],MATCH(A2058,SalesTJ[ProductID],0)),"Not found")</f>
        <v>Not found</v>
      </c>
      <c r="J2058" t="str">
        <f>IFERROR(INDEX(Manufacturer[Manufacturer Name],MATCH(E2058,Manufacturer[ManufacturerID],0)),"Not found")</f>
        <v>Currus</v>
      </c>
      <c r="K2058" t="str">
        <f>IFERROR(INDEX(SalesTJ[Units],MATCH(A2058,SalesTJ[ProductID],0)),"Not found")</f>
        <v>Not found</v>
      </c>
      <c r="L2058" t="str">
        <f>IFERROR(INDEX(SalesTJ[Revenue],MATCH(A2058,SalesTJ[ProductID],0)),"Not found")</f>
        <v>Not found</v>
      </c>
    </row>
    <row r="2059" spans="1:12">
      <c r="A2059" s="10">
        <v>2058</v>
      </c>
      <c r="C2059" t="str">
        <f>IFERROR(INDEX(ProductTJ[Product Name],MATCH(A2059,ProductTJ[ProductID],0)),"Not found")</f>
        <v>Currus UE-18</v>
      </c>
      <c r="D2059" t="str">
        <f>IFERROR(INDEX(ProductTJ[Category],MATCH(A2059,ProductTJ[ProductID],0)),"Not found")</f>
        <v>Urban</v>
      </c>
      <c r="E2059">
        <f>IFERROR(INDEX(ProductTJ[ManufacturerID],MATCH(A2059,ProductTJ[ProductID],0)),"Not found")</f>
        <v>4</v>
      </c>
      <c r="F2059" t="str">
        <f>IFERROR(INDEX(ProductTJ[Segment],MATCH(A2059,ProductTJ[ProductID],0)),"Not found")</f>
        <v>Extreme</v>
      </c>
      <c r="G2059" t="str">
        <f>IFERROR(INDEX(SalesTJ[Country],MATCH(A2059,SalesTJ[ProductID],0)),"Not found")</f>
        <v>Canada</v>
      </c>
      <c r="H2059" t="str">
        <f>IFERROR(INDEX(Location[State],MATCH(I2059,Location[Zip],0)),"Not found")</f>
        <v>Alberta</v>
      </c>
      <c r="I2059" t="str">
        <f>IFERROR(INDEX(SalesTJ[Zip],MATCH(A2059,SalesTJ[ProductID],0)),"Not found")</f>
        <v>T2X</v>
      </c>
      <c r="J2059" t="str">
        <f>IFERROR(INDEX(Manufacturer[Manufacturer Name],MATCH(E2059,Manufacturer[ManufacturerID],0)),"Not found")</f>
        <v>Currus</v>
      </c>
      <c r="K2059">
        <f>IFERROR(INDEX(SalesTJ[Units],MATCH(A2059,SalesTJ[ProductID],0)),"Not found")</f>
        <v>1</v>
      </c>
      <c r="L2059">
        <f>IFERROR(INDEX(SalesTJ[Revenue],MATCH(A2059,SalesTJ[ProductID],0)),"Not found")</f>
        <v>3275.37</v>
      </c>
    </row>
    <row r="2060" spans="1:12">
      <c r="A2060" s="10">
        <v>2059</v>
      </c>
      <c r="C2060" t="str">
        <f>IFERROR(INDEX(ProductTJ[Product Name],MATCH(A2060,ProductTJ[ProductID],0)),"Not found")</f>
        <v>Currus UE-19</v>
      </c>
      <c r="D2060" t="str">
        <f>IFERROR(INDEX(ProductTJ[Category],MATCH(A2060,ProductTJ[ProductID],0)),"Not found")</f>
        <v>Urban</v>
      </c>
      <c r="E2060">
        <f>IFERROR(INDEX(ProductTJ[ManufacturerID],MATCH(A2060,ProductTJ[ProductID],0)),"Not found")</f>
        <v>4</v>
      </c>
      <c r="F2060" t="str">
        <f>IFERROR(INDEX(ProductTJ[Segment],MATCH(A2060,ProductTJ[ProductID],0)),"Not found")</f>
        <v>Extreme</v>
      </c>
      <c r="G2060" t="str">
        <f>IFERROR(INDEX(SalesTJ[Country],MATCH(A2060,SalesTJ[ProductID],0)),"Not found")</f>
        <v>Not found</v>
      </c>
      <c r="H2060" t="str">
        <f>IFERROR(INDEX(Location[State],MATCH(I2060,Location[Zip],0)),"Not found")</f>
        <v>Not found</v>
      </c>
      <c r="I2060" t="str">
        <f>IFERROR(INDEX(SalesTJ[Zip],MATCH(A2060,SalesTJ[ProductID],0)),"Not found")</f>
        <v>Not found</v>
      </c>
      <c r="J2060" t="str">
        <f>IFERROR(INDEX(Manufacturer[Manufacturer Name],MATCH(E2060,Manufacturer[ManufacturerID],0)),"Not found")</f>
        <v>Currus</v>
      </c>
      <c r="K2060" t="str">
        <f>IFERROR(INDEX(SalesTJ[Units],MATCH(A2060,SalesTJ[ProductID],0)),"Not found")</f>
        <v>Not found</v>
      </c>
      <c r="L2060" t="str">
        <f>IFERROR(INDEX(SalesTJ[Revenue],MATCH(A2060,SalesTJ[ProductID],0)),"Not found")</f>
        <v>Not found</v>
      </c>
    </row>
    <row r="2061" spans="1:12">
      <c r="A2061" s="10">
        <v>2060</v>
      </c>
      <c r="C2061" t="str">
        <f>IFERROR(INDEX(ProductTJ[Product Name],MATCH(A2061,ProductTJ[ProductID],0)),"Not found")</f>
        <v>Currus UE-20</v>
      </c>
      <c r="D2061" t="str">
        <f>IFERROR(INDEX(ProductTJ[Category],MATCH(A2061,ProductTJ[ProductID],0)),"Not found")</f>
        <v>Urban</v>
      </c>
      <c r="E2061">
        <f>IFERROR(INDEX(ProductTJ[ManufacturerID],MATCH(A2061,ProductTJ[ProductID],0)),"Not found")</f>
        <v>4</v>
      </c>
      <c r="F2061" t="str">
        <f>IFERROR(INDEX(ProductTJ[Segment],MATCH(A2061,ProductTJ[ProductID],0)),"Not found")</f>
        <v>Extreme</v>
      </c>
      <c r="G2061" t="str">
        <f>IFERROR(INDEX(SalesTJ[Country],MATCH(A2061,SalesTJ[ProductID],0)),"Not found")</f>
        <v>Canada</v>
      </c>
      <c r="H2061" t="str">
        <f>IFERROR(INDEX(Location[State],MATCH(I2061,Location[Zip],0)),"Not found")</f>
        <v>Ontario</v>
      </c>
      <c r="I2061" t="str">
        <f>IFERROR(INDEX(SalesTJ[Zip],MATCH(A2061,SalesTJ[ProductID],0)),"Not found")</f>
        <v>M4V</v>
      </c>
      <c r="J2061" t="str">
        <f>IFERROR(INDEX(Manufacturer[Manufacturer Name],MATCH(E2061,Manufacturer[ManufacturerID],0)),"Not found")</f>
        <v>Currus</v>
      </c>
      <c r="K2061">
        <f>IFERROR(INDEX(SalesTJ[Units],MATCH(A2061,SalesTJ[ProductID],0)),"Not found")</f>
        <v>1</v>
      </c>
      <c r="L2061">
        <f>IFERROR(INDEX(SalesTJ[Revenue],MATCH(A2061,SalesTJ[ProductID],0)),"Not found")</f>
        <v>4409.37</v>
      </c>
    </row>
    <row r="2062" spans="1:12">
      <c r="A2062" s="10">
        <v>2061</v>
      </c>
      <c r="C2062" t="str">
        <f>IFERROR(INDEX(ProductTJ[Product Name],MATCH(A2062,ProductTJ[ProductID],0)),"Not found")</f>
        <v>Currus UE-21</v>
      </c>
      <c r="D2062" t="str">
        <f>IFERROR(INDEX(ProductTJ[Category],MATCH(A2062,ProductTJ[ProductID],0)),"Not found")</f>
        <v>Urban</v>
      </c>
      <c r="E2062">
        <f>IFERROR(INDEX(ProductTJ[ManufacturerID],MATCH(A2062,ProductTJ[ProductID],0)),"Not found")</f>
        <v>4</v>
      </c>
      <c r="F2062" t="str">
        <f>IFERROR(INDEX(ProductTJ[Segment],MATCH(A2062,ProductTJ[ProductID],0)),"Not found")</f>
        <v>Extreme</v>
      </c>
      <c r="G2062" t="str">
        <f>IFERROR(INDEX(SalesTJ[Country],MATCH(A2062,SalesTJ[ProductID],0)),"Not found")</f>
        <v>Canada</v>
      </c>
      <c r="H2062" t="str">
        <f>IFERROR(INDEX(Location[State],MATCH(I2062,Location[Zip],0)),"Not found")</f>
        <v>Ontario</v>
      </c>
      <c r="I2062" t="str">
        <f>IFERROR(INDEX(SalesTJ[Zip],MATCH(A2062,SalesTJ[ProductID],0)),"Not found")</f>
        <v>L5P</v>
      </c>
      <c r="J2062" t="str">
        <f>IFERROR(INDEX(Manufacturer[Manufacturer Name],MATCH(E2062,Manufacturer[ManufacturerID],0)),"Not found")</f>
        <v>Currus</v>
      </c>
      <c r="K2062">
        <f>IFERROR(INDEX(SalesTJ[Units],MATCH(A2062,SalesTJ[ProductID],0)),"Not found")</f>
        <v>1</v>
      </c>
      <c r="L2062">
        <f>IFERROR(INDEX(SalesTJ[Revenue],MATCH(A2062,SalesTJ[ProductID],0)),"Not found")</f>
        <v>4409.37</v>
      </c>
    </row>
    <row r="2063" spans="1:12">
      <c r="A2063" s="10">
        <v>2062</v>
      </c>
      <c r="C2063" t="str">
        <f>IFERROR(INDEX(ProductTJ[Product Name],MATCH(A2063,ProductTJ[ProductID],0)),"Not found")</f>
        <v>Currus UE-22</v>
      </c>
      <c r="D2063" t="str">
        <f>IFERROR(INDEX(ProductTJ[Category],MATCH(A2063,ProductTJ[ProductID],0)),"Not found")</f>
        <v>Urban</v>
      </c>
      <c r="E2063">
        <f>IFERROR(INDEX(ProductTJ[ManufacturerID],MATCH(A2063,ProductTJ[ProductID],0)),"Not found")</f>
        <v>4</v>
      </c>
      <c r="F2063" t="str">
        <f>IFERROR(INDEX(ProductTJ[Segment],MATCH(A2063,ProductTJ[ProductID],0)),"Not found")</f>
        <v>Extreme</v>
      </c>
      <c r="G2063" t="str">
        <f>IFERROR(INDEX(SalesTJ[Country],MATCH(A2063,SalesTJ[ProductID],0)),"Not found")</f>
        <v>Not found</v>
      </c>
      <c r="H2063" t="str">
        <f>IFERROR(INDEX(Location[State],MATCH(I2063,Location[Zip],0)),"Not found")</f>
        <v>Not found</v>
      </c>
      <c r="I2063" t="str">
        <f>IFERROR(INDEX(SalesTJ[Zip],MATCH(A2063,SalesTJ[ProductID],0)),"Not found")</f>
        <v>Not found</v>
      </c>
      <c r="J2063" t="str">
        <f>IFERROR(INDEX(Manufacturer[Manufacturer Name],MATCH(E2063,Manufacturer[ManufacturerID],0)),"Not found")</f>
        <v>Currus</v>
      </c>
      <c r="K2063" t="str">
        <f>IFERROR(INDEX(SalesTJ[Units],MATCH(A2063,SalesTJ[ProductID],0)),"Not found")</f>
        <v>Not found</v>
      </c>
      <c r="L2063" t="str">
        <f>IFERROR(INDEX(SalesTJ[Revenue],MATCH(A2063,SalesTJ[ProductID],0)),"Not found")</f>
        <v>Not found</v>
      </c>
    </row>
    <row r="2064" spans="1:12">
      <c r="A2064" s="10">
        <v>2063</v>
      </c>
      <c r="C2064" t="str">
        <f>IFERROR(INDEX(ProductTJ[Product Name],MATCH(A2064,ProductTJ[ProductID],0)),"Not found")</f>
        <v>Currus UE-23</v>
      </c>
      <c r="D2064" t="str">
        <f>IFERROR(INDEX(ProductTJ[Category],MATCH(A2064,ProductTJ[ProductID],0)),"Not found")</f>
        <v>Urban</v>
      </c>
      <c r="E2064">
        <f>IFERROR(INDEX(ProductTJ[ManufacturerID],MATCH(A2064,ProductTJ[ProductID],0)),"Not found")</f>
        <v>4</v>
      </c>
      <c r="F2064" t="str">
        <f>IFERROR(INDEX(ProductTJ[Segment],MATCH(A2064,ProductTJ[ProductID],0)),"Not found")</f>
        <v>Extreme</v>
      </c>
      <c r="G2064" t="str">
        <f>IFERROR(INDEX(SalesTJ[Country],MATCH(A2064,SalesTJ[ProductID],0)),"Not found")</f>
        <v>Not found</v>
      </c>
      <c r="H2064" t="str">
        <f>IFERROR(INDEX(Location[State],MATCH(I2064,Location[Zip],0)),"Not found")</f>
        <v>Not found</v>
      </c>
      <c r="I2064" t="str">
        <f>IFERROR(INDEX(SalesTJ[Zip],MATCH(A2064,SalesTJ[ProductID],0)),"Not found")</f>
        <v>Not found</v>
      </c>
      <c r="J2064" t="str">
        <f>IFERROR(INDEX(Manufacturer[Manufacturer Name],MATCH(E2064,Manufacturer[ManufacturerID],0)),"Not found")</f>
        <v>Currus</v>
      </c>
      <c r="K2064" t="str">
        <f>IFERROR(INDEX(SalesTJ[Units],MATCH(A2064,SalesTJ[ProductID],0)),"Not found")</f>
        <v>Not found</v>
      </c>
      <c r="L2064" t="str">
        <f>IFERROR(INDEX(SalesTJ[Revenue],MATCH(A2064,SalesTJ[ProductID],0)),"Not found")</f>
        <v>Not found</v>
      </c>
    </row>
    <row r="2065" spans="1:12">
      <c r="A2065" s="10">
        <v>2064</v>
      </c>
      <c r="C2065" t="str">
        <f>IFERROR(INDEX(ProductTJ[Product Name],MATCH(A2065,ProductTJ[ProductID],0)),"Not found")</f>
        <v>Currus UE-24</v>
      </c>
      <c r="D2065" t="str">
        <f>IFERROR(INDEX(ProductTJ[Category],MATCH(A2065,ProductTJ[ProductID],0)),"Not found")</f>
        <v>Urban</v>
      </c>
      <c r="E2065">
        <f>IFERROR(INDEX(ProductTJ[ManufacturerID],MATCH(A2065,ProductTJ[ProductID],0)),"Not found")</f>
        <v>4</v>
      </c>
      <c r="F2065" t="str">
        <f>IFERROR(INDEX(ProductTJ[Segment],MATCH(A2065,ProductTJ[ProductID],0)),"Not found")</f>
        <v>Extreme</v>
      </c>
      <c r="G2065" t="str">
        <f>IFERROR(INDEX(SalesTJ[Country],MATCH(A2065,SalesTJ[ProductID],0)),"Not found")</f>
        <v>Canada</v>
      </c>
      <c r="H2065" t="str">
        <f>IFERROR(INDEX(Location[State],MATCH(I2065,Location[Zip],0)),"Not found")</f>
        <v>Ontario</v>
      </c>
      <c r="I2065" t="str">
        <f>IFERROR(INDEX(SalesTJ[Zip],MATCH(A2065,SalesTJ[ProductID],0)),"Not found")</f>
        <v>L4Y</v>
      </c>
      <c r="J2065" t="str">
        <f>IFERROR(INDEX(Manufacturer[Manufacturer Name],MATCH(E2065,Manufacturer[ManufacturerID],0)),"Not found")</f>
        <v>Currus</v>
      </c>
      <c r="K2065">
        <f>IFERROR(INDEX(SalesTJ[Units],MATCH(A2065,SalesTJ[ProductID],0)),"Not found")</f>
        <v>1</v>
      </c>
      <c r="L2065">
        <f>IFERROR(INDEX(SalesTJ[Revenue],MATCH(A2065,SalesTJ[ProductID],0)),"Not found")</f>
        <v>6929.37</v>
      </c>
    </row>
    <row r="2066" spans="1:12">
      <c r="A2066" s="10">
        <v>2065</v>
      </c>
      <c r="C2066" t="str">
        <f>IFERROR(INDEX(ProductTJ[Product Name],MATCH(A2066,ProductTJ[ProductID],0)),"Not found")</f>
        <v>Currus UE-25</v>
      </c>
      <c r="D2066" t="str">
        <f>IFERROR(INDEX(ProductTJ[Category],MATCH(A2066,ProductTJ[ProductID],0)),"Not found")</f>
        <v>Urban</v>
      </c>
      <c r="E2066">
        <f>IFERROR(INDEX(ProductTJ[ManufacturerID],MATCH(A2066,ProductTJ[ProductID],0)),"Not found")</f>
        <v>4</v>
      </c>
      <c r="F2066" t="str">
        <f>IFERROR(INDEX(ProductTJ[Segment],MATCH(A2066,ProductTJ[ProductID],0)),"Not found")</f>
        <v>Extreme</v>
      </c>
      <c r="G2066" t="str">
        <f>IFERROR(INDEX(SalesTJ[Country],MATCH(A2066,SalesTJ[ProductID],0)),"Not found")</f>
        <v>Not found</v>
      </c>
      <c r="H2066" t="str">
        <f>IFERROR(INDEX(Location[State],MATCH(I2066,Location[Zip],0)),"Not found")</f>
        <v>Not found</v>
      </c>
      <c r="I2066" t="str">
        <f>IFERROR(INDEX(SalesTJ[Zip],MATCH(A2066,SalesTJ[ProductID],0)),"Not found")</f>
        <v>Not found</v>
      </c>
      <c r="J2066" t="str">
        <f>IFERROR(INDEX(Manufacturer[Manufacturer Name],MATCH(E2066,Manufacturer[ManufacturerID],0)),"Not found")</f>
        <v>Currus</v>
      </c>
      <c r="K2066" t="str">
        <f>IFERROR(INDEX(SalesTJ[Units],MATCH(A2066,SalesTJ[ProductID],0)),"Not found")</f>
        <v>Not found</v>
      </c>
      <c r="L2066" t="str">
        <f>IFERROR(INDEX(SalesTJ[Revenue],MATCH(A2066,SalesTJ[ProductID],0)),"Not found")</f>
        <v>Not found</v>
      </c>
    </row>
    <row r="2067" spans="1:12">
      <c r="A2067" s="10">
        <v>2066</v>
      </c>
      <c r="C2067" t="str">
        <f>IFERROR(INDEX(ProductTJ[Product Name],MATCH(A2067,ProductTJ[ProductID],0)),"Not found")</f>
        <v>Currus UC-01</v>
      </c>
      <c r="D2067" t="str">
        <f>IFERROR(INDEX(ProductTJ[Category],MATCH(A2067,ProductTJ[ProductID],0)),"Not found")</f>
        <v>Urban</v>
      </c>
      <c r="E2067">
        <f>IFERROR(INDEX(ProductTJ[ManufacturerID],MATCH(A2067,ProductTJ[ProductID],0)),"Not found")</f>
        <v>4</v>
      </c>
      <c r="F2067" t="str">
        <f>IFERROR(INDEX(ProductTJ[Segment],MATCH(A2067,ProductTJ[ProductID],0)),"Not found")</f>
        <v>Convenience</v>
      </c>
      <c r="G2067" t="str">
        <f>IFERROR(INDEX(SalesTJ[Country],MATCH(A2067,SalesTJ[ProductID],0)),"Not found")</f>
        <v>Canada</v>
      </c>
      <c r="H2067" t="str">
        <f>IFERROR(INDEX(Location[State],MATCH(I2067,Location[Zip],0)),"Not found")</f>
        <v>British Columbia</v>
      </c>
      <c r="I2067" t="str">
        <f>IFERROR(INDEX(SalesTJ[Zip],MATCH(A2067,SalesTJ[ProductID],0)),"Not found")</f>
        <v>V5Z</v>
      </c>
      <c r="J2067" t="str">
        <f>IFERROR(INDEX(Manufacturer[Manufacturer Name],MATCH(E2067,Manufacturer[ManufacturerID],0)),"Not found")</f>
        <v>Currus</v>
      </c>
      <c r="K2067">
        <f>IFERROR(INDEX(SalesTJ[Units],MATCH(A2067,SalesTJ[ProductID],0)),"Not found")</f>
        <v>1</v>
      </c>
      <c r="L2067">
        <f>IFERROR(INDEX(SalesTJ[Revenue],MATCH(A2067,SalesTJ[ProductID],0)),"Not found")</f>
        <v>4724.37</v>
      </c>
    </row>
    <row r="2068" spans="1:12">
      <c r="A2068" s="10">
        <v>2067</v>
      </c>
      <c r="C2068" t="str">
        <f>IFERROR(INDEX(ProductTJ[Product Name],MATCH(A2068,ProductTJ[ProductID],0)),"Not found")</f>
        <v>Currus UC-02</v>
      </c>
      <c r="D2068" t="str">
        <f>IFERROR(INDEX(ProductTJ[Category],MATCH(A2068,ProductTJ[ProductID],0)),"Not found")</f>
        <v>Urban</v>
      </c>
      <c r="E2068">
        <f>IFERROR(INDEX(ProductTJ[ManufacturerID],MATCH(A2068,ProductTJ[ProductID],0)),"Not found")</f>
        <v>4</v>
      </c>
      <c r="F2068" t="str">
        <f>IFERROR(INDEX(ProductTJ[Segment],MATCH(A2068,ProductTJ[ProductID],0)),"Not found")</f>
        <v>Convenience</v>
      </c>
      <c r="G2068" t="str">
        <f>IFERROR(INDEX(SalesTJ[Country],MATCH(A2068,SalesTJ[ProductID],0)),"Not found")</f>
        <v>Canada</v>
      </c>
      <c r="H2068" t="str">
        <f>IFERROR(INDEX(Location[State],MATCH(I2068,Location[Zip],0)),"Not found")</f>
        <v>Quebec</v>
      </c>
      <c r="I2068" t="str">
        <f>IFERROR(INDEX(SalesTJ[Zip],MATCH(A2068,SalesTJ[ProductID],0)),"Not found")</f>
        <v>H1G</v>
      </c>
      <c r="J2068" t="str">
        <f>IFERROR(INDEX(Manufacturer[Manufacturer Name],MATCH(E2068,Manufacturer[ManufacturerID],0)),"Not found")</f>
        <v>Currus</v>
      </c>
      <c r="K2068">
        <f>IFERROR(INDEX(SalesTJ[Units],MATCH(A2068,SalesTJ[ProductID],0)),"Not found")</f>
        <v>1</v>
      </c>
      <c r="L2068">
        <f>IFERROR(INDEX(SalesTJ[Revenue],MATCH(A2068,SalesTJ[ProductID],0)),"Not found")</f>
        <v>6614.37</v>
      </c>
    </row>
    <row r="2069" spans="1:12">
      <c r="A2069" s="10">
        <v>2068</v>
      </c>
      <c r="C2069" t="str">
        <f>IFERROR(INDEX(ProductTJ[Product Name],MATCH(A2069,ProductTJ[ProductID],0)),"Not found")</f>
        <v>Currus UC-03</v>
      </c>
      <c r="D2069" t="str">
        <f>IFERROR(INDEX(ProductTJ[Category],MATCH(A2069,ProductTJ[ProductID],0)),"Not found")</f>
        <v>Urban</v>
      </c>
      <c r="E2069">
        <f>IFERROR(INDEX(ProductTJ[ManufacturerID],MATCH(A2069,ProductTJ[ProductID],0)),"Not found")</f>
        <v>4</v>
      </c>
      <c r="F2069" t="str">
        <f>IFERROR(INDEX(ProductTJ[Segment],MATCH(A2069,ProductTJ[ProductID],0)),"Not found")</f>
        <v>Convenience</v>
      </c>
      <c r="G2069" t="str">
        <f>IFERROR(INDEX(SalesTJ[Country],MATCH(A2069,SalesTJ[ProductID],0)),"Not found")</f>
        <v>Not found</v>
      </c>
      <c r="H2069" t="str">
        <f>IFERROR(INDEX(Location[State],MATCH(I2069,Location[Zip],0)),"Not found")</f>
        <v>Not found</v>
      </c>
      <c r="I2069" t="str">
        <f>IFERROR(INDEX(SalesTJ[Zip],MATCH(A2069,SalesTJ[ProductID],0)),"Not found")</f>
        <v>Not found</v>
      </c>
      <c r="J2069" t="str">
        <f>IFERROR(INDEX(Manufacturer[Manufacturer Name],MATCH(E2069,Manufacturer[ManufacturerID],0)),"Not found")</f>
        <v>Currus</v>
      </c>
      <c r="K2069" t="str">
        <f>IFERROR(INDEX(SalesTJ[Units],MATCH(A2069,SalesTJ[ProductID],0)),"Not found")</f>
        <v>Not found</v>
      </c>
      <c r="L2069" t="str">
        <f>IFERROR(INDEX(SalesTJ[Revenue],MATCH(A2069,SalesTJ[ProductID],0)),"Not found")</f>
        <v>Not found</v>
      </c>
    </row>
    <row r="2070" spans="1:12">
      <c r="A2070" s="10">
        <v>2069</v>
      </c>
      <c r="C2070" t="str">
        <f>IFERROR(INDEX(ProductTJ[Product Name],MATCH(A2070,ProductTJ[ProductID],0)),"Not found")</f>
        <v>Currus UC-04</v>
      </c>
      <c r="D2070" t="str">
        <f>IFERROR(INDEX(ProductTJ[Category],MATCH(A2070,ProductTJ[ProductID],0)),"Not found")</f>
        <v>Urban</v>
      </c>
      <c r="E2070">
        <f>IFERROR(INDEX(ProductTJ[ManufacturerID],MATCH(A2070,ProductTJ[ProductID],0)),"Not found")</f>
        <v>4</v>
      </c>
      <c r="F2070" t="str">
        <f>IFERROR(INDEX(ProductTJ[Segment],MATCH(A2070,ProductTJ[ProductID],0)),"Not found")</f>
        <v>Convenience</v>
      </c>
      <c r="G2070" t="str">
        <f>IFERROR(INDEX(SalesTJ[Country],MATCH(A2070,SalesTJ[ProductID],0)),"Not found")</f>
        <v>Canada</v>
      </c>
      <c r="H2070" t="str">
        <f>IFERROR(INDEX(Location[State],MATCH(I2070,Location[Zip],0)),"Not found")</f>
        <v>Ontario</v>
      </c>
      <c r="I2070" t="str">
        <f>IFERROR(INDEX(SalesTJ[Zip],MATCH(A2070,SalesTJ[ProductID],0)),"Not found")</f>
        <v>K1R</v>
      </c>
      <c r="J2070" t="str">
        <f>IFERROR(INDEX(Manufacturer[Manufacturer Name],MATCH(E2070,Manufacturer[ManufacturerID],0)),"Not found")</f>
        <v>Currus</v>
      </c>
      <c r="K2070">
        <f>IFERROR(INDEX(SalesTJ[Units],MATCH(A2070,SalesTJ[ProductID],0)),"Not found")</f>
        <v>1</v>
      </c>
      <c r="L2070">
        <f>IFERROR(INDEX(SalesTJ[Revenue],MATCH(A2070,SalesTJ[ProductID],0)),"Not found")</f>
        <v>6299.37</v>
      </c>
    </row>
    <row r="2071" spans="1:12">
      <c r="A2071" s="10">
        <v>2070</v>
      </c>
      <c r="C2071" t="str">
        <f>IFERROR(INDEX(ProductTJ[Product Name],MATCH(A2071,ProductTJ[ProductID],0)),"Not found")</f>
        <v>Currus UC-05</v>
      </c>
      <c r="D2071" t="str">
        <f>IFERROR(INDEX(ProductTJ[Category],MATCH(A2071,ProductTJ[ProductID],0)),"Not found")</f>
        <v>Urban</v>
      </c>
      <c r="E2071">
        <f>IFERROR(INDEX(ProductTJ[ManufacturerID],MATCH(A2071,ProductTJ[ProductID],0)),"Not found")</f>
        <v>4</v>
      </c>
      <c r="F2071" t="str">
        <f>IFERROR(INDEX(ProductTJ[Segment],MATCH(A2071,ProductTJ[ProductID],0)),"Not found")</f>
        <v>Convenience</v>
      </c>
      <c r="G2071" t="str">
        <f>IFERROR(INDEX(SalesTJ[Country],MATCH(A2071,SalesTJ[ProductID],0)),"Not found")</f>
        <v>Not found</v>
      </c>
      <c r="H2071" t="str">
        <f>IFERROR(INDEX(Location[State],MATCH(I2071,Location[Zip],0)),"Not found")</f>
        <v>Not found</v>
      </c>
      <c r="I2071" t="str">
        <f>IFERROR(INDEX(SalesTJ[Zip],MATCH(A2071,SalesTJ[ProductID],0)),"Not found")</f>
        <v>Not found</v>
      </c>
      <c r="J2071" t="str">
        <f>IFERROR(INDEX(Manufacturer[Manufacturer Name],MATCH(E2071,Manufacturer[ManufacturerID],0)),"Not found")</f>
        <v>Currus</v>
      </c>
      <c r="K2071" t="str">
        <f>IFERROR(INDEX(SalesTJ[Units],MATCH(A2071,SalesTJ[ProductID],0)),"Not found")</f>
        <v>Not found</v>
      </c>
      <c r="L2071" t="str">
        <f>IFERROR(INDEX(SalesTJ[Revenue],MATCH(A2071,SalesTJ[ProductID],0)),"Not found")</f>
        <v>Not found</v>
      </c>
    </row>
    <row r="2072" spans="1:12">
      <c r="A2072" s="10">
        <v>2071</v>
      </c>
      <c r="C2072" t="str">
        <f>IFERROR(INDEX(ProductTJ[Product Name],MATCH(A2072,ProductTJ[ProductID],0)),"Not found")</f>
        <v>Currus UC-06</v>
      </c>
      <c r="D2072" t="str">
        <f>IFERROR(INDEX(ProductTJ[Category],MATCH(A2072,ProductTJ[ProductID],0)),"Not found")</f>
        <v>Urban</v>
      </c>
      <c r="E2072">
        <f>IFERROR(INDEX(ProductTJ[ManufacturerID],MATCH(A2072,ProductTJ[ProductID],0)),"Not found")</f>
        <v>4</v>
      </c>
      <c r="F2072" t="str">
        <f>IFERROR(INDEX(ProductTJ[Segment],MATCH(A2072,ProductTJ[ProductID],0)),"Not found")</f>
        <v>Convenience</v>
      </c>
      <c r="G2072" t="str">
        <f>IFERROR(INDEX(SalesTJ[Country],MATCH(A2072,SalesTJ[ProductID],0)),"Not found")</f>
        <v>Not found</v>
      </c>
      <c r="H2072" t="str">
        <f>IFERROR(INDEX(Location[State],MATCH(I2072,Location[Zip],0)),"Not found")</f>
        <v>Not found</v>
      </c>
      <c r="I2072" t="str">
        <f>IFERROR(INDEX(SalesTJ[Zip],MATCH(A2072,SalesTJ[ProductID],0)),"Not found")</f>
        <v>Not found</v>
      </c>
      <c r="J2072" t="str">
        <f>IFERROR(INDEX(Manufacturer[Manufacturer Name],MATCH(E2072,Manufacturer[ManufacturerID],0)),"Not found")</f>
        <v>Currus</v>
      </c>
      <c r="K2072" t="str">
        <f>IFERROR(INDEX(SalesTJ[Units],MATCH(A2072,SalesTJ[ProductID],0)),"Not found")</f>
        <v>Not found</v>
      </c>
      <c r="L2072" t="str">
        <f>IFERROR(INDEX(SalesTJ[Revenue],MATCH(A2072,SalesTJ[ProductID],0)),"Not found")</f>
        <v>Not found</v>
      </c>
    </row>
    <row r="2073" spans="1:12">
      <c r="A2073" s="10">
        <v>2072</v>
      </c>
      <c r="C2073" t="str">
        <f>IFERROR(INDEX(ProductTJ[Product Name],MATCH(A2073,ProductTJ[ProductID],0)),"Not found")</f>
        <v>Currus UC-07</v>
      </c>
      <c r="D2073" t="str">
        <f>IFERROR(INDEX(ProductTJ[Category],MATCH(A2073,ProductTJ[ProductID],0)),"Not found")</f>
        <v>Urban</v>
      </c>
      <c r="E2073">
        <f>IFERROR(INDEX(ProductTJ[ManufacturerID],MATCH(A2073,ProductTJ[ProductID],0)),"Not found")</f>
        <v>4</v>
      </c>
      <c r="F2073" t="str">
        <f>IFERROR(INDEX(ProductTJ[Segment],MATCH(A2073,ProductTJ[ProductID],0)),"Not found")</f>
        <v>Convenience</v>
      </c>
      <c r="G2073" t="str">
        <f>IFERROR(INDEX(SalesTJ[Country],MATCH(A2073,SalesTJ[ProductID],0)),"Not found")</f>
        <v>Not found</v>
      </c>
      <c r="H2073" t="str">
        <f>IFERROR(INDEX(Location[State],MATCH(I2073,Location[Zip],0)),"Not found")</f>
        <v>Not found</v>
      </c>
      <c r="I2073" t="str">
        <f>IFERROR(INDEX(SalesTJ[Zip],MATCH(A2073,SalesTJ[ProductID],0)),"Not found")</f>
        <v>Not found</v>
      </c>
      <c r="J2073" t="str">
        <f>IFERROR(INDEX(Manufacturer[Manufacturer Name],MATCH(E2073,Manufacturer[ManufacturerID],0)),"Not found")</f>
        <v>Currus</v>
      </c>
      <c r="K2073" t="str">
        <f>IFERROR(INDEX(SalesTJ[Units],MATCH(A2073,SalesTJ[ProductID],0)),"Not found")</f>
        <v>Not found</v>
      </c>
      <c r="L2073" t="str">
        <f>IFERROR(INDEX(SalesTJ[Revenue],MATCH(A2073,SalesTJ[ProductID],0)),"Not found")</f>
        <v>Not found</v>
      </c>
    </row>
    <row r="2074" spans="1:12">
      <c r="A2074" s="10">
        <v>2073</v>
      </c>
      <c r="C2074" t="str">
        <f>IFERROR(INDEX(ProductTJ[Product Name],MATCH(A2074,ProductTJ[ProductID],0)),"Not found")</f>
        <v>Currus UC-08</v>
      </c>
      <c r="D2074" t="str">
        <f>IFERROR(INDEX(ProductTJ[Category],MATCH(A2074,ProductTJ[ProductID],0)),"Not found")</f>
        <v>Urban</v>
      </c>
      <c r="E2074">
        <f>IFERROR(INDEX(ProductTJ[ManufacturerID],MATCH(A2074,ProductTJ[ProductID],0)),"Not found")</f>
        <v>4</v>
      </c>
      <c r="F2074" t="str">
        <f>IFERROR(INDEX(ProductTJ[Segment],MATCH(A2074,ProductTJ[ProductID],0)),"Not found")</f>
        <v>Convenience</v>
      </c>
      <c r="G2074" t="str">
        <f>IFERROR(INDEX(SalesTJ[Country],MATCH(A2074,SalesTJ[ProductID],0)),"Not found")</f>
        <v>Canada</v>
      </c>
      <c r="H2074" t="str">
        <f>IFERROR(INDEX(Location[State],MATCH(I2074,Location[Zip],0)),"Not found")</f>
        <v>Ontario</v>
      </c>
      <c r="I2074" t="str">
        <f>IFERROR(INDEX(SalesTJ[Zip],MATCH(A2074,SalesTJ[ProductID],0)),"Not found")</f>
        <v>L5L</v>
      </c>
      <c r="J2074" t="str">
        <f>IFERROR(INDEX(Manufacturer[Manufacturer Name],MATCH(E2074,Manufacturer[ManufacturerID],0)),"Not found")</f>
        <v>Currus</v>
      </c>
      <c r="K2074">
        <f>IFERROR(INDEX(SalesTJ[Units],MATCH(A2074,SalesTJ[ProductID],0)),"Not found")</f>
        <v>1</v>
      </c>
      <c r="L2074">
        <f>IFERROR(INDEX(SalesTJ[Revenue],MATCH(A2074,SalesTJ[ProductID],0)),"Not found")</f>
        <v>4535.37</v>
      </c>
    </row>
    <row r="2075" spans="1:12">
      <c r="A2075" s="10">
        <v>2074</v>
      </c>
      <c r="C2075" t="str">
        <f>IFERROR(INDEX(ProductTJ[Product Name],MATCH(A2075,ProductTJ[ProductID],0)),"Not found")</f>
        <v>Currus UC-09</v>
      </c>
      <c r="D2075" t="str">
        <f>IFERROR(INDEX(ProductTJ[Category],MATCH(A2075,ProductTJ[ProductID],0)),"Not found")</f>
        <v>Urban</v>
      </c>
      <c r="E2075">
        <f>IFERROR(INDEX(ProductTJ[ManufacturerID],MATCH(A2075,ProductTJ[ProductID],0)),"Not found")</f>
        <v>4</v>
      </c>
      <c r="F2075" t="str">
        <f>IFERROR(INDEX(ProductTJ[Segment],MATCH(A2075,ProductTJ[ProductID],0)),"Not found")</f>
        <v>Convenience</v>
      </c>
      <c r="G2075" t="str">
        <f>IFERROR(INDEX(SalesTJ[Country],MATCH(A2075,SalesTJ[ProductID],0)),"Not found")</f>
        <v>Not found</v>
      </c>
      <c r="H2075" t="str">
        <f>IFERROR(INDEX(Location[State],MATCH(I2075,Location[Zip],0)),"Not found")</f>
        <v>Not found</v>
      </c>
      <c r="I2075" t="str">
        <f>IFERROR(INDEX(SalesTJ[Zip],MATCH(A2075,SalesTJ[ProductID],0)),"Not found")</f>
        <v>Not found</v>
      </c>
      <c r="J2075" t="str">
        <f>IFERROR(INDEX(Manufacturer[Manufacturer Name],MATCH(E2075,Manufacturer[ManufacturerID],0)),"Not found")</f>
        <v>Currus</v>
      </c>
      <c r="K2075" t="str">
        <f>IFERROR(INDEX(SalesTJ[Units],MATCH(A2075,SalesTJ[ProductID],0)),"Not found")</f>
        <v>Not found</v>
      </c>
      <c r="L2075" t="str">
        <f>IFERROR(INDEX(SalesTJ[Revenue],MATCH(A2075,SalesTJ[ProductID],0)),"Not found")</f>
        <v>Not found</v>
      </c>
    </row>
    <row r="2076" spans="1:12">
      <c r="A2076" s="10">
        <v>2075</v>
      </c>
      <c r="C2076" t="str">
        <f>IFERROR(INDEX(ProductTJ[Product Name],MATCH(A2076,ProductTJ[ProductID],0)),"Not found")</f>
        <v>Currus UC-10</v>
      </c>
      <c r="D2076" t="str">
        <f>IFERROR(INDEX(ProductTJ[Category],MATCH(A2076,ProductTJ[ProductID],0)),"Not found")</f>
        <v>Urban</v>
      </c>
      <c r="E2076">
        <f>IFERROR(INDEX(ProductTJ[ManufacturerID],MATCH(A2076,ProductTJ[ProductID],0)),"Not found")</f>
        <v>4</v>
      </c>
      <c r="F2076" t="str">
        <f>IFERROR(INDEX(ProductTJ[Segment],MATCH(A2076,ProductTJ[ProductID],0)),"Not found")</f>
        <v>Convenience</v>
      </c>
      <c r="G2076" t="str">
        <f>IFERROR(INDEX(SalesTJ[Country],MATCH(A2076,SalesTJ[ProductID],0)),"Not found")</f>
        <v>Not found</v>
      </c>
      <c r="H2076" t="str">
        <f>IFERROR(INDEX(Location[State],MATCH(I2076,Location[Zip],0)),"Not found")</f>
        <v>Not found</v>
      </c>
      <c r="I2076" t="str">
        <f>IFERROR(INDEX(SalesTJ[Zip],MATCH(A2076,SalesTJ[ProductID],0)),"Not found")</f>
        <v>Not found</v>
      </c>
      <c r="J2076" t="str">
        <f>IFERROR(INDEX(Manufacturer[Manufacturer Name],MATCH(E2076,Manufacturer[ManufacturerID],0)),"Not found")</f>
        <v>Currus</v>
      </c>
      <c r="K2076" t="str">
        <f>IFERROR(INDEX(SalesTJ[Units],MATCH(A2076,SalesTJ[ProductID],0)),"Not found")</f>
        <v>Not found</v>
      </c>
      <c r="L2076" t="str">
        <f>IFERROR(INDEX(SalesTJ[Revenue],MATCH(A2076,SalesTJ[ProductID],0)),"Not found")</f>
        <v>Not found</v>
      </c>
    </row>
    <row r="2077" spans="1:12">
      <c r="A2077" s="10">
        <v>2076</v>
      </c>
      <c r="C2077" t="str">
        <f>IFERROR(INDEX(ProductTJ[Product Name],MATCH(A2077,ProductTJ[ProductID],0)),"Not found")</f>
        <v>Currus UC-11</v>
      </c>
      <c r="D2077" t="str">
        <f>IFERROR(INDEX(ProductTJ[Category],MATCH(A2077,ProductTJ[ProductID],0)),"Not found")</f>
        <v>Urban</v>
      </c>
      <c r="E2077">
        <f>IFERROR(INDEX(ProductTJ[ManufacturerID],MATCH(A2077,ProductTJ[ProductID],0)),"Not found")</f>
        <v>4</v>
      </c>
      <c r="F2077" t="str">
        <f>IFERROR(INDEX(ProductTJ[Segment],MATCH(A2077,ProductTJ[ProductID],0)),"Not found")</f>
        <v>Convenience</v>
      </c>
      <c r="G2077" t="str">
        <f>IFERROR(INDEX(SalesTJ[Country],MATCH(A2077,SalesTJ[ProductID],0)),"Not found")</f>
        <v>Not found</v>
      </c>
      <c r="H2077" t="str">
        <f>IFERROR(INDEX(Location[State],MATCH(I2077,Location[Zip],0)),"Not found")</f>
        <v>Not found</v>
      </c>
      <c r="I2077" t="str">
        <f>IFERROR(INDEX(SalesTJ[Zip],MATCH(A2077,SalesTJ[ProductID],0)),"Not found")</f>
        <v>Not found</v>
      </c>
      <c r="J2077" t="str">
        <f>IFERROR(INDEX(Manufacturer[Manufacturer Name],MATCH(E2077,Manufacturer[ManufacturerID],0)),"Not found")</f>
        <v>Currus</v>
      </c>
      <c r="K2077" t="str">
        <f>IFERROR(INDEX(SalesTJ[Units],MATCH(A2077,SalesTJ[ProductID],0)),"Not found")</f>
        <v>Not found</v>
      </c>
      <c r="L2077" t="str">
        <f>IFERROR(INDEX(SalesTJ[Revenue],MATCH(A2077,SalesTJ[ProductID],0)),"Not found")</f>
        <v>Not found</v>
      </c>
    </row>
    <row r="2078" spans="1:12">
      <c r="A2078" s="10">
        <v>2077</v>
      </c>
      <c r="C2078" t="str">
        <f>IFERROR(INDEX(ProductTJ[Product Name],MATCH(A2078,ProductTJ[ProductID],0)),"Not found")</f>
        <v>Currus UC-12</v>
      </c>
      <c r="D2078" t="str">
        <f>IFERROR(INDEX(ProductTJ[Category],MATCH(A2078,ProductTJ[ProductID],0)),"Not found")</f>
        <v>Urban</v>
      </c>
      <c r="E2078">
        <f>IFERROR(INDEX(ProductTJ[ManufacturerID],MATCH(A2078,ProductTJ[ProductID],0)),"Not found")</f>
        <v>4</v>
      </c>
      <c r="F2078" t="str">
        <f>IFERROR(INDEX(ProductTJ[Segment],MATCH(A2078,ProductTJ[ProductID],0)),"Not found")</f>
        <v>Convenience</v>
      </c>
      <c r="G2078" t="str">
        <f>IFERROR(INDEX(SalesTJ[Country],MATCH(A2078,SalesTJ[ProductID],0)),"Not found")</f>
        <v>Canada</v>
      </c>
      <c r="H2078" t="str">
        <f>IFERROR(INDEX(Location[State],MATCH(I2078,Location[Zip],0)),"Not found")</f>
        <v>Alberta</v>
      </c>
      <c r="I2078" t="str">
        <f>IFERROR(INDEX(SalesTJ[Zip],MATCH(A2078,SalesTJ[ProductID],0)),"Not found")</f>
        <v>T6E</v>
      </c>
      <c r="J2078" t="str">
        <f>IFERROR(INDEX(Manufacturer[Manufacturer Name],MATCH(E2078,Manufacturer[ManufacturerID],0)),"Not found")</f>
        <v>Currus</v>
      </c>
      <c r="K2078">
        <f>IFERROR(INDEX(SalesTJ[Units],MATCH(A2078,SalesTJ[ProductID],0)),"Not found")</f>
        <v>1</v>
      </c>
      <c r="L2078">
        <f>IFERROR(INDEX(SalesTJ[Revenue],MATCH(A2078,SalesTJ[ProductID],0)),"Not found")</f>
        <v>4661.37</v>
      </c>
    </row>
    <row r="2079" spans="1:12">
      <c r="A2079" s="10">
        <v>2078</v>
      </c>
      <c r="C2079" t="str">
        <f>IFERROR(INDEX(ProductTJ[Product Name],MATCH(A2079,ProductTJ[ProductID],0)),"Not found")</f>
        <v>Currus UC-13</v>
      </c>
      <c r="D2079" t="str">
        <f>IFERROR(INDEX(ProductTJ[Category],MATCH(A2079,ProductTJ[ProductID],0)),"Not found")</f>
        <v>Urban</v>
      </c>
      <c r="E2079">
        <f>IFERROR(INDEX(ProductTJ[ManufacturerID],MATCH(A2079,ProductTJ[ProductID],0)),"Not found")</f>
        <v>4</v>
      </c>
      <c r="F2079" t="str">
        <f>IFERROR(INDEX(ProductTJ[Segment],MATCH(A2079,ProductTJ[ProductID],0)),"Not found")</f>
        <v>Convenience</v>
      </c>
      <c r="G2079" t="str">
        <f>IFERROR(INDEX(SalesTJ[Country],MATCH(A2079,SalesTJ[ProductID],0)),"Not found")</f>
        <v>Not found</v>
      </c>
      <c r="H2079" t="str">
        <f>IFERROR(INDEX(Location[State],MATCH(I2079,Location[Zip],0)),"Not found")</f>
        <v>Not found</v>
      </c>
      <c r="I2079" t="str">
        <f>IFERROR(INDEX(SalesTJ[Zip],MATCH(A2079,SalesTJ[ProductID],0)),"Not found")</f>
        <v>Not found</v>
      </c>
      <c r="J2079" t="str">
        <f>IFERROR(INDEX(Manufacturer[Manufacturer Name],MATCH(E2079,Manufacturer[ManufacturerID],0)),"Not found")</f>
        <v>Currus</v>
      </c>
      <c r="K2079" t="str">
        <f>IFERROR(INDEX(SalesTJ[Units],MATCH(A2079,SalesTJ[ProductID],0)),"Not found")</f>
        <v>Not found</v>
      </c>
      <c r="L2079" t="str">
        <f>IFERROR(INDEX(SalesTJ[Revenue],MATCH(A2079,SalesTJ[ProductID],0)),"Not found")</f>
        <v>Not found</v>
      </c>
    </row>
    <row r="2080" spans="1:12">
      <c r="A2080" s="10">
        <v>2079</v>
      </c>
      <c r="C2080" t="str">
        <f>IFERROR(INDEX(ProductTJ[Product Name],MATCH(A2080,ProductTJ[ProductID],0)),"Not found")</f>
        <v>Currus UC-14</v>
      </c>
      <c r="D2080" t="str">
        <f>IFERROR(INDEX(ProductTJ[Category],MATCH(A2080,ProductTJ[ProductID],0)),"Not found")</f>
        <v>Urban</v>
      </c>
      <c r="E2080">
        <f>IFERROR(INDEX(ProductTJ[ManufacturerID],MATCH(A2080,ProductTJ[ProductID],0)),"Not found")</f>
        <v>4</v>
      </c>
      <c r="F2080" t="str">
        <f>IFERROR(INDEX(ProductTJ[Segment],MATCH(A2080,ProductTJ[ProductID],0)),"Not found")</f>
        <v>Convenience</v>
      </c>
      <c r="G2080" t="str">
        <f>IFERROR(INDEX(SalesTJ[Country],MATCH(A2080,SalesTJ[ProductID],0)),"Not found")</f>
        <v>Not found</v>
      </c>
      <c r="H2080" t="str">
        <f>IFERROR(INDEX(Location[State],MATCH(I2080,Location[Zip],0)),"Not found")</f>
        <v>Not found</v>
      </c>
      <c r="I2080" t="str">
        <f>IFERROR(INDEX(SalesTJ[Zip],MATCH(A2080,SalesTJ[ProductID],0)),"Not found")</f>
        <v>Not found</v>
      </c>
      <c r="J2080" t="str">
        <f>IFERROR(INDEX(Manufacturer[Manufacturer Name],MATCH(E2080,Manufacturer[ManufacturerID],0)),"Not found")</f>
        <v>Currus</v>
      </c>
      <c r="K2080" t="str">
        <f>IFERROR(INDEX(SalesTJ[Units],MATCH(A2080,SalesTJ[ProductID],0)),"Not found")</f>
        <v>Not found</v>
      </c>
      <c r="L2080" t="str">
        <f>IFERROR(INDEX(SalesTJ[Revenue],MATCH(A2080,SalesTJ[ProductID],0)),"Not found")</f>
        <v>Not found</v>
      </c>
    </row>
    <row r="2081" spans="1:12">
      <c r="A2081" s="10">
        <v>2080</v>
      </c>
      <c r="C2081" t="str">
        <f>IFERROR(INDEX(ProductTJ[Product Name],MATCH(A2081,ProductTJ[ProductID],0)),"Not found")</f>
        <v>Currus UC-15</v>
      </c>
      <c r="D2081" t="str">
        <f>IFERROR(INDEX(ProductTJ[Category],MATCH(A2081,ProductTJ[ProductID],0)),"Not found")</f>
        <v>Urban</v>
      </c>
      <c r="E2081">
        <f>IFERROR(INDEX(ProductTJ[ManufacturerID],MATCH(A2081,ProductTJ[ProductID],0)),"Not found")</f>
        <v>4</v>
      </c>
      <c r="F2081" t="str">
        <f>IFERROR(INDEX(ProductTJ[Segment],MATCH(A2081,ProductTJ[ProductID],0)),"Not found")</f>
        <v>Convenience</v>
      </c>
      <c r="G2081" t="str">
        <f>IFERROR(INDEX(SalesTJ[Country],MATCH(A2081,SalesTJ[ProductID],0)),"Not found")</f>
        <v>Not found</v>
      </c>
      <c r="H2081" t="str">
        <f>IFERROR(INDEX(Location[State],MATCH(I2081,Location[Zip],0)),"Not found")</f>
        <v>Not found</v>
      </c>
      <c r="I2081" t="str">
        <f>IFERROR(INDEX(SalesTJ[Zip],MATCH(A2081,SalesTJ[ProductID],0)),"Not found")</f>
        <v>Not found</v>
      </c>
      <c r="J2081" t="str">
        <f>IFERROR(INDEX(Manufacturer[Manufacturer Name],MATCH(E2081,Manufacturer[ManufacturerID],0)),"Not found")</f>
        <v>Currus</v>
      </c>
      <c r="K2081" t="str">
        <f>IFERROR(INDEX(SalesTJ[Units],MATCH(A2081,SalesTJ[ProductID],0)),"Not found")</f>
        <v>Not found</v>
      </c>
      <c r="L2081" t="str">
        <f>IFERROR(INDEX(SalesTJ[Revenue],MATCH(A2081,SalesTJ[ProductID],0)),"Not found")</f>
        <v>Not found</v>
      </c>
    </row>
    <row r="2082" spans="1:12">
      <c r="A2082" s="10">
        <v>2081</v>
      </c>
      <c r="C2082" t="str">
        <f>IFERROR(INDEX(ProductTJ[Product Name],MATCH(A2082,ProductTJ[ProductID],0)),"Not found")</f>
        <v>Currus UC-16</v>
      </c>
      <c r="D2082" t="str">
        <f>IFERROR(INDEX(ProductTJ[Category],MATCH(A2082,ProductTJ[ProductID],0)),"Not found")</f>
        <v>Urban</v>
      </c>
      <c r="E2082">
        <f>IFERROR(INDEX(ProductTJ[ManufacturerID],MATCH(A2082,ProductTJ[ProductID],0)),"Not found")</f>
        <v>4</v>
      </c>
      <c r="F2082" t="str">
        <f>IFERROR(INDEX(ProductTJ[Segment],MATCH(A2082,ProductTJ[ProductID],0)),"Not found")</f>
        <v>Convenience</v>
      </c>
      <c r="G2082" t="str">
        <f>IFERROR(INDEX(SalesTJ[Country],MATCH(A2082,SalesTJ[ProductID],0)),"Not found")</f>
        <v>Not found</v>
      </c>
      <c r="H2082" t="str">
        <f>IFERROR(INDEX(Location[State],MATCH(I2082,Location[Zip],0)),"Not found")</f>
        <v>Not found</v>
      </c>
      <c r="I2082" t="str">
        <f>IFERROR(INDEX(SalesTJ[Zip],MATCH(A2082,SalesTJ[ProductID],0)),"Not found")</f>
        <v>Not found</v>
      </c>
      <c r="J2082" t="str">
        <f>IFERROR(INDEX(Manufacturer[Manufacturer Name],MATCH(E2082,Manufacturer[ManufacturerID],0)),"Not found")</f>
        <v>Currus</v>
      </c>
      <c r="K2082" t="str">
        <f>IFERROR(INDEX(SalesTJ[Units],MATCH(A2082,SalesTJ[ProductID],0)),"Not found")</f>
        <v>Not found</v>
      </c>
      <c r="L2082" t="str">
        <f>IFERROR(INDEX(SalesTJ[Revenue],MATCH(A2082,SalesTJ[ProductID],0)),"Not found")</f>
        <v>Not found</v>
      </c>
    </row>
    <row r="2083" spans="1:12">
      <c r="A2083" s="10">
        <v>2082</v>
      </c>
      <c r="C2083" t="str">
        <f>IFERROR(INDEX(ProductTJ[Product Name],MATCH(A2083,ProductTJ[ProductID],0)),"Not found")</f>
        <v>Currus UC-17</v>
      </c>
      <c r="D2083" t="str">
        <f>IFERROR(INDEX(ProductTJ[Category],MATCH(A2083,ProductTJ[ProductID],0)),"Not found")</f>
        <v>Urban</v>
      </c>
      <c r="E2083">
        <f>IFERROR(INDEX(ProductTJ[ManufacturerID],MATCH(A2083,ProductTJ[ProductID],0)),"Not found")</f>
        <v>4</v>
      </c>
      <c r="F2083" t="str">
        <f>IFERROR(INDEX(ProductTJ[Segment],MATCH(A2083,ProductTJ[ProductID],0)),"Not found")</f>
        <v>Convenience</v>
      </c>
      <c r="G2083" t="str">
        <f>IFERROR(INDEX(SalesTJ[Country],MATCH(A2083,SalesTJ[ProductID],0)),"Not found")</f>
        <v>Not found</v>
      </c>
      <c r="H2083" t="str">
        <f>IFERROR(INDEX(Location[State],MATCH(I2083,Location[Zip],0)),"Not found")</f>
        <v>Not found</v>
      </c>
      <c r="I2083" t="str">
        <f>IFERROR(INDEX(SalesTJ[Zip],MATCH(A2083,SalesTJ[ProductID],0)),"Not found")</f>
        <v>Not found</v>
      </c>
      <c r="J2083" t="str">
        <f>IFERROR(INDEX(Manufacturer[Manufacturer Name],MATCH(E2083,Manufacturer[ManufacturerID],0)),"Not found")</f>
        <v>Currus</v>
      </c>
      <c r="K2083" t="str">
        <f>IFERROR(INDEX(SalesTJ[Units],MATCH(A2083,SalesTJ[ProductID],0)),"Not found")</f>
        <v>Not found</v>
      </c>
      <c r="L2083" t="str">
        <f>IFERROR(INDEX(SalesTJ[Revenue],MATCH(A2083,SalesTJ[ProductID],0)),"Not found")</f>
        <v>Not found</v>
      </c>
    </row>
    <row r="2084" spans="1:12">
      <c r="A2084" s="10">
        <v>2083</v>
      </c>
      <c r="C2084" t="str">
        <f>IFERROR(INDEX(ProductTJ[Product Name],MATCH(A2084,ProductTJ[ProductID],0)),"Not found")</f>
        <v>Currus UC-18</v>
      </c>
      <c r="D2084" t="str">
        <f>IFERROR(INDEX(ProductTJ[Category],MATCH(A2084,ProductTJ[ProductID],0)),"Not found")</f>
        <v>Urban</v>
      </c>
      <c r="E2084">
        <f>IFERROR(INDEX(ProductTJ[ManufacturerID],MATCH(A2084,ProductTJ[ProductID],0)),"Not found")</f>
        <v>4</v>
      </c>
      <c r="F2084" t="str">
        <f>IFERROR(INDEX(ProductTJ[Segment],MATCH(A2084,ProductTJ[ProductID],0)),"Not found")</f>
        <v>Convenience</v>
      </c>
      <c r="G2084" t="str">
        <f>IFERROR(INDEX(SalesTJ[Country],MATCH(A2084,SalesTJ[ProductID],0)),"Not found")</f>
        <v>Not found</v>
      </c>
      <c r="H2084" t="str">
        <f>IFERROR(INDEX(Location[State],MATCH(I2084,Location[Zip],0)),"Not found")</f>
        <v>Not found</v>
      </c>
      <c r="I2084" t="str">
        <f>IFERROR(INDEX(SalesTJ[Zip],MATCH(A2084,SalesTJ[ProductID],0)),"Not found")</f>
        <v>Not found</v>
      </c>
      <c r="J2084" t="str">
        <f>IFERROR(INDEX(Manufacturer[Manufacturer Name],MATCH(E2084,Manufacturer[ManufacturerID],0)),"Not found")</f>
        <v>Currus</v>
      </c>
      <c r="K2084" t="str">
        <f>IFERROR(INDEX(SalesTJ[Units],MATCH(A2084,SalesTJ[ProductID],0)),"Not found")</f>
        <v>Not found</v>
      </c>
      <c r="L2084" t="str">
        <f>IFERROR(INDEX(SalesTJ[Revenue],MATCH(A2084,SalesTJ[ProductID],0)),"Not found")</f>
        <v>Not found</v>
      </c>
    </row>
    <row r="2085" spans="1:12">
      <c r="A2085" s="10">
        <v>2084</v>
      </c>
      <c r="C2085" t="str">
        <f>IFERROR(INDEX(ProductTJ[Product Name],MATCH(A2085,ProductTJ[ProductID],0)),"Not found")</f>
        <v>Currus UC-19</v>
      </c>
      <c r="D2085" t="str">
        <f>IFERROR(INDEX(ProductTJ[Category],MATCH(A2085,ProductTJ[ProductID],0)),"Not found")</f>
        <v>Urban</v>
      </c>
      <c r="E2085">
        <f>IFERROR(INDEX(ProductTJ[ManufacturerID],MATCH(A2085,ProductTJ[ProductID],0)),"Not found")</f>
        <v>4</v>
      </c>
      <c r="F2085" t="str">
        <f>IFERROR(INDEX(ProductTJ[Segment],MATCH(A2085,ProductTJ[ProductID],0)),"Not found")</f>
        <v>Convenience</v>
      </c>
      <c r="G2085" t="str">
        <f>IFERROR(INDEX(SalesTJ[Country],MATCH(A2085,SalesTJ[ProductID],0)),"Not found")</f>
        <v>Canada</v>
      </c>
      <c r="H2085" t="str">
        <f>IFERROR(INDEX(Location[State],MATCH(I2085,Location[Zip],0)),"Not found")</f>
        <v>Ontario</v>
      </c>
      <c r="I2085" t="str">
        <f>IFERROR(INDEX(SalesTJ[Zip],MATCH(A2085,SalesTJ[ProductID],0)),"Not found")</f>
        <v>L5N</v>
      </c>
      <c r="J2085" t="str">
        <f>IFERROR(INDEX(Manufacturer[Manufacturer Name],MATCH(E2085,Manufacturer[ManufacturerID],0)),"Not found")</f>
        <v>Currus</v>
      </c>
      <c r="K2085">
        <f>IFERROR(INDEX(SalesTJ[Units],MATCH(A2085,SalesTJ[ProductID],0)),"Not found")</f>
        <v>1</v>
      </c>
      <c r="L2085">
        <f>IFERROR(INDEX(SalesTJ[Revenue],MATCH(A2085,SalesTJ[ProductID],0)),"Not found")</f>
        <v>8252.37</v>
      </c>
    </row>
    <row r="2086" spans="1:12">
      <c r="A2086" s="10">
        <v>2085</v>
      </c>
      <c r="C2086" t="str">
        <f>IFERROR(INDEX(ProductTJ[Product Name],MATCH(A2086,ProductTJ[ProductID],0)),"Not found")</f>
        <v>Currus UC-20</v>
      </c>
      <c r="D2086" t="str">
        <f>IFERROR(INDEX(ProductTJ[Category],MATCH(A2086,ProductTJ[ProductID],0)),"Not found")</f>
        <v>Urban</v>
      </c>
      <c r="E2086">
        <f>IFERROR(INDEX(ProductTJ[ManufacturerID],MATCH(A2086,ProductTJ[ProductID],0)),"Not found")</f>
        <v>4</v>
      </c>
      <c r="F2086" t="str">
        <f>IFERROR(INDEX(ProductTJ[Segment],MATCH(A2086,ProductTJ[ProductID],0)),"Not found")</f>
        <v>Convenience</v>
      </c>
      <c r="G2086" t="str">
        <f>IFERROR(INDEX(SalesTJ[Country],MATCH(A2086,SalesTJ[ProductID],0)),"Not found")</f>
        <v>Not found</v>
      </c>
      <c r="H2086" t="str">
        <f>IFERROR(INDEX(Location[State],MATCH(I2086,Location[Zip],0)),"Not found")</f>
        <v>Not found</v>
      </c>
      <c r="I2086" t="str">
        <f>IFERROR(INDEX(SalesTJ[Zip],MATCH(A2086,SalesTJ[ProductID],0)),"Not found")</f>
        <v>Not found</v>
      </c>
      <c r="J2086" t="str">
        <f>IFERROR(INDEX(Manufacturer[Manufacturer Name],MATCH(E2086,Manufacturer[ManufacturerID],0)),"Not found")</f>
        <v>Currus</v>
      </c>
      <c r="K2086" t="str">
        <f>IFERROR(INDEX(SalesTJ[Units],MATCH(A2086,SalesTJ[ProductID],0)),"Not found")</f>
        <v>Not found</v>
      </c>
      <c r="L2086" t="str">
        <f>IFERROR(INDEX(SalesTJ[Revenue],MATCH(A2086,SalesTJ[ProductID],0)),"Not found")</f>
        <v>Not found</v>
      </c>
    </row>
    <row r="2087" spans="1:12">
      <c r="A2087" s="10">
        <v>2086</v>
      </c>
      <c r="C2087" t="str">
        <f>IFERROR(INDEX(ProductTJ[Product Name],MATCH(A2087,ProductTJ[ProductID],0)),"Not found")</f>
        <v>Currus UC-21</v>
      </c>
      <c r="D2087" t="str">
        <f>IFERROR(INDEX(ProductTJ[Category],MATCH(A2087,ProductTJ[ProductID],0)),"Not found")</f>
        <v>Urban</v>
      </c>
      <c r="E2087">
        <f>IFERROR(INDEX(ProductTJ[ManufacturerID],MATCH(A2087,ProductTJ[ProductID],0)),"Not found")</f>
        <v>4</v>
      </c>
      <c r="F2087" t="str">
        <f>IFERROR(INDEX(ProductTJ[Segment],MATCH(A2087,ProductTJ[ProductID],0)),"Not found")</f>
        <v>Convenience</v>
      </c>
      <c r="G2087" t="str">
        <f>IFERROR(INDEX(SalesTJ[Country],MATCH(A2087,SalesTJ[ProductID],0)),"Not found")</f>
        <v>Canada</v>
      </c>
      <c r="H2087" t="str">
        <f>IFERROR(INDEX(Location[State],MATCH(I2087,Location[Zip],0)),"Not found")</f>
        <v>British Columbia</v>
      </c>
      <c r="I2087" t="str">
        <f>IFERROR(INDEX(SalesTJ[Zip],MATCH(A2087,SalesTJ[ProductID],0)),"Not found")</f>
        <v>V6A</v>
      </c>
      <c r="J2087" t="str">
        <f>IFERROR(INDEX(Manufacturer[Manufacturer Name],MATCH(E2087,Manufacturer[ManufacturerID],0)),"Not found")</f>
        <v>Currus</v>
      </c>
      <c r="K2087">
        <f>IFERROR(INDEX(SalesTJ[Units],MATCH(A2087,SalesTJ[ProductID],0)),"Not found")</f>
        <v>1</v>
      </c>
      <c r="L2087">
        <f>IFERROR(INDEX(SalesTJ[Revenue],MATCH(A2087,SalesTJ[ProductID],0)),"Not found")</f>
        <v>2897.37</v>
      </c>
    </row>
    <row r="2088" spans="1:12">
      <c r="A2088" s="10">
        <v>2087</v>
      </c>
      <c r="C2088" t="str">
        <f>IFERROR(INDEX(ProductTJ[Product Name],MATCH(A2088,ProductTJ[ProductID],0)),"Not found")</f>
        <v>Currus UC-22</v>
      </c>
      <c r="D2088" t="str">
        <f>IFERROR(INDEX(ProductTJ[Category],MATCH(A2088,ProductTJ[ProductID],0)),"Not found")</f>
        <v>Urban</v>
      </c>
      <c r="E2088">
        <f>IFERROR(INDEX(ProductTJ[ManufacturerID],MATCH(A2088,ProductTJ[ProductID],0)),"Not found")</f>
        <v>4</v>
      </c>
      <c r="F2088" t="str">
        <f>IFERROR(INDEX(ProductTJ[Segment],MATCH(A2088,ProductTJ[ProductID],0)),"Not found")</f>
        <v>Convenience</v>
      </c>
      <c r="G2088" t="str">
        <f>IFERROR(INDEX(SalesTJ[Country],MATCH(A2088,SalesTJ[ProductID],0)),"Not found")</f>
        <v>Canada</v>
      </c>
      <c r="H2088" t="str">
        <f>IFERROR(INDEX(Location[State],MATCH(I2088,Location[Zip],0)),"Not found")</f>
        <v>Ontario</v>
      </c>
      <c r="I2088" t="str">
        <f>IFERROR(INDEX(SalesTJ[Zip],MATCH(A2088,SalesTJ[ProductID],0)),"Not found")</f>
        <v>M4E</v>
      </c>
      <c r="J2088" t="str">
        <f>IFERROR(INDEX(Manufacturer[Manufacturer Name],MATCH(E2088,Manufacturer[ManufacturerID],0)),"Not found")</f>
        <v>Currus</v>
      </c>
      <c r="K2088">
        <f>IFERROR(INDEX(SalesTJ[Units],MATCH(A2088,SalesTJ[ProductID],0)),"Not found")</f>
        <v>1</v>
      </c>
      <c r="L2088">
        <f>IFERROR(INDEX(SalesTJ[Revenue],MATCH(A2088,SalesTJ[ProductID],0)),"Not found")</f>
        <v>8693.37</v>
      </c>
    </row>
    <row r="2089" spans="1:12">
      <c r="A2089" s="10">
        <v>2088</v>
      </c>
      <c r="C2089" t="str">
        <f>IFERROR(INDEX(ProductTJ[Product Name],MATCH(A2089,ProductTJ[ProductID],0)),"Not found")</f>
        <v>Currus UC-23</v>
      </c>
      <c r="D2089" t="str">
        <f>IFERROR(INDEX(ProductTJ[Category],MATCH(A2089,ProductTJ[ProductID],0)),"Not found")</f>
        <v>Urban</v>
      </c>
      <c r="E2089">
        <f>IFERROR(INDEX(ProductTJ[ManufacturerID],MATCH(A2089,ProductTJ[ProductID],0)),"Not found")</f>
        <v>4</v>
      </c>
      <c r="F2089" t="str">
        <f>IFERROR(INDEX(ProductTJ[Segment],MATCH(A2089,ProductTJ[ProductID],0)),"Not found")</f>
        <v>Convenience</v>
      </c>
      <c r="G2089" t="str">
        <f>IFERROR(INDEX(SalesTJ[Country],MATCH(A2089,SalesTJ[ProductID],0)),"Not found")</f>
        <v>Not found</v>
      </c>
      <c r="H2089" t="str">
        <f>IFERROR(INDEX(Location[State],MATCH(I2089,Location[Zip],0)),"Not found")</f>
        <v>Not found</v>
      </c>
      <c r="I2089" t="str">
        <f>IFERROR(INDEX(SalesTJ[Zip],MATCH(A2089,SalesTJ[ProductID],0)),"Not found")</f>
        <v>Not found</v>
      </c>
      <c r="J2089" t="str">
        <f>IFERROR(INDEX(Manufacturer[Manufacturer Name],MATCH(E2089,Manufacturer[ManufacturerID],0)),"Not found")</f>
        <v>Currus</v>
      </c>
      <c r="K2089" t="str">
        <f>IFERROR(INDEX(SalesTJ[Units],MATCH(A2089,SalesTJ[ProductID],0)),"Not found")</f>
        <v>Not found</v>
      </c>
      <c r="L2089" t="str">
        <f>IFERROR(INDEX(SalesTJ[Revenue],MATCH(A2089,SalesTJ[ProductID],0)),"Not found")</f>
        <v>Not found</v>
      </c>
    </row>
    <row r="2090" spans="1:12">
      <c r="A2090" s="10">
        <v>2089</v>
      </c>
      <c r="C2090" t="str">
        <f>IFERROR(INDEX(ProductTJ[Product Name],MATCH(A2090,ProductTJ[ProductID],0)),"Not found")</f>
        <v>Currus UC-24</v>
      </c>
      <c r="D2090" t="str">
        <f>IFERROR(INDEX(ProductTJ[Category],MATCH(A2090,ProductTJ[ProductID],0)),"Not found")</f>
        <v>Urban</v>
      </c>
      <c r="E2090">
        <f>IFERROR(INDEX(ProductTJ[ManufacturerID],MATCH(A2090,ProductTJ[ProductID],0)),"Not found")</f>
        <v>4</v>
      </c>
      <c r="F2090" t="str">
        <f>IFERROR(INDEX(ProductTJ[Segment],MATCH(A2090,ProductTJ[ProductID],0)),"Not found")</f>
        <v>Convenience</v>
      </c>
      <c r="G2090" t="str">
        <f>IFERROR(INDEX(SalesTJ[Country],MATCH(A2090,SalesTJ[ProductID],0)),"Not found")</f>
        <v>Not found</v>
      </c>
      <c r="H2090" t="str">
        <f>IFERROR(INDEX(Location[State],MATCH(I2090,Location[Zip],0)),"Not found")</f>
        <v>Not found</v>
      </c>
      <c r="I2090" t="str">
        <f>IFERROR(INDEX(SalesTJ[Zip],MATCH(A2090,SalesTJ[ProductID],0)),"Not found")</f>
        <v>Not found</v>
      </c>
      <c r="J2090" t="str">
        <f>IFERROR(INDEX(Manufacturer[Manufacturer Name],MATCH(E2090,Manufacturer[ManufacturerID],0)),"Not found")</f>
        <v>Currus</v>
      </c>
      <c r="K2090" t="str">
        <f>IFERROR(INDEX(SalesTJ[Units],MATCH(A2090,SalesTJ[ProductID],0)),"Not found")</f>
        <v>Not found</v>
      </c>
      <c r="L2090" t="str">
        <f>IFERROR(INDEX(SalesTJ[Revenue],MATCH(A2090,SalesTJ[ProductID],0)),"Not found")</f>
        <v>Not found</v>
      </c>
    </row>
    <row r="2091" spans="1:12">
      <c r="A2091" s="10">
        <v>2090</v>
      </c>
      <c r="C2091" t="str">
        <f>IFERROR(INDEX(ProductTJ[Product Name],MATCH(A2091,ProductTJ[ProductID],0)),"Not found")</f>
        <v>Currus UC-25</v>
      </c>
      <c r="D2091" t="str">
        <f>IFERROR(INDEX(ProductTJ[Category],MATCH(A2091,ProductTJ[ProductID],0)),"Not found")</f>
        <v>Urban</v>
      </c>
      <c r="E2091">
        <f>IFERROR(INDEX(ProductTJ[ManufacturerID],MATCH(A2091,ProductTJ[ProductID],0)),"Not found")</f>
        <v>4</v>
      </c>
      <c r="F2091" t="str">
        <f>IFERROR(INDEX(ProductTJ[Segment],MATCH(A2091,ProductTJ[ProductID],0)),"Not found")</f>
        <v>Convenience</v>
      </c>
      <c r="G2091" t="str">
        <f>IFERROR(INDEX(SalesTJ[Country],MATCH(A2091,SalesTJ[ProductID],0)),"Not found")</f>
        <v>Canada</v>
      </c>
      <c r="H2091" t="str">
        <f>IFERROR(INDEX(Location[State],MATCH(I2091,Location[Zip],0)),"Not found")</f>
        <v>Ontario</v>
      </c>
      <c r="I2091" t="str">
        <f>IFERROR(INDEX(SalesTJ[Zip],MATCH(A2091,SalesTJ[ProductID],0)),"Not found")</f>
        <v>L5G</v>
      </c>
      <c r="J2091" t="str">
        <f>IFERROR(INDEX(Manufacturer[Manufacturer Name],MATCH(E2091,Manufacturer[ManufacturerID],0)),"Not found")</f>
        <v>Currus</v>
      </c>
      <c r="K2091">
        <f>IFERROR(INDEX(SalesTJ[Units],MATCH(A2091,SalesTJ[ProductID],0)),"Not found")</f>
        <v>1</v>
      </c>
      <c r="L2091">
        <f>IFERROR(INDEX(SalesTJ[Revenue],MATCH(A2091,SalesTJ[ProductID],0)),"Not found")</f>
        <v>4598.37</v>
      </c>
    </row>
    <row r="2092" spans="1:12">
      <c r="A2092" s="10">
        <v>2091</v>
      </c>
      <c r="C2092" t="str">
        <f>IFERROR(INDEX(ProductTJ[Product Name],MATCH(A2092,ProductTJ[ProductID],0)),"Not found")</f>
        <v>Currus UC-26</v>
      </c>
      <c r="D2092" t="str">
        <f>IFERROR(INDEX(ProductTJ[Category],MATCH(A2092,ProductTJ[ProductID],0)),"Not found")</f>
        <v>Urban</v>
      </c>
      <c r="E2092">
        <f>IFERROR(INDEX(ProductTJ[ManufacturerID],MATCH(A2092,ProductTJ[ProductID],0)),"Not found")</f>
        <v>4</v>
      </c>
      <c r="F2092" t="str">
        <f>IFERROR(INDEX(ProductTJ[Segment],MATCH(A2092,ProductTJ[ProductID],0)),"Not found")</f>
        <v>Convenience</v>
      </c>
      <c r="G2092" t="str">
        <f>IFERROR(INDEX(SalesTJ[Country],MATCH(A2092,SalesTJ[ProductID],0)),"Not found")</f>
        <v>Canada</v>
      </c>
      <c r="H2092" t="str">
        <f>IFERROR(INDEX(Location[State],MATCH(I2092,Location[Zip],0)),"Not found")</f>
        <v>British Columbia</v>
      </c>
      <c r="I2092" t="str">
        <f>IFERROR(INDEX(SalesTJ[Zip],MATCH(A2092,SalesTJ[ProductID],0)),"Not found")</f>
        <v>V5P</v>
      </c>
      <c r="J2092" t="str">
        <f>IFERROR(INDEX(Manufacturer[Manufacturer Name],MATCH(E2092,Manufacturer[ManufacturerID],0)),"Not found")</f>
        <v>Currus</v>
      </c>
      <c r="K2092">
        <f>IFERROR(INDEX(SalesTJ[Units],MATCH(A2092,SalesTJ[ProductID],0)),"Not found")</f>
        <v>2</v>
      </c>
      <c r="L2092">
        <f>IFERROR(INDEX(SalesTJ[Revenue],MATCH(A2092,SalesTJ[ProductID],0)),"Not found")</f>
        <v>4408.74</v>
      </c>
    </row>
    <row r="2093" spans="1:12">
      <c r="A2093" s="10">
        <v>2092</v>
      </c>
      <c r="C2093" t="str">
        <f>IFERROR(INDEX(ProductTJ[Product Name],MATCH(A2093,ProductTJ[ProductID],0)),"Not found")</f>
        <v>Currus UC-27</v>
      </c>
      <c r="D2093" t="str">
        <f>IFERROR(INDEX(ProductTJ[Category],MATCH(A2093,ProductTJ[ProductID],0)),"Not found")</f>
        <v>Urban</v>
      </c>
      <c r="E2093">
        <f>IFERROR(INDEX(ProductTJ[ManufacturerID],MATCH(A2093,ProductTJ[ProductID],0)),"Not found")</f>
        <v>4</v>
      </c>
      <c r="F2093" t="str">
        <f>IFERROR(INDEX(ProductTJ[Segment],MATCH(A2093,ProductTJ[ProductID],0)),"Not found")</f>
        <v>Convenience</v>
      </c>
      <c r="G2093" t="str">
        <f>IFERROR(INDEX(SalesTJ[Country],MATCH(A2093,SalesTJ[ProductID],0)),"Not found")</f>
        <v>Canada</v>
      </c>
      <c r="H2093" t="str">
        <f>IFERROR(INDEX(Location[State],MATCH(I2093,Location[Zip],0)),"Not found")</f>
        <v>Manitoba</v>
      </c>
      <c r="I2093" t="str">
        <f>IFERROR(INDEX(SalesTJ[Zip],MATCH(A2093,SalesTJ[ProductID],0)),"Not found")</f>
        <v>R2C</v>
      </c>
      <c r="J2093" t="str">
        <f>IFERROR(INDEX(Manufacturer[Manufacturer Name],MATCH(E2093,Manufacturer[ManufacturerID],0)),"Not found")</f>
        <v>Currus</v>
      </c>
      <c r="K2093">
        <f>IFERROR(INDEX(SalesTJ[Units],MATCH(A2093,SalesTJ[ProductID],0)),"Not found")</f>
        <v>1</v>
      </c>
      <c r="L2093">
        <f>IFERROR(INDEX(SalesTJ[Revenue],MATCH(A2093,SalesTJ[ProductID],0)),"Not found")</f>
        <v>4220.37</v>
      </c>
    </row>
    <row r="2094" spans="1:12">
      <c r="A2094" s="10">
        <v>2093</v>
      </c>
      <c r="C2094" t="str">
        <f>IFERROR(INDEX(ProductTJ[Product Name],MATCH(A2094,ProductTJ[ProductID],0)),"Not found")</f>
        <v>Currus UC-28</v>
      </c>
      <c r="D2094" t="str">
        <f>IFERROR(INDEX(ProductTJ[Category],MATCH(A2094,ProductTJ[ProductID],0)),"Not found")</f>
        <v>Urban</v>
      </c>
      <c r="E2094">
        <f>IFERROR(INDEX(ProductTJ[ManufacturerID],MATCH(A2094,ProductTJ[ProductID],0)),"Not found")</f>
        <v>4</v>
      </c>
      <c r="F2094" t="str">
        <f>IFERROR(INDEX(ProductTJ[Segment],MATCH(A2094,ProductTJ[ProductID],0)),"Not found")</f>
        <v>Convenience</v>
      </c>
      <c r="G2094" t="str">
        <f>IFERROR(INDEX(SalesTJ[Country],MATCH(A2094,SalesTJ[ProductID],0)),"Not found")</f>
        <v>Not found</v>
      </c>
      <c r="H2094" t="str">
        <f>IFERROR(INDEX(Location[State],MATCH(I2094,Location[Zip],0)),"Not found")</f>
        <v>Not found</v>
      </c>
      <c r="I2094" t="str">
        <f>IFERROR(INDEX(SalesTJ[Zip],MATCH(A2094,SalesTJ[ProductID],0)),"Not found")</f>
        <v>Not found</v>
      </c>
      <c r="J2094" t="str">
        <f>IFERROR(INDEX(Manufacturer[Manufacturer Name],MATCH(E2094,Manufacturer[ManufacturerID],0)),"Not found")</f>
        <v>Currus</v>
      </c>
      <c r="K2094" t="str">
        <f>IFERROR(INDEX(SalesTJ[Units],MATCH(A2094,SalesTJ[ProductID],0)),"Not found")</f>
        <v>Not found</v>
      </c>
      <c r="L2094" t="str">
        <f>IFERROR(INDEX(SalesTJ[Revenue],MATCH(A2094,SalesTJ[ProductID],0)),"Not found")</f>
        <v>Not found</v>
      </c>
    </row>
    <row r="2095" spans="1:12">
      <c r="A2095" s="10">
        <v>2094</v>
      </c>
      <c r="C2095" t="str">
        <f>IFERROR(INDEX(ProductTJ[Product Name],MATCH(A2095,ProductTJ[ProductID],0)),"Not found")</f>
        <v>Currus UC-29</v>
      </c>
      <c r="D2095" t="str">
        <f>IFERROR(INDEX(ProductTJ[Category],MATCH(A2095,ProductTJ[ProductID],0)),"Not found")</f>
        <v>Urban</v>
      </c>
      <c r="E2095">
        <f>IFERROR(INDEX(ProductTJ[ManufacturerID],MATCH(A2095,ProductTJ[ProductID],0)),"Not found")</f>
        <v>4</v>
      </c>
      <c r="F2095" t="str">
        <f>IFERROR(INDEX(ProductTJ[Segment],MATCH(A2095,ProductTJ[ProductID],0)),"Not found")</f>
        <v>Convenience</v>
      </c>
      <c r="G2095" t="str">
        <f>IFERROR(INDEX(SalesTJ[Country],MATCH(A2095,SalesTJ[ProductID],0)),"Not found")</f>
        <v>Not found</v>
      </c>
      <c r="H2095" t="str">
        <f>IFERROR(INDEX(Location[State],MATCH(I2095,Location[Zip],0)),"Not found")</f>
        <v>Not found</v>
      </c>
      <c r="I2095" t="str">
        <f>IFERROR(INDEX(SalesTJ[Zip],MATCH(A2095,SalesTJ[ProductID],0)),"Not found")</f>
        <v>Not found</v>
      </c>
      <c r="J2095" t="str">
        <f>IFERROR(INDEX(Manufacturer[Manufacturer Name],MATCH(E2095,Manufacturer[ManufacturerID],0)),"Not found")</f>
        <v>Currus</v>
      </c>
      <c r="K2095" t="str">
        <f>IFERROR(INDEX(SalesTJ[Units],MATCH(A2095,SalesTJ[ProductID],0)),"Not found")</f>
        <v>Not found</v>
      </c>
      <c r="L2095" t="str">
        <f>IFERROR(INDEX(SalesTJ[Revenue],MATCH(A2095,SalesTJ[ProductID],0)),"Not found")</f>
        <v>Not found</v>
      </c>
    </row>
    <row r="2096" spans="1:12">
      <c r="A2096" s="10">
        <v>2095</v>
      </c>
      <c r="C2096" t="str">
        <f>IFERROR(INDEX(ProductTJ[Product Name],MATCH(A2096,ProductTJ[ProductID],0)),"Not found")</f>
        <v>Currus UC-30</v>
      </c>
      <c r="D2096" t="str">
        <f>IFERROR(INDEX(ProductTJ[Category],MATCH(A2096,ProductTJ[ProductID],0)),"Not found")</f>
        <v>Urban</v>
      </c>
      <c r="E2096">
        <f>IFERROR(INDEX(ProductTJ[ManufacturerID],MATCH(A2096,ProductTJ[ProductID],0)),"Not found")</f>
        <v>4</v>
      </c>
      <c r="F2096" t="str">
        <f>IFERROR(INDEX(ProductTJ[Segment],MATCH(A2096,ProductTJ[ProductID],0)),"Not found")</f>
        <v>Convenience</v>
      </c>
      <c r="G2096" t="str">
        <f>IFERROR(INDEX(SalesTJ[Country],MATCH(A2096,SalesTJ[ProductID],0)),"Not found")</f>
        <v>Not found</v>
      </c>
      <c r="H2096" t="str">
        <f>IFERROR(INDEX(Location[State],MATCH(I2096,Location[Zip],0)),"Not found")</f>
        <v>Not found</v>
      </c>
      <c r="I2096" t="str">
        <f>IFERROR(INDEX(SalesTJ[Zip],MATCH(A2096,SalesTJ[ProductID],0)),"Not found")</f>
        <v>Not found</v>
      </c>
      <c r="J2096" t="str">
        <f>IFERROR(INDEX(Manufacturer[Manufacturer Name],MATCH(E2096,Manufacturer[ManufacturerID],0)),"Not found")</f>
        <v>Currus</v>
      </c>
      <c r="K2096" t="str">
        <f>IFERROR(INDEX(SalesTJ[Units],MATCH(A2096,SalesTJ[ProductID],0)),"Not found")</f>
        <v>Not found</v>
      </c>
      <c r="L2096" t="str">
        <f>IFERROR(INDEX(SalesTJ[Revenue],MATCH(A2096,SalesTJ[ProductID],0)),"Not found")</f>
        <v>Not found</v>
      </c>
    </row>
    <row r="2097" spans="1:12">
      <c r="A2097" s="10">
        <v>2096</v>
      </c>
      <c r="C2097" t="str">
        <f>IFERROR(INDEX(ProductTJ[Product Name],MATCH(A2097,ProductTJ[ProductID],0)),"Not found")</f>
        <v>Currus UC-31</v>
      </c>
      <c r="D2097" t="str">
        <f>IFERROR(INDEX(ProductTJ[Category],MATCH(A2097,ProductTJ[ProductID],0)),"Not found")</f>
        <v>Urban</v>
      </c>
      <c r="E2097">
        <f>IFERROR(INDEX(ProductTJ[ManufacturerID],MATCH(A2097,ProductTJ[ProductID],0)),"Not found")</f>
        <v>4</v>
      </c>
      <c r="F2097" t="str">
        <f>IFERROR(INDEX(ProductTJ[Segment],MATCH(A2097,ProductTJ[ProductID],0)),"Not found")</f>
        <v>Convenience</v>
      </c>
      <c r="G2097" t="str">
        <f>IFERROR(INDEX(SalesTJ[Country],MATCH(A2097,SalesTJ[ProductID],0)),"Not found")</f>
        <v>Not found</v>
      </c>
      <c r="H2097" t="str">
        <f>IFERROR(INDEX(Location[State],MATCH(I2097,Location[Zip],0)),"Not found")</f>
        <v>Not found</v>
      </c>
      <c r="I2097" t="str">
        <f>IFERROR(INDEX(SalesTJ[Zip],MATCH(A2097,SalesTJ[ProductID],0)),"Not found")</f>
        <v>Not found</v>
      </c>
      <c r="J2097" t="str">
        <f>IFERROR(INDEX(Manufacturer[Manufacturer Name],MATCH(E2097,Manufacturer[ManufacturerID],0)),"Not found")</f>
        <v>Currus</v>
      </c>
      <c r="K2097" t="str">
        <f>IFERROR(INDEX(SalesTJ[Units],MATCH(A2097,SalesTJ[ProductID],0)),"Not found")</f>
        <v>Not found</v>
      </c>
      <c r="L2097" t="str">
        <f>IFERROR(INDEX(SalesTJ[Revenue],MATCH(A2097,SalesTJ[ProductID],0)),"Not found")</f>
        <v>Not found</v>
      </c>
    </row>
    <row r="2098" spans="1:12">
      <c r="A2098" s="10">
        <v>2097</v>
      </c>
      <c r="C2098" t="str">
        <f>IFERROR(INDEX(ProductTJ[Product Name],MATCH(A2098,ProductTJ[ProductID],0)),"Not found")</f>
        <v>Currus YY-01</v>
      </c>
      <c r="D2098" t="str">
        <f>IFERROR(INDEX(ProductTJ[Category],MATCH(A2098,ProductTJ[ProductID],0)),"Not found")</f>
        <v>Youth</v>
      </c>
      <c r="E2098">
        <f>IFERROR(INDEX(ProductTJ[ManufacturerID],MATCH(A2098,ProductTJ[ProductID],0)),"Not found")</f>
        <v>4</v>
      </c>
      <c r="F2098" t="str">
        <f>IFERROR(INDEX(ProductTJ[Segment],MATCH(A2098,ProductTJ[ProductID],0)),"Not found")</f>
        <v>Youth</v>
      </c>
      <c r="G2098" t="str">
        <f>IFERROR(INDEX(SalesTJ[Country],MATCH(A2098,SalesTJ[ProductID],0)),"Not found")</f>
        <v>Canada</v>
      </c>
      <c r="H2098" t="str">
        <f>IFERROR(INDEX(Location[State],MATCH(I2098,Location[Zip],0)),"Not found")</f>
        <v>Manitoba</v>
      </c>
      <c r="I2098" t="str">
        <f>IFERROR(INDEX(SalesTJ[Zip],MATCH(A2098,SalesTJ[ProductID],0)),"Not found")</f>
        <v>R3G</v>
      </c>
      <c r="J2098" t="str">
        <f>IFERROR(INDEX(Manufacturer[Manufacturer Name],MATCH(E2098,Manufacturer[ManufacturerID],0)),"Not found")</f>
        <v>Currus</v>
      </c>
      <c r="K2098">
        <f>IFERROR(INDEX(SalesTJ[Units],MATCH(A2098,SalesTJ[ProductID],0)),"Not found")</f>
        <v>1</v>
      </c>
      <c r="L2098">
        <f>IFERROR(INDEX(SalesTJ[Revenue],MATCH(A2098,SalesTJ[ProductID],0)),"Not found")</f>
        <v>5858.37</v>
      </c>
    </row>
    <row r="2099" spans="1:12">
      <c r="A2099" s="10">
        <v>2098</v>
      </c>
      <c r="C2099" t="str">
        <f>IFERROR(INDEX(ProductTJ[Product Name],MATCH(A2099,ProductTJ[ProductID],0)),"Not found")</f>
        <v>Currus YY-02</v>
      </c>
      <c r="D2099" t="str">
        <f>IFERROR(INDEX(ProductTJ[Category],MATCH(A2099,ProductTJ[ProductID],0)),"Not found")</f>
        <v>Youth</v>
      </c>
      <c r="E2099">
        <f>IFERROR(INDEX(ProductTJ[ManufacturerID],MATCH(A2099,ProductTJ[ProductID],0)),"Not found")</f>
        <v>4</v>
      </c>
      <c r="F2099" t="str">
        <f>IFERROR(INDEX(ProductTJ[Segment],MATCH(A2099,ProductTJ[ProductID],0)),"Not found")</f>
        <v>Youth</v>
      </c>
      <c r="G2099" t="str">
        <f>IFERROR(INDEX(SalesTJ[Country],MATCH(A2099,SalesTJ[ProductID],0)),"Not found")</f>
        <v>Canada</v>
      </c>
      <c r="H2099" t="str">
        <f>IFERROR(INDEX(Location[State],MATCH(I2099,Location[Zip],0)),"Not found")</f>
        <v>British Columbia</v>
      </c>
      <c r="I2099" t="str">
        <f>IFERROR(INDEX(SalesTJ[Zip],MATCH(A2099,SalesTJ[ProductID],0)),"Not found")</f>
        <v>V6G</v>
      </c>
      <c r="J2099" t="str">
        <f>IFERROR(INDEX(Manufacturer[Manufacturer Name],MATCH(E2099,Manufacturer[ManufacturerID],0)),"Not found")</f>
        <v>Currus</v>
      </c>
      <c r="K2099">
        <f>IFERROR(INDEX(SalesTJ[Units],MATCH(A2099,SalesTJ[ProductID],0)),"Not found")</f>
        <v>1</v>
      </c>
      <c r="L2099">
        <f>IFERROR(INDEX(SalesTJ[Revenue],MATCH(A2099,SalesTJ[ProductID],0)),"Not found")</f>
        <v>3905.37</v>
      </c>
    </row>
    <row r="2100" spans="1:12">
      <c r="A2100" s="10">
        <v>2099</v>
      </c>
      <c r="C2100" t="str">
        <f>IFERROR(INDEX(ProductTJ[Product Name],MATCH(A2100,ProductTJ[ProductID],0)),"Not found")</f>
        <v>Currus YY-03</v>
      </c>
      <c r="D2100" t="str">
        <f>IFERROR(INDEX(ProductTJ[Category],MATCH(A2100,ProductTJ[ProductID],0)),"Not found")</f>
        <v>Youth</v>
      </c>
      <c r="E2100">
        <f>IFERROR(INDEX(ProductTJ[ManufacturerID],MATCH(A2100,ProductTJ[ProductID],0)),"Not found")</f>
        <v>4</v>
      </c>
      <c r="F2100" t="str">
        <f>IFERROR(INDEX(ProductTJ[Segment],MATCH(A2100,ProductTJ[ProductID],0)),"Not found")</f>
        <v>Youth</v>
      </c>
      <c r="G2100" t="str">
        <f>IFERROR(INDEX(SalesTJ[Country],MATCH(A2100,SalesTJ[ProductID],0)),"Not found")</f>
        <v>Canada</v>
      </c>
      <c r="H2100" t="str">
        <f>IFERROR(INDEX(Location[State],MATCH(I2100,Location[Zip],0)),"Not found")</f>
        <v>Ontario</v>
      </c>
      <c r="I2100" t="str">
        <f>IFERROR(INDEX(SalesTJ[Zip],MATCH(A2100,SalesTJ[ProductID],0)),"Not found")</f>
        <v>L5N</v>
      </c>
      <c r="J2100" t="str">
        <f>IFERROR(INDEX(Manufacturer[Manufacturer Name],MATCH(E2100,Manufacturer[ManufacturerID],0)),"Not found")</f>
        <v>Currus</v>
      </c>
      <c r="K2100">
        <f>IFERROR(INDEX(SalesTJ[Units],MATCH(A2100,SalesTJ[ProductID],0)),"Not found")</f>
        <v>1</v>
      </c>
      <c r="L2100">
        <f>IFERROR(INDEX(SalesTJ[Revenue],MATCH(A2100,SalesTJ[ProductID],0)),"Not found")</f>
        <v>5165.37</v>
      </c>
    </row>
    <row r="2101" spans="1:12">
      <c r="A2101" s="10">
        <v>2100</v>
      </c>
      <c r="C2101" t="str">
        <f>IFERROR(INDEX(ProductTJ[Product Name],MATCH(A2101,ProductTJ[ProductID],0)),"Not found")</f>
        <v>Currus YY-04</v>
      </c>
      <c r="D2101" t="str">
        <f>IFERROR(INDEX(ProductTJ[Category],MATCH(A2101,ProductTJ[ProductID],0)),"Not found")</f>
        <v>Youth</v>
      </c>
      <c r="E2101">
        <f>IFERROR(INDEX(ProductTJ[ManufacturerID],MATCH(A2101,ProductTJ[ProductID],0)),"Not found")</f>
        <v>4</v>
      </c>
      <c r="F2101" t="str">
        <f>IFERROR(INDEX(ProductTJ[Segment],MATCH(A2101,ProductTJ[ProductID],0)),"Not found")</f>
        <v>Youth</v>
      </c>
      <c r="G2101" t="str">
        <f>IFERROR(INDEX(SalesTJ[Country],MATCH(A2101,SalesTJ[ProductID],0)),"Not found")</f>
        <v>Not found</v>
      </c>
      <c r="H2101" t="str">
        <f>IFERROR(INDEX(Location[State],MATCH(I2101,Location[Zip],0)),"Not found")</f>
        <v>Not found</v>
      </c>
      <c r="I2101" t="str">
        <f>IFERROR(INDEX(SalesTJ[Zip],MATCH(A2101,SalesTJ[ProductID],0)),"Not found")</f>
        <v>Not found</v>
      </c>
      <c r="J2101" t="str">
        <f>IFERROR(INDEX(Manufacturer[Manufacturer Name],MATCH(E2101,Manufacturer[ManufacturerID],0)),"Not found")</f>
        <v>Currus</v>
      </c>
      <c r="K2101" t="str">
        <f>IFERROR(INDEX(SalesTJ[Units],MATCH(A2101,SalesTJ[ProductID],0)),"Not found")</f>
        <v>Not found</v>
      </c>
      <c r="L2101" t="str">
        <f>IFERROR(INDEX(SalesTJ[Revenue],MATCH(A2101,SalesTJ[ProductID],0)),"Not found")</f>
        <v>Not found</v>
      </c>
    </row>
    <row r="2102" spans="1:12">
      <c r="A2102" s="10">
        <v>2101</v>
      </c>
      <c r="C2102" t="str">
        <f>IFERROR(INDEX(ProductTJ[Product Name],MATCH(A2102,ProductTJ[ProductID],0)),"Not found")</f>
        <v>Currus YY-05</v>
      </c>
      <c r="D2102" t="str">
        <f>IFERROR(INDEX(ProductTJ[Category],MATCH(A2102,ProductTJ[ProductID],0)),"Not found")</f>
        <v>Youth</v>
      </c>
      <c r="E2102">
        <f>IFERROR(INDEX(ProductTJ[ManufacturerID],MATCH(A2102,ProductTJ[ProductID],0)),"Not found")</f>
        <v>4</v>
      </c>
      <c r="F2102" t="str">
        <f>IFERROR(INDEX(ProductTJ[Segment],MATCH(A2102,ProductTJ[ProductID],0)),"Not found")</f>
        <v>Youth</v>
      </c>
      <c r="G2102" t="str">
        <f>IFERROR(INDEX(SalesTJ[Country],MATCH(A2102,SalesTJ[ProductID],0)),"Not found")</f>
        <v>Not found</v>
      </c>
      <c r="H2102" t="str">
        <f>IFERROR(INDEX(Location[State],MATCH(I2102,Location[Zip],0)),"Not found")</f>
        <v>Not found</v>
      </c>
      <c r="I2102" t="str">
        <f>IFERROR(INDEX(SalesTJ[Zip],MATCH(A2102,SalesTJ[ProductID],0)),"Not found")</f>
        <v>Not found</v>
      </c>
      <c r="J2102" t="str">
        <f>IFERROR(INDEX(Manufacturer[Manufacturer Name],MATCH(E2102,Manufacturer[ManufacturerID],0)),"Not found")</f>
        <v>Currus</v>
      </c>
      <c r="K2102" t="str">
        <f>IFERROR(INDEX(SalesTJ[Units],MATCH(A2102,SalesTJ[ProductID],0)),"Not found")</f>
        <v>Not found</v>
      </c>
      <c r="L2102" t="str">
        <f>IFERROR(INDEX(SalesTJ[Revenue],MATCH(A2102,SalesTJ[ProductID],0)),"Not found")</f>
        <v>Not found</v>
      </c>
    </row>
    <row r="2103" spans="1:12">
      <c r="A2103" s="10">
        <v>2102</v>
      </c>
      <c r="C2103" t="str">
        <f>IFERROR(INDEX(ProductTJ[Product Name],MATCH(A2103,ProductTJ[ProductID],0)),"Not found")</f>
        <v>Victoria MA-01</v>
      </c>
      <c r="D2103" t="str">
        <f>IFERROR(INDEX(ProductTJ[Category],MATCH(A2103,ProductTJ[ProductID],0)),"Not found")</f>
        <v>Mix</v>
      </c>
      <c r="E2103">
        <f>IFERROR(INDEX(ProductTJ[ManufacturerID],MATCH(A2103,ProductTJ[ProductID],0)),"Not found")</f>
        <v>14</v>
      </c>
      <c r="F2103" t="str">
        <f>IFERROR(INDEX(ProductTJ[Segment],MATCH(A2103,ProductTJ[ProductID],0)),"Not found")</f>
        <v>All Season</v>
      </c>
      <c r="G2103" t="str">
        <f>IFERROR(INDEX(SalesTJ[Country],MATCH(A2103,SalesTJ[ProductID],0)),"Not found")</f>
        <v>Not found</v>
      </c>
      <c r="H2103" t="str">
        <f>IFERROR(INDEX(Location[State],MATCH(I2103,Location[Zip],0)),"Not found")</f>
        <v>Not found</v>
      </c>
      <c r="I2103" t="str">
        <f>IFERROR(INDEX(SalesTJ[Zip],MATCH(A2103,SalesTJ[ProductID],0)),"Not found")</f>
        <v>Not found</v>
      </c>
      <c r="J2103" t="str">
        <f>IFERROR(INDEX(Manufacturer[Manufacturer Name],MATCH(E2103,Manufacturer[ManufacturerID],0)),"Not found")</f>
        <v>Victoria</v>
      </c>
      <c r="K2103" t="str">
        <f>IFERROR(INDEX(SalesTJ[Units],MATCH(A2103,SalesTJ[ProductID],0)),"Not found")</f>
        <v>Not found</v>
      </c>
      <c r="L2103" t="str">
        <f>IFERROR(INDEX(SalesTJ[Revenue],MATCH(A2103,SalesTJ[ProductID],0)),"Not found")</f>
        <v>Not found</v>
      </c>
    </row>
    <row r="2104" spans="1:12">
      <c r="A2104" s="10">
        <v>2103</v>
      </c>
      <c r="C2104" t="str">
        <f>IFERROR(INDEX(ProductTJ[Product Name],MATCH(A2104,ProductTJ[ProductID],0)),"Not found")</f>
        <v>Victoria MA-02</v>
      </c>
      <c r="D2104" t="str">
        <f>IFERROR(INDEX(ProductTJ[Category],MATCH(A2104,ProductTJ[ProductID],0)),"Not found")</f>
        <v>Mix</v>
      </c>
      <c r="E2104">
        <f>IFERROR(INDEX(ProductTJ[ManufacturerID],MATCH(A2104,ProductTJ[ProductID],0)),"Not found")</f>
        <v>14</v>
      </c>
      <c r="F2104" t="str">
        <f>IFERROR(INDEX(ProductTJ[Segment],MATCH(A2104,ProductTJ[ProductID],0)),"Not found")</f>
        <v>All Season</v>
      </c>
      <c r="G2104" t="str">
        <f>IFERROR(INDEX(SalesTJ[Country],MATCH(A2104,SalesTJ[ProductID],0)),"Not found")</f>
        <v>Not found</v>
      </c>
      <c r="H2104" t="str">
        <f>IFERROR(INDEX(Location[State],MATCH(I2104,Location[Zip],0)),"Not found")</f>
        <v>Not found</v>
      </c>
      <c r="I2104" t="str">
        <f>IFERROR(INDEX(SalesTJ[Zip],MATCH(A2104,SalesTJ[ProductID],0)),"Not found")</f>
        <v>Not found</v>
      </c>
      <c r="J2104" t="str">
        <f>IFERROR(INDEX(Manufacturer[Manufacturer Name],MATCH(E2104,Manufacturer[ManufacturerID],0)),"Not found")</f>
        <v>Victoria</v>
      </c>
      <c r="K2104" t="str">
        <f>IFERROR(INDEX(SalesTJ[Units],MATCH(A2104,SalesTJ[ProductID],0)),"Not found")</f>
        <v>Not found</v>
      </c>
      <c r="L2104" t="str">
        <f>IFERROR(INDEX(SalesTJ[Revenue],MATCH(A2104,SalesTJ[ProductID],0)),"Not found")</f>
        <v>Not found</v>
      </c>
    </row>
    <row r="2105" spans="1:12">
      <c r="A2105" s="10">
        <v>2104</v>
      </c>
      <c r="C2105" t="str">
        <f>IFERROR(INDEX(ProductTJ[Product Name],MATCH(A2105,ProductTJ[ProductID],0)),"Not found")</f>
        <v>Victoria MA-03</v>
      </c>
      <c r="D2105" t="str">
        <f>IFERROR(INDEX(ProductTJ[Category],MATCH(A2105,ProductTJ[ProductID],0)),"Not found")</f>
        <v>Mix</v>
      </c>
      <c r="E2105">
        <f>IFERROR(INDEX(ProductTJ[ManufacturerID],MATCH(A2105,ProductTJ[ProductID],0)),"Not found")</f>
        <v>14</v>
      </c>
      <c r="F2105" t="str">
        <f>IFERROR(INDEX(ProductTJ[Segment],MATCH(A2105,ProductTJ[ProductID],0)),"Not found")</f>
        <v>All Season</v>
      </c>
      <c r="G2105" t="str">
        <f>IFERROR(INDEX(SalesTJ[Country],MATCH(A2105,SalesTJ[ProductID],0)),"Not found")</f>
        <v>Not found</v>
      </c>
      <c r="H2105" t="str">
        <f>IFERROR(INDEX(Location[State],MATCH(I2105,Location[Zip],0)),"Not found")</f>
        <v>Not found</v>
      </c>
      <c r="I2105" t="str">
        <f>IFERROR(INDEX(SalesTJ[Zip],MATCH(A2105,SalesTJ[ProductID],0)),"Not found")</f>
        <v>Not found</v>
      </c>
      <c r="J2105" t="str">
        <f>IFERROR(INDEX(Manufacturer[Manufacturer Name],MATCH(E2105,Manufacturer[ManufacturerID],0)),"Not found")</f>
        <v>Victoria</v>
      </c>
      <c r="K2105" t="str">
        <f>IFERROR(INDEX(SalesTJ[Units],MATCH(A2105,SalesTJ[ProductID],0)),"Not found")</f>
        <v>Not found</v>
      </c>
      <c r="L2105" t="str">
        <f>IFERROR(INDEX(SalesTJ[Revenue],MATCH(A2105,SalesTJ[ProductID],0)),"Not found")</f>
        <v>Not found</v>
      </c>
    </row>
    <row r="2106" spans="1:12">
      <c r="A2106" s="10">
        <v>2105</v>
      </c>
      <c r="C2106" t="str">
        <f>IFERROR(INDEX(ProductTJ[Product Name],MATCH(A2106,ProductTJ[ProductID],0)),"Not found")</f>
        <v>Victoria MA-04</v>
      </c>
      <c r="D2106" t="str">
        <f>IFERROR(INDEX(ProductTJ[Category],MATCH(A2106,ProductTJ[ProductID],0)),"Not found")</f>
        <v>Mix</v>
      </c>
      <c r="E2106">
        <f>IFERROR(INDEX(ProductTJ[ManufacturerID],MATCH(A2106,ProductTJ[ProductID],0)),"Not found")</f>
        <v>14</v>
      </c>
      <c r="F2106" t="str">
        <f>IFERROR(INDEX(ProductTJ[Segment],MATCH(A2106,ProductTJ[ProductID],0)),"Not found")</f>
        <v>All Season</v>
      </c>
      <c r="G2106" t="str">
        <f>IFERROR(INDEX(SalesTJ[Country],MATCH(A2106,SalesTJ[ProductID],0)),"Not found")</f>
        <v>Not found</v>
      </c>
      <c r="H2106" t="str">
        <f>IFERROR(INDEX(Location[State],MATCH(I2106,Location[Zip],0)),"Not found")</f>
        <v>Not found</v>
      </c>
      <c r="I2106" t="str">
        <f>IFERROR(INDEX(SalesTJ[Zip],MATCH(A2106,SalesTJ[ProductID],0)),"Not found")</f>
        <v>Not found</v>
      </c>
      <c r="J2106" t="str">
        <f>IFERROR(INDEX(Manufacturer[Manufacturer Name],MATCH(E2106,Manufacturer[ManufacturerID],0)),"Not found")</f>
        <v>Victoria</v>
      </c>
      <c r="K2106" t="str">
        <f>IFERROR(INDEX(SalesTJ[Units],MATCH(A2106,SalesTJ[ProductID],0)),"Not found")</f>
        <v>Not found</v>
      </c>
      <c r="L2106" t="str">
        <f>IFERROR(INDEX(SalesTJ[Revenue],MATCH(A2106,SalesTJ[ProductID],0)),"Not found")</f>
        <v>Not found</v>
      </c>
    </row>
    <row r="2107" spans="1:12">
      <c r="A2107" s="10">
        <v>2106</v>
      </c>
      <c r="C2107" t="str">
        <f>IFERROR(INDEX(ProductTJ[Product Name],MATCH(A2107,ProductTJ[ProductID],0)),"Not found")</f>
        <v>Victoria MA-05</v>
      </c>
      <c r="D2107" t="str">
        <f>IFERROR(INDEX(ProductTJ[Category],MATCH(A2107,ProductTJ[ProductID],0)),"Not found")</f>
        <v>Mix</v>
      </c>
      <c r="E2107">
        <f>IFERROR(INDEX(ProductTJ[ManufacturerID],MATCH(A2107,ProductTJ[ProductID],0)),"Not found")</f>
        <v>14</v>
      </c>
      <c r="F2107" t="str">
        <f>IFERROR(INDEX(ProductTJ[Segment],MATCH(A2107,ProductTJ[ProductID],0)),"Not found")</f>
        <v>All Season</v>
      </c>
      <c r="G2107" t="str">
        <f>IFERROR(INDEX(SalesTJ[Country],MATCH(A2107,SalesTJ[ProductID],0)),"Not found")</f>
        <v>Not found</v>
      </c>
      <c r="H2107" t="str">
        <f>IFERROR(INDEX(Location[State],MATCH(I2107,Location[Zip],0)),"Not found")</f>
        <v>Not found</v>
      </c>
      <c r="I2107" t="str">
        <f>IFERROR(INDEX(SalesTJ[Zip],MATCH(A2107,SalesTJ[ProductID],0)),"Not found")</f>
        <v>Not found</v>
      </c>
      <c r="J2107" t="str">
        <f>IFERROR(INDEX(Manufacturer[Manufacturer Name],MATCH(E2107,Manufacturer[ManufacturerID],0)),"Not found")</f>
        <v>Victoria</v>
      </c>
      <c r="K2107" t="str">
        <f>IFERROR(INDEX(SalesTJ[Units],MATCH(A2107,SalesTJ[ProductID],0)),"Not found")</f>
        <v>Not found</v>
      </c>
      <c r="L2107" t="str">
        <f>IFERROR(INDEX(SalesTJ[Revenue],MATCH(A2107,SalesTJ[ProductID],0)),"Not found")</f>
        <v>Not found</v>
      </c>
    </row>
    <row r="2108" spans="1:12">
      <c r="A2108" s="10">
        <v>2107</v>
      </c>
      <c r="C2108" t="str">
        <f>IFERROR(INDEX(ProductTJ[Product Name],MATCH(A2108,ProductTJ[ProductID],0)),"Not found")</f>
        <v>Victoria MA-06</v>
      </c>
      <c r="D2108" t="str">
        <f>IFERROR(INDEX(ProductTJ[Category],MATCH(A2108,ProductTJ[ProductID],0)),"Not found")</f>
        <v>Mix</v>
      </c>
      <c r="E2108">
        <f>IFERROR(INDEX(ProductTJ[ManufacturerID],MATCH(A2108,ProductTJ[ProductID],0)),"Not found")</f>
        <v>14</v>
      </c>
      <c r="F2108" t="str">
        <f>IFERROR(INDEX(ProductTJ[Segment],MATCH(A2108,ProductTJ[ProductID],0)),"Not found")</f>
        <v>All Season</v>
      </c>
      <c r="G2108" t="str">
        <f>IFERROR(INDEX(SalesTJ[Country],MATCH(A2108,SalesTJ[ProductID],0)),"Not found")</f>
        <v>Not found</v>
      </c>
      <c r="H2108" t="str">
        <f>IFERROR(INDEX(Location[State],MATCH(I2108,Location[Zip],0)),"Not found")</f>
        <v>Not found</v>
      </c>
      <c r="I2108" t="str">
        <f>IFERROR(INDEX(SalesTJ[Zip],MATCH(A2108,SalesTJ[ProductID],0)),"Not found")</f>
        <v>Not found</v>
      </c>
      <c r="J2108" t="str">
        <f>IFERROR(INDEX(Manufacturer[Manufacturer Name],MATCH(E2108,Manufacturer[ManufacturerID],0)),"Not found")</f>
        <v>Victoria</v>
      </c>
      <c r="K2108" t="str">
        <f>IFERROR(INDEX(SalesTJ[Units],MATCH(A2108,SalesTJ[ProductID],0)),"Not found")</f>
        <v>Not found</v>
      </c>
      <c r="L2108" t="str">
        <f>IFERROR(INDEX(SalesTJ[Revenue],MATCH(A2108,SalesTJ[ProductID],0)),"Not found")</f>
        <v>Not found</v>
      </c>
    </row>
    <row r="2109" spans="1:12">
      <c r="A2109" s="10">
        <v>2108</v>
      </c>
      <c r="C2109" t="str">
        <f>IFERROR(INDEX(ProductTJ[Product Name],MATCH(A2109,ProductTJ[ProductID],0)),"Not found")</f>
        <v>Victoria RP-01</v>
      </c>
      <c r="D2109" t="str">
        <f>IFERROR(INDEX(ProductTJ[Category],MATCH(A2109,ProductTJ[ProductID],0)),"Not found")</f>
        <v>Rural</v>
      </c>
      <c r="E2109">
        <f>IFERROR(INDEX(ProductTJ[ManufacturerID],MATCH(A2109,ProductTJ[ProductID],0)),"Not found")</f>
        <v>14</v>
      </c>
      <c r="F2109" t="str">
        <f>IFERROR(INDEX(ProductTJ[Segment],MATCH(A2109,ProductTJ[ProductID],0)),"Not found")</f>
        <v>Productivity</v>
      </c>
      <c r="G2109" t="str">
        <f>IFERROR(INDEX(SalesTJ[Country],MATCH(A2109,SalesTJ[ProductID],0)),"Not found")</f>
        <v>Not found</v>
      </c>
      <c r="H2109" t="str">
        <f>IFERROR(INDEX(Location[State],MATCH(I2109,Location[Zip],0)),"Not found")</f>
        <v>Not found</v>
      </c>
      <c r="I2109" t="str">
        <f>IFERROR(INDEX(SalesTJ[Zip],MATCH(A2109,SalesTJ[ProductID],0)),"Not found")</f>
        <v>Not found</v>
      </c>
      <c r="J2109" t="str">
        <f>IFERROR(INDEX(Manufacturer[Manufacturer Name],MATCH(E2109,Manufacturer[ManufacturerID],0)),"Not found")</f>
        <v>Victoria</v>
      </c>
      <c r="K2109" t="str">
        <f>IFERROR(INDEX(SalesTJ[Units],MATCH(A2109,SalesTJ[ProductID],0)),"Not found")</f>
        <v>Not found</v>
      </c>
      <c r="L2109" t="str">
        <f>IFERROR(INDEX(SalesTJ[Revenue],MATCH(A2109,SalesTJ[ProductID],0)),"Not found")</f>
        <v>Not found</v>
      </c>
    </row>
    <row r="2110" spans="1:12">
      <c r="A2110" s="10">
        <v>2109</v>
      </c>
      <c r="C2110" t="str">
        <f>IFERROR(INDEX(ProductTJ[Product Name],MATCH(A2110,ProductTJ[ProductID],0)),"Not found")</f>
        <v>Victoria RP-02</v>
      </c>
      <c r="D2110" t="str">
        <f>IFERROR(INDEX(ProductTJ[Category],MATCH(A2110,ProductTJ[ProductID],0)),"Not found")</f>
        <v>Rural</v>
      </c>
      <c r="E2110">
        <f>IFERROR(INDEX(ProductTJ[ManufacturerID],MATCH(A2110,ProductTJ[ProductID],0)),"Not found")</f>
        <v>14</v>
      </c>
      <c r="F2110" t="str">
        <f>IFERROR(INDEX(ProductTJ[Segment],MATCH(A2110,ProductTJ[ProductID],0)),"Not found")</f>
        <v>Productivity</v>
      </c>
      <c r="G2110" t="str">
        <f>IFERROR(INDEX(SalesTJ[Country],MATCH(A2110,SalesTJ[ProductID],0)),"Not found")</f>
        <v>Not found</v>
      </c>
      <c r="H2110" t="str">
        <f>IFERROR(INDEX(Location[State],MATCH(I2110,Location[Zip],0)),"Not found")</f>
        <v>Not found</v>
      </c>
      <c r="I2110" t="str">
        <f>IFERROR(INDEX(SalesTJ[Zip],MATCH(A2110,SalesTJ[ProductID],0)),"Not found")</f>
        <v>Not found</v>
      </c>
      <c r="J2110" t="str">
        <f>IFERROR(INDEX(Manufacturer[Manufacturer Name],MATCH(E2110,Manufacturer[ManufacturerID],0)),"Not found")</f>
        <v>Victoria</v>
      </c>
      <c r="K2110" t="str">
        <f>IFERROR(INDEX(SalesTJ[Units],MATCH(A2110,SalesTJ[ProductID],0)),"Not found")</f>
        <v>Not found</v>
      </c>
      <c r="L2110" t="str">
        <f>IFERROR(INDEX(SalesTJ[Revenue],MATCH(A2110,SalesTJ[ProductID],0)),"Not found")</f>
        <v>Not found</v>
      </c>
    </row>
    <row r="2111" spans="1:12">
      <c r="A2111" s="10">
        <v>2110</v>
      </c>
      <c r="C2111" t="str">
        <f>IFERROR(INDEX(ProductTJ[Product Name],MATCH(A2111,ProductTJ[ProductID],0)),"Not found")</f>
        <v>Victoria UM-01</v>
      </c>
      <c r="D2111" t="str">
        <f>IFERROR(INDEX(ProductTJ[Category],MATCH(A2111,ProductTJ[ProductID],0)),"Not found")</f>
        <v>Urban</v>
      </c>
      <c r="E2111">
        <f>IFERROR(INDEX(ProductTJ[ManufacturerID],MATCH(A2111,ProductTJ[ProductID],0)),"Not found")</f>
        <v>14</v>
      </c>
      <c r="F2111" t="str">
        <f>IFERROR(INDEX(ProductTJ[Segment],MATCH(A2111,ProductTJ[ProductID],0)),"Not found")</f>
        <v>Moderation</v>
      </c>
      <c r="G2111" t="str">
        <f>IFERROR(INDEX(SalesTJ[Country],MATCH(A2111,SalesTJ[ProductID],0)),"Not found")</f>
        <v>Not found</v>
      </c>
      <c r="H2111" t="str">
        <f>IFERROR(INDEX(Location[State],MATCH(I2111,Location[Zip],0)),"Not found")</f>
        <v>Not found</v>
      </c>
      <c r="I2111" t="str">
        <f>IFERROR(INDEX(SalesTJ[Zip],MATCH(A2111,SalesTJ[ProductID],0)),"Not found")</f>
        <v>Not found</v>
      </c>
      <c r="J2111" t="str">
        <f>IFERROR(INDEX(Manufacturer[Manufacturer Name],MATCH(E2111,Manufacturer[ManufacturerID],0)),"Not found")</f>
        <v>Victoria</v>
      </c>
      <c r="K2111" t="str">
        <f>IFERROR(INDEX(SalesTJ[Units],MATCH(A2111,SalesTJ[ProductID],0)),"Not found")</f>
        <v>Not found</v>
      </c>
      <c r="L2111" t="str">
        <f>IFERROR(INDEX(SalesTJ[Revenue],MATCH(A2111,SalesTJ[ProductID],0)),"Not found")</f>
        <v>Not found</v>
      </c>
    </row>
    <row r="2112" spans="1:12">
      <c r="A2112" s="10">
        <v>2111</v>
      </c>
      <c r="C2112" t="str">
        <f>IFERROR(INDEX(ProductTJ[Product Name],MATCH(A2112,ProductTJ[ProductID],0)),"Not found")</f>
        <v>Victoria UM-02</v>
      </c>
      <c r="D2112" t="str">
        <f>IFERROR(INDEX(ProductTJ[Category],MATCH(A2112,ProductTJ[ProductID],0)),"Not found")</f>
        <v>Urban</v>
      </c>
      <c r="E2112">
        <f>IFERROR(INDEX(ProductTJ[ManufacturerID],MATCH(A2112,ProductTJ[ProductID],0)),"Not found")</f>
        <v>14</v>
      </c>
      <c r="F2112" t="str">
        <f>IFERROR(INDEX(ProductTJ[Segment],MATCH(A2112,ProductTJ[ProductID],0)),"Not found")</f>
        <v>Moderation</v>
      </c>
      <c r="G2112" t="str">
        <f>IFERROR(INDEX(SalesTJ[Country],MATCH(A2112,SalesTJ[ProductID],0)),"Not found")</f>
        <v>Not found</v>
      </c>
      <c r="H2112" t="str">
        <f>IFERROR(INDEX(Location[State],MATCH(I2112,Location[Zip],0)),"Not found")</f>
        <v>Not found</v>
      </c>
      <c r="I2112" t="str">
        <f>IFERROR(INDEX(SalesTJ[Zip],MATCH(A2112,SalesTJ[ProductID],0)),"Not found")</f>
        <v>Not found</v>
      </c>
      <c r="J2112" t="str">
        <f>IFERROR(INDEX(Manufacturer[Manufacturer Name],MATCH(E2112,Manufacturer[ManufacturerID],0)),"Not found")</f>
        <v>Victoria</v>
      </c>
      <c r="K2112" t="str">
        <f>IFERROR(INDEX(SalesTJ[Units],MATCH(A2112,SalesTJ[ProductID],0)),"Not found")</f>
        <v>Not found</v>
      </c>
      <c r="L2112" t="str">
        <f>IFERROR(INDEX(SalesTJ[Revenue],MATCH(A2112,SalesTJ[ProductID],0)),"Not found")</f>
        <v>Not found</v>
      </c>
    </row>
    <row r="2113" spans="1:12">
      <c r="A2113" s="10">
        <v>2112</v>
      </c>
      <c r="C2113" t="str">
        <f>IFERROR(INDEX(ProductTJ[Product Name],MATCH(A2113,ProductTJ[ProductID],0)),"Not found")</f>
        <v>Victoria UM-03</v>
      </c>
      <c r="D2113" t="str">
        <f>IFERROR(INDEX(ProductTJ[Category],MATCH(A2113,ProductTJ[ProductID],0)),"Not found")</f>
        <v>Urban</v>
      </c>
      <c r="E2113">
        <f>IFERROR(INDEX(ProductTJ[ManufacturerID],MATCH(A2113,ProductTJ[ProductID],0)),"Not found")</f>
        <v>14</v>
      </c>
      <c r="F2113" t="str">
        <f>IFERROR(INDEX(ProductTJ[Segment],MATCH(A2113,ProductTJ[ProductID],0)),"Not found")</f>
        <v>Moderation</v>
      </c>
      <c r="G2113" t="str">
        <f>IFERROR(INDEX(SalesTJ[Country],MATCH(A2113,SalesTJ[ProductID],0)),"Not found")</f>
        <v>Not found</v>
      </c>
      <c r="H2113" t="str">
        <f>IFERROR(INDEX(Location[State],MATCH(I2113,Location[Zip],0)),"Not found")</f>
        <v>Not found</v>
      </c>
      <c r="I2113" t="str">
        <f>IFERROR(INDEX(SalesTJ[Zip],MATCH(A2113,SalesTJ[ProductID],0)),"Not found")</f>
        <v>Not found</v>
      </c>
      <c r="J2113" t="str">
        <f>IFERROR(INDEX(Manufacturer[Manufacturer Name],MATCH(E2113,Manufacturer[ManufacturerID],0)),"Not found")</f>
        <v>Victoria</v>
      </c>
      <c r="K2113" t="str">
        <f>IFERROR(INDEX(SalesTJ[Units],MATCH(A2113,SalesTJ[ProductID],0)),"Not found")</f>
        <v>Not found</v>
      </c>
      <c r="L2113" t="str">
        <f>IFERROR(INDEX(SalesTJ[Revenue],MATCH(A2113,SalesTJ[ProductID],0)),"Not found")</f>
        <v>Not found</v>
      </c>
    </row>
    <row r="2114" spans="1:12">
      <c r="A2114" s="10">
        <v>2113</v>
      </c>
      <c r="C2114" t="str">
        <f>IFERROR(INDEX(ProductTJ[Product Name],MATCH(A2114,ProductTJ[ProductID],0)),"Not found")</f>
        <v>Victoria UM-04</v>
      </c>
      <c r="D2114" t="str">
        <f>IFERROR(INDEX(ProductTJ[Category],MATCH(A2114,ProductTJ[ProductID],0)),"Not found")</f>
        <v>Urban</v>
      </c>
      <c r="E2114">
        <f>IFERROR(INDEX(ProductTJ[ManufacturerID],MATCH(A2114,ProductTJ[ProductID],0)),"Not found")</f>
        <v>14</v>
      </c>
      <c r="F2114" t="str">
        <f>IFERROR(INDEX(ProductTJ[Segment],MATCH(A2114,ProductTJ[ProductID],0)),"Not found")</f>
        <v>Moderation</v>
      </c>
      <c r="G2114" t="str">
        <f>IFERROR(INDEX(SalesTJ[Country],MATCH(A2114,SalesTJ[ProductID],0)),"Not found")</f>
        <v>Not found</v>
      </c>
      <c r="H2114" t="str">
        <f>IFERROR(INDEX(Location[State],MATCH(I2114,Location[Zip],0)),"Not found")</f>
        <v>Not found</v>
      </c>
      <c r="I2114" t="str">
        <f>IFERROR(INDEX(SalesTJ[Zip],MATCH(A2114,SalesTJ[ProductID],0)),"Not found")</f>
        <v>Not found</v>
      </c>
      <c r="J2114" t="str">
        <f>IFERROR(INDEX(Manufacturer[Manufacturer Name],MATCH(E2114,Manufacturer[ManufacturerID],0)),"Not found")</f>
        <v>Victoria</v>
      </c>
      <c r="K2114" t="str">
        <f>IFERROR(INDEX(SalesTJ[Units],MATCH(A2114,SalesTJ[ProductID],0)),"Not found")</f>
        <v>Not found</v>
      </c>
      <c r="L2114" t="str">
        <f>IFERROR(INDEX(SalesTJ[Revenue],MATCH(A2114,SalesTJ[ProductID],0)),"Not found")</f>
        <v>Not found</v>
      </c>
    </row>
    <row r="2115" spans="1:12">
      <c r="A2115" s="10">
        <v>2114</v>
      </c>
      <c r="C2115" t="str">
        <f>IFERROR(INDEX(ProductTJ[Product Name],MATCH(A2115,ProductTJ[ProductID],0)),"Not found")</f>
        <v>Victoria UM-05</v>
      </c>
      <c r="D2115" t="str">
        <f>IFERROR(INDEX(ProductTJ[Category],MATCH(A2115,ProductTJ[ProductID],0)),"Not found")</f>
        <v>Urban</v>
      </c>
      <c r="E2115">
        <f>IFERROR(INDEX(ProductTJ[ManufacturerID],MATCH(A2115,ProductTJ[ProductID],0)),"Not found")</f>
        <v>14</v>
      </c>
      <c r="F2115" t="str">
        <f>IFERROR(INDEX(ProductTJ[Segment],MATCH(A2115,ProductTJ[ProductID],0)),"Not found")</f>
        <v>Moderation</v>
      </c>
      <c r="G2115" t="str">
        <f>IFERROR(INDEX(SalesTJ[Country],MATCH(A2115,SalesTJ[ProductID],0)),"Not found")</f>
        <v>Not found</v>
      </c>
      <c r="H2115" t="str">
        <f>IFERROR(INDEX(Location[State],MATCH(I2115,Location[Zip],0)),"Not found")</f>
        <v>Not found</v>
      </c>
      <c r="I2115" t="str">
        <f>IFERROR(INDEX(SalesTJ[Zip],MATCH(A2115,SalesTJ[ProductID],0)),"Not found")</f>
        <v>Not found</v>
      </c>
      <c r="J2115" t="str">
        <f>IFERROR(INDEX(Manufacturer[Manufacturer Name],MATCH(E2115,Manufacturer[ManufacturerID],0)),"Not found")</f>
        <v>Victoria</v>
      </c>
      <c r="K2115" t="str">
        <f>IFERROR(INDEX(SalesTJ[Units],MATCH(A2115,SalesTJ[ProductID],0)),"Not found")</f>
        <v>Not found</v>
      </c>
      <c r="L2115" t="str">
        <f>IFERROR(INDEX(SalesTJ[Revenue],MATCH(A2115,SalesTJ[ProductID],0)),"Not found")</f>
        <v>Not found</v>
      </c>
    </row>
    <row r="2116" spans="1:12">
      <c r="A2116" s="10">
        <v>2115</v>
      </c>
      <c r="C2116" t="str">
        <f>IFERROR(INDEX(ProductTJ[Product Name],MATCH(A2116,ProductTJ[ProductID],0)),"Not found")</f>
        <v>Victoria UM-06</v>
      </c>
      <c r="D2116" t="str">
        <f>IFERROR(INDEX(ProductTJ[Category],MATCH(A2116,ProductTJ[ProductID],0)),"Not found")</f>
        <v>Urban</v>
      </c>
      <c r="E2116">
        <f>IFERROR(INDEX(ProductTJ[ManufacturerID],MATCH(A2116,ProductTJ[ProductID],0)),"Not found")</f>
        <v>14</v>
      </c>
      <c r="F2116" t="str">
        <f>IFERROR(INDEX(ProductTJ[Segment],MATCH(A2116,ProductTJ[ProductID],0)),"Not found")</f>
        <v>Moderation</v>
      </c>
      <c r="G2116" t="str">
        <f>IFERROR(INDEX(SalesTJ[Country],MATCH(A2116,SalesTJ[ProductID],0)),"Not found")</f>
        <v>Canada</v>
      </c>
      <c r="H2116" t="str">
        <f>IFERROR(INDEX(Location[State],MATCH(I2116,Location[Zip],0)),"Not found")</f>
        <v>Manitoba</v>
      </c>
      <c r="I2116" t="str">
        <f>IFERROR(INDEX(SalesTJ[Zip],MATCH(A2116,SalesTJ[ProductID],0)),"Not found")</f>
        <v>R3B</v>
      </c>
      <c r="J2116" t="str">
        <f>IFERROR(INDEX(Manufacturer[Manufacturer Name],MATCH(E2116,Manufacturer[ManufacturerID],0)),"Not found")</f>
        <v>Victoria</v>
      </c>
      <c r="K2116">
        <f>IFERROR(INDEX(SalesTJ[Units],MATCH(A2116,SalesTJ[ProductID],0)),"Not found")</f>
        <v>1</v>
      </c>
      <c r="L2116">
        <f>IFERROR(INDEX(SalesTJ[Revenue],MATCH(A2116,SalesTJ[ProductID],0)),"Not found")</f>
        <v>7433.37</v>
      </c>
    </row>
    <row r="2117" spans="1:12">
      <c r="A2117" s="10">
        <v>2116</v>
      </c>
      <c r="C2117" t="str">
        <f>IFERROR(INDEX(ProductTJ[Product Name],MATCH(A2117,ProductTJ[ProductID],0)),"Not found")</f>
        <v>Victoria UM-07</v>
      </c>
      <c r="D2117" t="str">
        <f>IFERROR(INDEX(ProductTJ[Category],MATCH(A2117,ProductTJ[ProductID],0)),"Not found")</f>
        <v>Urban</v>
      </c>
      <c r="E2117">
        <f>IFERROR(INDEX(ProductTJ[ManufacturerID],MATCH(A2117,ProductTJ[ProductID],0)),"Not found")</f>
        <v>14</v>
      </c>
      <c r="F2117" t="str">
        <f>IFERROR(INDEX(ProductTJ[Segment],MATCH(A2117,ProductTJ[ProductID],0)),"Not found")</f>
        <v>Moderation</v>
      </c>
      <c r="G2117" t="str">
        <f>IFERROR(INDEX(SalesTJ[Country],MATCH(A2117,SalesTJ[ProductID],0)),"Not found")</f>
        <v>Not found</v>
      </c>
      <c r="H2117" t="str">
        <f>IFERROR(INDEX(Location[State],MATCH(I2117,Location[Zip],0)),"Not found")</f>
        <v>Not found</v>
      </c>
      <c r="I2117" t="str">
        <f>IFERROR(INDEX(SalesTJ[Zip],MATCH(A2117,SalesTJ[ProductID],0)),"Not found")</f>
        <v>Not found</v>
      </c>
      <c r="J2117" t="str">
        <f>IFERROR(INDEX(Manufacturer[Manufacturer Name],MATCH(E2117,Manufacturer[ManufacturerID],0)),"Not found")</f>
        <v>Victoria</v>
      </c>
      <c r="K2117" t="str">
        <f>IFERROR(INDEX(SalesTJ[Units],MATCH(A2117,SalesTJ[ProductID],0)),"Not found")</f>
        <v>Not found</v>
      </c>
      <c r="L2117" t="str">
        <f>IFERROR(INDEX(SalesTJ[Revenue],MATCH(A2117,SalesTJ[ProductID],0)),"Not found")</f>
        <v>Not found</v>
      </c>
    </row>
    <row r="2118" spans="1:12">
      <c r="A2118" s="10">
        <v>2117</v>
      </c>
      <c r="C2118" t="str">
        <f>IFERROR(INDEX(ProductTJ[Product Name],MATCH(A2118,ProductTJ[ProductID],0)),"Not found")</f>
        <v>Victoria UM-08</v>
      </c>
      <c r="D2118" t="str">
        <f>IFERROR(INDEX(ProductTJ[Category],MATCH(A2118,ProductTJ[ProductID],0)),"Not found")</f>
        <v>Urban</v>
      </c>
      <c r="E2118">
        <f>IFERROR(INDEX(ProductTJ[ManufacturerID],MATCH(A2118,ProductTJ[ProductID],0)),"Not found")</f>
        <v>14</v>
      </c>
      <c r="F2118" t="str">
        <f>IFERROR(INDEX(ProductTJ[Segment],MATCH(A2118,ProductTJ[ProductID],0)),"Not found")</f>
        <v>Moderation</v>
      </c>
      <c r="G2118" t="str">
        <f>IFERROR(INDEX(SalesTJ[Country],MATCH(A2118,SalesTJ[ProductID],0)),"Not found")</f>
        <v>Canada</v>
      </c>
      <c r="H2118" t="str">
        <f>IFERROR(INDEX(Location[State],MATCH(I2118,Location[Zip],0)),"Not found")</f>
        <v>British Columbia</v>
      </c>
      <c r="I2118" t="str">
        <f>IFERROR(INDEX(SalesTJ[Zip],MATCH(A2118,SalesTJ[ProductID],0)),"Not found")</f>
        <v>V5Z</v>
      </c>
      <c r="J2118" t="str">
        <f>IFERROR(INDEX(Manufacturer[Manufacturer Name],MATCH(E2118,Manufacturer[ManufacturerID],0)),"Not found")</f>
        <v>Victoria</v>
      </c>
      <c r="K2118">
        <f>IFERROR(INDEX(SalesTJ[Units],MATCH(A2118,SalesTJ[ProductID],0)),"Not found")</f>
        <v>1</v>
      </c>
      <c r="L2118">
        <f>IFERROR(INDEX(SalesTJ[Revenue],MATCH(A2118,SalesTJ[ProductID],0)),"Not found")</f>
        <v>8189.37</v>
      </c>
    </row>
    <row r="2119" spans="1:12">
      <c r="A2119" s="10">
        <v>2118</v>
      </c>
      <c r="C2119" t="str">
        <f>IFERROR(INDEX(ProductTJ[Product Name],MATCH(A2119,ProductTJ[ProductID],0)),"Not found")</f>
        <v>Victoria UM-09</v>
      </c>
      <c r="D2119" t="str">
        <f>IFERROR(INDEX(ProductTJ[Category],MATCH(A2119,ProductTJ[ProductID],0)),"Not found")</f>
        <v>Urban</v>
      </c>
      <c r="E2119">
        <f>IFERROR(INDEX(ProductTJ[ManufacturerID],MATCH(A2119,ProductTJ[ProductID],0)),"Not found")</f>
        <v>14</v>
      </c>
      <c r="F2119" t="str">
        <f>IFERROR(INDEX(ProductTJ[Segment],MATCH(A2119,ProductTJ[ProductID],0)),"Not found")</f>
        <v>Moderation</v>
      </c>
      <c r="G2119" t="str">
        <f>IFERROR(INDEX(SalesTJ[Country],MATCH(A2119,SalesTJ[ProductID],0)),"Not found")</f>
        <v>Not found</v>
      </c>
      <c r="H2119" t="str">
        <f>IFERROR(INDEX(Location[State],MATCH(I2119,Location[Zip],0)),"Not found")</f>
        <v>Not found</v>
      </c>
      <c r="I2119" t="str">
        <f>IFERROR(INDEX(SalesTJ[Zip],MATCH(A2119,SalesTJ[ProductID],0)),"Not found")</f>
        <v>Not found</v>
      </c>
      <c r="J2119" t="str">
        <f>IFERROR(INDEX(Manufacturer[Manufacturer Name],MATCH(E2119,Manufacturer[ManufacturerID],0)),"Not found")</f>
        <v>Victoria</v>
      </c>
      <c r="K2119" t="str">
        <f>IFERROR(INDEX(SalesTJ[Units],MATCH(A2119,SalesTJ[ProductID],0)),"Not found")</f>
        <v>Not found</v>
      </c>
      <c r="L2119" t="str">
        <f>IFERROR(INDEX(SalesTJ[Revenue],MATCH(A2119,SalesTJ[ProductID],0)),"Not found")</f>
        <v>Not found</v>
      </c>
    </row>
    <row r="2120" spans="1:12">
      <c r="A2120" s="10">
        <v>2119</v>
      </c>
      <c r="C2120" t="str">
        <f>IFERROR(INDEX(ProductTJ[Product Name],MATCH(A2120,ProductTJ[ProductID],0)),"Not found")</f>
        <v>Victoria UM-10</v>
      </c>
      <c r="D2120" t="str">
        <f>IFERROR(INDEX(ProductTJ[Category],MATCH(A2120,ProductTJ[ProductID],0)),"Not found")</f>
        <v>Urban</v>
      </c>
      <c r="E2120">
        <f>IFERROR(INDEX(ProductTJ[ManufacturerID],MATCH(A2120,ProductTJ[ProductID],0)),"Not found")</f>
        <v>14</v>
      </c>
      <c r="F2120" t="str">
        <f>IFERROR(INDEX(ProductTJ[Segment],MATCH(A2120,ProductTJ[ProductID],0)),"Not found")</f>
        <v>Moderation</v>
      </c>
      <c r="G2120" t="str">
        <f>IFERROR(INDEX(SalesTJ[Country],MATCH(A2120,SalesTJ[ProductID],0)),"Not found")</f>
        <v>Not found</v>
      </c>
      <c r="H2120" t="str">
        <f>IFERROR(INDEX(Location[State],MATCH(I2120,Location[Zip],0)),"Not found")</f>
        <v>Not found</v>
      </c>
      <c r="I2120" t="str">
        <f>IFERROR(INDEX(SalesTJ[Zip],MATCH(A2120,SalesTJ[ProductID],0)),"Not found")</f>
        <v>Not found</v>
      </c>
      <c r="J2120" t="str">
        <f>IFERROR(INDEX(Manufacturer[Manufacturer Name],MATCH(E2120,Manufacturer[ManufacturerID],0)),"Not found")</f>
        <v>Victoria</v>
      </c>
      <c r="K2120" t="str">
        <f>IFERROR(INDEX(SalesTJ[Units],MATCH(A2120,SalesTJ[ProductID],0)),"Not found")</f>
        <v>Not found</v>
      </c>
      <c r="L2120" t="str">
        <f>IFERROR(INDEX(SalesTJ[Revenue],MATCH(A2120,SalesTJ[ProductID],0)),"Not found")</f>
        <v>Not found</v>
      </c>
    </row>
    <row r="2121" spans="1:12">
      <c r="A2121" s="10">
        <v>2120</v>
      </c>
      <c r="C2121" t="str">
        <f>IFERROR(INDEX(ProductTJ[Product Name],MATCH(A2121,ProductTJ[ProductID],0)),"Not found")</f>
        <v>Victoria UM-11</v>
      </c>
      <c r="D2121" t="str">
        <f>IFERROR(INDEX(ProductTJ[Category],MATCH(A2121,ProductTJ[ProductID],0)),"Not found")</f>
        <v>Urban</v>
      </c>
      <c r="E2121">
        <f>IFERROR(INDEX(ProductTJ[ManufacturerID],MATCH(A2121,ProductTJ[ProductID],0)),"Not found")</f>
        <v>14</v>
      </c>
      <c r="F2121" t="str">
        <f>IFERROR(INDEX(ProductTJ[Segment],MATCH(A2121,ProductTJ[ProductID],0)),"Not found")</f>
        <v>Moderation</v>
      </c>
      <c r="G2121" t="str">
        <f>IFERROR(INDEX(SalesTJ[Country],MATCH(A2121,SalesTJ[ProductID],0)),"Not found")</f>
        <v>Not found</v>
      </c>
      <c r="H2121" t="str">
        <f>IFERROR(INDEX(Location[State],MATCH(I2121,Location[Zip],0)),"Not found")</f>
        <v>Not found</v>
      </c>
      <c r="I2121" t="str">
        <f>IFERROR(INDEX(SalesTJ[Zip],MATCH(A2121,SalesTJ[ProductID],0)),"Not found")</f>
        <v>Not found</v>
      </c>
      <c r="J2121" t="str">
        <f>IFERROR(INDEX(Manufacturer[Manufacturer Name],MATCH(E2121,Manufacturer[ManufacturerID],0)),"Not found")</f>
        <v>Victoria</v>
      </c>
      <c r="K2121" t="str">
        <f>IFERROR(INDEX(SalesTJ[Units],MATCH(A2121,SalesTJ[ProductID],0)),"Not found")</f>
        <v>Not found</v>
      </c>
      <c r="L2121" t="str">
        <f>IFERROR(INDEX(SalesTJ[Revenue],MATCH(A2121,SalesTJ[ProductID],0)),"Not found")</f>
        <v>Not found</v>
      </c>
    </row>
    <row r="2122" spans="1:12">
      <c r="A2122" s="10">
        <v>2121</v>
      </c>
      <c r="C2122" t="str">
        <f>IFERROR(INDEX(ProductTJ[Product Name],MATCH(A2122,ProductTJ[ProductID],0)),"Not found")</f>
        <v>Victoria UM-12</v>
      </c>
      <c r="D2122" t="str">
        <f>IFERROR(INDEX(ProductTJ[Category],MATCH(A2122,ProductTJ[ProductID],0)),"Not found")</f>
        <v>Urban</v>
      </c>
      <c r="E2122">
        <f>IFERROR(INDEX(ProductTJ[ManufacturerID],MATCH(A2122,ProductTJ[ProductID],0)),"Not found")</f>
        <v>14</v>
      </c>
      <c r="F2122" t="str">
        <f>IFERROR(INDEX(ProductTJ[Segment],MATCH(A2122,ProductTJ[ProductID],0)),"Not found")</f>
        <v>Moderation</v>
      </c>
      <c r="G2122" t="str">
        <f>IFERROR(INDEX(SalesTJ[Country],MATCH(A2122,SalesTJ[ProductID],0)),"Not found")</f>
        <v>Not found</v>
      </c>
      <c r="H2122" t="str">
        <f>IFERROR(INDEX(Location[State],MATCH(I2122,Location[Zip],0)),"Not found")</f>
        <v>Not found</v>
      </c>
      <c r="I2122" t="str">
        <f>IFERROR(INDEX(SalesTJ[Zip],MATCH(A2122,SalesTJ[ProductID],0)),"Not found")</f>
        <v>Not found</v>
      </c>
      <c r="J2122" t="str">
        <f>IFERROR(INDEX(Manufacturer[Manufacturer Name],MATCH(E2122,Manufacturer[ManufacturerID],0)),"Not found")</f>
        <v>Victoria</v>
      </c>
      <c r="K2122" t="str">
        <f>IFERROR(INDEX(SalesTJ[Units],MATCH(A2122,SalesTJ[ProductID],0)),"Not found")</f>
        <v>Not found</v>
      </c>
      <c r="L2122" t="str">
        <f>IFERROR(INDEX(SalesTJ[Revenue],MATCH(A2122,SalesTJ[ProductID],0)),"Not found")</f>
        <v>Not found</v>
      </c>
    </row>
    <row r="2123" spans="1:12">
      <c r="A2123" s="10">
        <v>2122</v>
      </c>
      <c r="C2123" t="str">
        <f>IFERROR(INDEX(ProductTJ[Product Name],MATCH(A2123,ProductTJ[ProductID],0)),"Not found")</f>
        <v>Victoria UM-13</v>
      </c>
      <c r="D2123" t="str">
        <f>IFERROR(INDEX(ProductTJ[Category],MATCH(A2123,ProductTJ[ProductID],0)),"Not found")</f>
        <v>Urban</v>
      </c>
      <c r="E2123">
        <f>IFERROR(INDEX(ProductTJ[ManufacturerID],MATCH(A2123,ProductTJ[ProductID],0)),"Not found")</f>
        <v>14</v>
      </c>
      <c r="F2123" t="str">
        <f>IFERROR(INDEX(ProductTJ[Segment],MATCH(A2123,ProductTJ[ProductID],0)),"Not found")</f>
        <v>Moderation</v>
      </c>
      <c r="G2123" t="str">
        <f>IFERROR(INDEX(SalesTJ[Country],MATCH(A2123,SalesTJ[ProductID],0)),"Not found")</f>
        <v>Not found</v>
      </c>
      <c r="H2123" t="str">
        <f>IFERROR(INDEX(Location[State],MATCH(I2123,Location[Zip],0)),"Not found")</f>
        <v>Not found</v>
      </c>
      <c r="I2123" t="str">
        <f>IFERROR(INDEX(SalesTJ[Zip],MATCH(A2123,SalesTJ[ProductID],0)),"Not found")</f>
        <v>Not found</v>
      </c>
      <c r="J2123" t="str">
        <f>IFERROR(INDEX(Manufacturer[Manufacturer Name],MATCH(E2123,Manufacturer[ManufacturerID],0)),"Not found")</f>
        <v>Victoria</v>
      </c>
      <c r="K2123" t="str">
        <f>IFERROR(INDEX(SalesTJ[Units],MATCH(A2123,SalesTJ[ProductID],0)),"Not found")</f>
        <v>Not found</v>
      </c>
      <c r="L2123" t="str">
        <f>IFERROR(INDEX(SalesTJ[Revenue],MATCH(A2123,SalesTJ[ProductID],0)),"Not found")</f>
        <v>Not found</v>
      </c>
    </row>
    <row r="2124" spans="1:12">
      <c r="A2124" s="10">
        <v>2123</v>
      </c>
      <c r="C2124" t="str">
        <f>IFERROR(INDEX(ProductTJ[Product Name],MATCH(A2124,ProductTJ[ProductID],0)),"Not found")</f>
        <v>Victoria UM-14</v>
      </c>
      <c r="D2124" t="str">
        <f>IFERROR(INDEX(ProductTJ[Category],MATCH(A2124,ProductTJ[ProductID],0)),"Not found")</f>
        <v>Urban</v>
      </c>
      <c r="E2124">
        <f>IFERROR(INDEX(ProductTJ[ManufacturerID],MATCH(A2124,ProductTJ[ProductID],0)),"Not found")</f>
        <v>14</v>
      </c>
      <c r="F2124" t="str">
        <f>IFERROR(INDEX(ProductTJ[Segment],MATCH(A2124,ProductTJ[ProductID],0)),"Not found")</f>
        <v>Moderation</v>
      </c>
      <c r="G2124" t="str">
        <f>IFERROR(INDEX(SalesTJ[Country],MATCH(A2124,SalesTJ[ProductID],0)),"Not found")</f>
        <v>Not found</v>
      </c>
      <c r="H2124" t="str">
        <f>IFERROR(INDEX(Location[State],MATCH(I2124,Location[Zip],0)),"Not found")</f>
        <v>Not found</v>
      </c>
      <c r="I2124" t="str">
        <f>IFERROR(INDEX(SalesTJ[Zip],MATCH(A2124,SalesTJ[ProductID],0)),"Not found")</f>
        <v>Not found</v>
      </c>
      <c r="J2124" t="str">
        <f>IFERROR(INDEX(Manufacturer[Manufacturer Name],MATCH(E2124,Manufacturer[ManufacturerID],0)),"Not found")</f>
        <v>Victoria</v>
      </c>
      <c r="K2124" t="str">
        <f>IFERROR(INDEX(SalesTJ[Units],MATCH(A2124,SalesTJ[ProductID],0)),"Not found")</f>
        <v>Not found</v>
      </c>
      <c r="L2124" t="str">
        <f>IFERROR(INDEX(SalesTJ[Revenue],MATCH(A2124,SalesTJ[ProductID],0)),"Not found")</f>
        <v>Not found</v>
      </c>
    </row>
    <row r="2125" spans="1:12">
      <c r="A2125" s="10">
        <v>2124</v>
      </c>
      <c r="C2125" t="str">
        <f>IFERROR(INDEX(ProductTJ[Product Name],MATCH(A2125,ProductTJ[ProductID],0)),"Not found")</f>
        <v>Victoria UM-15</v>
      </c>
      <c r="D2125" t="str">
        <f>IFERROR(INDEX(ProductTJ[Category],MATCH(A2125,ProductTJ[ProductID],0)),"Not found")</f>
        <v>Urban</v>
      </c>
      <c r="E2125">
        <f>IFERROR(INDEX(ProductTJ[ManufacturerID],MATCH(A2125,ProductTJ[ProductID],0)),"Not found")</f>
        <v>14</v>
      </c>
      <c r="F2125" t="str">
        <f>IFERROR(INDEX(ProductTJ[Segment],MATCH(A2125,ProductTJ[ProductID],0)),"Not found")</f>
        <v>Moderation</v>
      </c>
      <c r="G2125" t="str">
        <f>IFERROR(INDEX(SalesTJ[Country],MATCH(A2125,SalesTJ[ProductID],0)),"Not found")</f>
        <v>Not found</v>
      </c>
      <c r="H2125" t="str">
        <f>IFERROR(INDEX(Location[State],MATCH(I2125,Location[Zip],0)),"Not found")</f>
        <v>Not found</v>
      </c>
      <c r="I2125" t="str">
        <f>IFERROR(INDEX(SalesTJ[Zip],MATCH(A2125,SalesTJ[ProductID],0)),"Not found")</f>
        <v>Not found</v>
      </c>
      <c r="J2125" t="str">
        <f>IFERROR(INDEX(Manufacturer[Manufacturer Name],MATCH(E2125,Manufacturer[ManufacturerID],0)),"Not found")</f>
        <v>Victoria</v>
      </c>
      <c r="K2125" t="str">
        <f>IFERROR(INDEX(SalesTJ[Units],MATCH(A2125,SalesTJ[ProductID],0)),"Not found")</f>
        <v>Not found</v>
      </c>
      <c r="L2125" t="str">
        <f>IFERROR(INDEX(SalesTJ[Revenue],MATCH(A2125,SalesTJ[ProductID],0)),"Not found")</f>
        <v>Not found</v>
      </c>
    </row>
    <row r="2126" spans="1:12">
      <c r="A2126" s="10">
        <v>2125</v>
      </c>
      <c r="C2126" t="str">
        <f>IFERROR(INDEX(ProductTJ[Product Name],MATCH(A2126,ProductTJ[ProductID],0)),"Not found")</f>
        <v>Victoria UR-01</v>
      </c>
      <c r="D2126" t="str">
        <f>IFERROR(INDEX(ProductTJ[Category],MATCH(A2126,ProductTJ[ProductID],0)),"Not found")</f>
        <v>Urban</v>
      </c>
      <c r="E2126">
        <f>IFERROR(INDEX(ProductTJ[ManufacturerID],MATCH(A2126,ProductTJ[ProductID],0)),"Not found")</f>
        <v>14</v>
      </c>
      <c r="F2126" t="str">
        <f>IFERROR(INDEX(ProductTJ[Segment],MATCH(A2126,ProductTJ[ProductID],0)),"Not found")</f>
        <v>Regular</v>
      </c>
      <c r="G2126" t="str">
        <f>IFERROR(INDEX(SalesTJ[Country],MATCH(A2126,SalesTJ[ProductID],0)),"Not found")</f>
        <v>Not found</v>
      </c>
      <c r="H2126" t="str">
        <f>IFERROR(INDEX(Location[State],MATCH(I2126,Location[Zip],0)),"Not found")</f>
        <v>Not found</v>
      </c>
      <c r="I2126" t="str">
        <f>IFERROR(INDEX(SalesTJ[Zip],MATCH(A2126,SalesTJ[ProductID],0)),"Not found")</f>
        <v>Not found</v>
      </c>
      <c r="J2126" t="str">
        <f>IFERROR(INDEX(Manufacturer[Manufacturer Name],MATCH(E2126,Manufacturer[ManufacturerID],0)),"Not found")</f>
        <v>Victoria</v>
      </c>
      <c r="K2126" t="str">
        <f>IFERROR(INDEX(SalesTJ[Units],MATCH(A2126,SalesTJ[ProductID],0)),"Not found")</f>
        <v>Not found</v>
      </c>
      <c r="L2126" t="str">
        <f>IFERROR(INDEX(SalesTJ[Revenue],MATCH(A2126,SalesTJ[ProductID],0)),"Not found")</f>
        <v>Not found</v>
      </c>
    </row>
    <row r="2127" spans="1:12">
      <c r="A2127" s="10">
        <v>2126</v>
      </c>
      <c r="C2127" t="str">
        <f>IFERROR(INDEX(ProductTJ[Product Name],MATCH(A2127,ProductTJ[ProductID],0)),"Not found")</f>
        <v>Victoria UR-02</v>
      </c>
      <c r="D2127" t="str">
        <f>IFERROR(INDEX(ProductTJ[Category],MATCH(A2127,ProductTJ[ProductID],0)),"Not found")</f>
        <v>Urban</v>
      </c>
      <c r="E2127">
        <f>IFERROR(INDEX(ProductTJ[ManufacturerID],MATCH(A2127,ProductTJ[ProductID],0)),"Not found")</f>
        <v>14</v>
      </c>
      <c r="F2127" t="str">
        <f>IFERROR(INDEX(ProductTJ[Segment],MATCH(A2127,ProductTJ[ProductID],0)),"Not found")</f>
        <v>Regular</v>
      </c>
      <c r="G2127" t="str">
        <f>IFERROR(INDEX(SalesTJ[Country],MATCH(A2127,SalesTJ[ProductID],0)),"Not found")</f>
        <v>Not found</v>
      </c>
      <c r="H2127" t="str">
        <f>IFERROR(INDEX(Location[State],MATCH(I2127,Location[Zip],0)),"Not found")</f>
        <v>Not found</v>
      </c>
      <c r="I2127" t="str">
        <f>IFERROR(INDEX(SalesTJ[Zip],MATCH(A2127,SalesTJ[ProductID],0)),"Not found")</f>
        <v>Not found</v>
      </c>
      <c r="J2127" t="str">
        <f>IFERROR(INDEX(Manufacturer[Manufacturer Name],MATCH(E2127,Manufacturer[ManufacturerID],0)),"Not found")</f>
        <v>Victoria</v>
      </c>
      <c r="K2127" t="str">
        <f>IFERROR(INDEX(SalesTJ[Units],MATCH(A2127,SalesTJ[ProductID],0)),"Not found")</f>
        <v>Not found</v>
      </c>
      <c r="L2127" t="str">
        <f>IFERROR(INDEX(SalesTJ[Revenue],MATCH(A2127,SalesTJ[ProductID],0)),"Not found")</f>
        <v>Not found</v>
      </c>
    </row>
    <row r="2128" spans="1:12">
      <c r="A2128" s="10">
        <v>2127</v>
      </c>
      <c r="C2128" t="str">
        <f>IFERROR(INDEX(ProductTJ[Product Name],MATCH(A2128,ProductTJ[ProductID],0)),"Not found")</f>
        <v>Victoria UR-03</v>
      </c>
      <c r="D2128" t="str">
        <f>IFERROR(INDEX(ProductTJ[Category],MATCH(A2128,ProductTJ[ProductID],0)),"Not found")</f>
        <v>Urban</v>
      </c>
      <c r="E2128">
        <f>IFERROR(INDEX(ProductTJ[ManufacturerID],MATCH(A2128,ProductTJ[ProductID],0)),"Not found")</f>
        <v>14</v>
      </c>
      <c r="F2128" t="str">
        <f>IFERROR(INDEX(ProductTJ[Segment],MATCH(A2128,ProductTJ[ProductID],0)),"Not found")</f>
        <v>Regular</v>
      </c>
      <c r="G2128" t="str">
        <f>IFERROR(INDEX(SalesTJ[Country],MATCH(A2128,SalesTJ[ProductID],0)),"Not found")</f>
        <v>Not found</v>
      </c>
      <c r="H2128" t="str">
        <f>IFERROR(INDEX(Location[State],MATCH(I2128,Location[Zip],0)),"Not found")</f>
        <v>Not found</v>
      </c>
      <c r="I2128" t="str">
        <f>IFERROR(INDEX(SalesTJ[Zip],MATCH(A2128,SalesTJ[ProductID],0)),"Not found")</f>
        <v>Not found</v>
      </c>
      <c r="J2128" t="str">
        <f>IFERROR(INDEX(Manufacturer[Manufacturer Name],MATCH(E2128,Manufacturer[ManufacturerID],0)),"Not found")</f>
        <v>Victoria</v>
      </c>
      <c r="K2128" t="str">
        <f>IFERROR(INDEX(SalesTJ[Units],MATCH(A2128,SalesTJ[ProductID],0)),"Not found")</f>
        <v>Not found</v>
      </c>
      <c r="L2128" t="str">
        <f>IFERROR(INDEX(SalesTJ[Revenue],MATCH(A2128,SalesTJ[ProductID],0)),"Not found")</f>
        <v>Not found</v>
      </c>
    </row>
    <row r="2129" spans="1:12">
      <c r="A2129" s="10">
        <v>2128</v>
      </c>
      <c r="C2129" t="str">
        <f>IFERROR(INDEX(ProductTJ[Product Name],MATCH(A2129,ProductTJ[ProductID],0)),"Not found")</f>
        <v>Victoria UR-04</v>
      </c>
      <c r="D2129" t="str">
        <f>IFERROR(INDEX(ProductTJ[Category],MATCH(A2129,ProductTJ[ProductID],0)),"Not found")</f>
        <v>Urban</v>
      </c>
      <c r="E2129">
        <f>IFERROR(INDEX(ProductTJ[ManufacturerID],MATCH(A2129,ProductTJ[ProductID],0)),"Not found")</f>
        <v>14</v>
      </c>
      <c r="F2129" t="str">
        <f>IFERROR(INDEX(ProductTJ[Segment],MATCH(A2129,ProductTJ[ProductID],0)),"Not found")</f>
        <v>Regular</v>
      </c>
      <c r="G2129" t="str">
        <f>IFERROR(INDEX(SalesTJ[Country],MATCH(A2129,SalesTJ[ProductID],0)),"Not found")</f>
        <v>Not found</v>
      </c>
      <c r="H2129" t="str">
        <f>IFERROR(INDEX(Location[State],MATCH(I2129,Location[Zip],0)),"Not found")</f>
        <v>Not found</v>
      </c>
      <c r="I2129" t="str">
        <f>IFERROR(INDEX(SalesTJ[Zip],MATCH(A2129,SalesTJ[ProductID],0)),"Not found")</f>
        <v>Not found</v>
      </c>
      <c r="J2129" t="str">
        <f>IFERROR(INDEX(Manufacturer[Manufacturer Name],MATCH(E2129,Manufacturer[ManufacturerID],0)),"Not found")</f>
        <v>Victoria</v>
      </c>
      <c r="K2129" t="str">
        <f>IFERROR(INDEX(SalesTJ[Units],MATCH(A2129,SalesTJ[ProductID],0)),"Not found")</f>
        <v>Not found</v>
      </c>
      <c r="L2129" t="str">
        <f>IFERROR(INDEX(SalesTJ[Revenue],MATCH(A2129,SalesTJ[ProductID],0)),"Not found")</f>
        <v>Not found</v>
      </c>
    </row>
    <row r="2130" spans="1:12">
      <c r="A2130" s="10">
        <v>2129</v>
      </c>
      <c r="C2130" t="str">
        <f>IFERROR(INDEX(ProductTJ[Product Name],MATCH(A2130,ProductTJ[ProductID],0)),"Not found")</f>
        <v>Victoria UR-05</v>
      </c>
      <c r="D2130" t="str">
        <f>IFERROR(INDEX(ProductTJ[Category],MATCH(A2130,ProductTJ[ProductID],0)),"Not found")</f>
        <v>Urban</v>
      </c>
      <c r="E2130">
        <f>IFERROR(INDEX(ProductTJ[ManufacturerID],MATCH(A2130,ProductTJ[ProductID],0)),"Not found")</f>
        <v>14</v>
      </c>
      <c r="F2130" t="str">
        <f>IFERROR(INDEX(ProductTJ[Segment],MATCH(A2130,ProductTJ[ProductID],0)),"Not found")</f>
        <v>Regular</v>
      </c>
      <c r="G2130" t="str">
        <f>IFERROR(INDEX(SalesTJ[Country],MATCH(A2130,SalesTJ[ProductID],0)),"Not found")</f>
        <v>Not found</v>
      </c>
      <c r="H2130" t="str">
        <f>IFERROR(INDEX(Location[State],MATCH(I2130,Location[Zip],0)),"Not found")</f>
        <v>Not found</v>
      </c>
      <c r="I2130" t="str">
        <f>IFERROR(INDEX(SalesTJ[Zip],MATCH(A2130,SalesTJ[ProductID],0)),"Not found")</f>
        <v>Not found</v>
      </c>
      <c r="J2130" t="str">
        <f>IFERROR(INDEX(Manufacturer[Manufacturer Name],MATCH(E2130,Manufacturer[ManufacturerID],0)),"Not found")</f>
        <v>Victoria</v>
      </c>
      <c r="K2130" t="str">
        <f>IFERROR(INDEX(SalesTJ[Units],MATCH(A2130,SalesTJ[ProductID],0)),"Not found")</f>
        <v>Not found</v>
      </c>
      <c r="L2130" t="str">
        <f>IFERROR(INDEX(SalesTJ[Revenue],MATCH(A2130,SalesTJ[ProductID],0)),"Not found")</f>
        <v>Not found</v>
      </c>
    </row>
    <row r="2131" spans="1:12">
      <c r="A2131" s="10">
        <v>2130</v>
      </c>
      <c r="C2131" t="str">
        <f>IFERROR(INDEX(ProductTJ[Product Name],MATCH(A2131,ProductTJ[ProductID],0)),"Not found")</f>
        <v>Victoria UR-06</v>
      </c>
      <c r="D2131" t="str">
        <f>IFERROR(INDEX(ProductTJ[Category],MATCH(A2131,ProductTJ[ProductID],0)),"Not found")</f>
        <v>Urban</v>
      </c>
      <c r="E2131">
        <f>IFERROR(INDEX(ProductTJ[ManufacturerID],MATCH(A2131,ProductTJ[ProductID],0)),"Not found")</f>
        <v>14</v>
      </c>
      <c r="F2131" t="str">
        <f>IFERROR(INDEX(ProductTJ[Segment],MATCH(A2131,ProductTJ[ProductID],0)),"Not found")</f>
        <v>Regular</v>
      </c>
      <c r="G2131" t="str">
        <f>IFERROR(INDEX(SalesTJ[Country],MATCH(A2131,SalesTJ[ProductID],0)),"Not found")</f>
        <v>Not found</v>
      </c>
      <c r="H2131" t="str">
        <f>IFERROR(INDEX(Location[State],MATCH(I2131,Location[Zip],0)),"Not found")</f>
        <v>Not found</v>
      </c>
      <c r="I2131" t="str">
        <f>IFERROR(INDEX(SalesTJ[Zip],MATCH(A2131,SalesTJ[ProductID],0)),"Not found")</f>
        <v>Not found</v>
      </c>
      <c r="J2131" t="str">
        <f>IFERROR(INDEX(Manufacturer[Manufacturer Name],MATCH(E2131,Manufacturer[ManufacturerID],0)),"Not found")</f>
        <v>Victoria</v>
      </c>
      <c r="K2131" t="str">
        <f>IFERROR(INDEX(SalesTJ[Units],MATCH(A2131,SalesTJ[ProductID],0)),"Not found")</f>
        <v>Not found</v>
      </c>
      <c r="L2131" t="str">
        <f>IFERROR(INDEX(SalesTJ[Revenue],MATCH(A2131,SalesTJ[ProductID],0)),"Not found")</f>
        <v>Not found</v>
      </c>
    </row>
    <row r="2132" spans="1:12">
      <c r="A2132" s="10">
        <v>2131</v>
      </c>
      <c r="C2132" t="str">
        <f>IFERROR(INDEX(ProductTJ[Product Name],MATCH(A2132,ProductTJ[ProductID],0)),"Not found")</f>
        <v>Victoria UR-07</v>
      </c>
      <c r="D2132" t="str">
        <f>IFERROR(INDEX(ProductTJ[Category],MATCH(A2132,ProductTJ[ProductID],0)),"Not found")</f>
        <v>Urban</v>
      </c>
      <c r="E2132">
        <f>IFERROR(INDEX(ProductTJ[ManufacturerID],MATCH(A2132,ProductTJ[ProductID],0)),"Not found")</f>
        <v>14</v>
      </c>
      <c r="F2132" t="str">
        <f>IFERROR(INDEX(ProductTJ[Segment],MATCH(A2132,ProductTJ[ProductID],0)),"Not found")</f>
        <v>Regular</v>
      </c>
      <c r="G2132" t="str">
        <f>IFERROR(INDEX(SalesTJ[Country],MATCH(A2132,SalesTJ[ProductID],0)),"Not found")</f>
        <v>Not found</v>
      </c>
      <c r="H2132" t="str">
        <f>IFERROR(INDEX(Location[State],MATCH(I2132,Location[Zip],0)),"Not found")</f>
        <v>Not found</v>
      </c>
      <c r="I2132" t="str">
        <f>IFERROR(INDEX(SalesTJ[Zip],MATCH(A2132,SalesTJ[ProductID],0)),"Not found")</f>
        <v>Not found</v>
      </c>
      <c r="J2132" t="str">
        <f>IFERROR(INDEX(Manufacturer[Manufacturer Name],MATCH(E2132,Manufacturer[ManufacturerID],0)),"Not found")</f>
        <v>Victoria</v>
      </c>
      <c r="K2132" t="str">
        <f>IFERROR(INDEX(SalesTJ[Units],MATCH(A2132,SalesTJ[ProductID],0)),"Not found")</f>
        <v>Not found</v>
      </c>
      <c r="L2132" t="str">
        <f>IFERROR(INDEX(SalesTJ[Revenue],MATCH(A2132,SalesTJ[ProductID],0)),"Not found")</f>
        <v>Not found</v>
      </c>
    </row>
    <row r="2133" spans="1:12">
      <c r="A2133" s="10">
        <v>2132</v>
      </c>
      <c r="C2133" t="str">
        <f>IFERROR(INDEX(ProductTJ[Product Name],MATCH(A2133,ProductTJ[ProductID],0)),"Not found")</f>
        <v>Victoria UR-08</v>
      </c>
      <c r="D2133" t="str">
        <f>IFERROR(INDEX(ProductTJ[Category],MATCH(A2133,ProductTJ[ProductID],0)),"Not found")</f>
        <v>Urban</v>
      </c>
      <c r="E2133">
        <f>IFERROR(INDEX(ProductTJ[ManufacturerID],MATCH(A2133,ProductTJ[ProductID],0)),"Not found")</f>
        <v>14</v>
      </c>
      <c r="F2133" t="str">
        <f>IFERROR(INDEX(ProductTJ[Segment],MATCH(A2133,ProductTJ[ProductID],0)),"Not found")</f>
        <v>Regular</v>
      </c>
      <c r="G2133" t="str">
        <f>IFERROR(INDEX(SalesTJ[Country],MATCH(A2133,SalesTJ[ProductID],0)),"Not found")</f>
        <v>Not found</v>
      </c>
      <c r="H2133" t="str">
        <f>IFERROR(INDEX(Location[State],MATCH(I2133,Location[Zip],0)),"Not found")</f>
        <v>Not found</v>
      </c>
      <c r="I2133" t="str">
        <f>IFERROR(INDEX(SalesTJ[Zip],MATCH(A2133,SalesTJ[ProductID],0)),"Not found")</f>
        <v>Not found</v>
      </c>
      <c r="J2133" t="str">
        <f>IFERROR(INDEX(Manufacturer[Manufacturer Name],MATCH(E2133,Manufacturer[ManufacturerID],0)),"Not found")</f>
        <v>Victoria</v>
      </c>
      <c r="K2133" t="str">
        <f>IFERROR(INDEX(SalesTJ[Units],MATCH(A2133,SalesTJ[ProductID],0)),"Not found")</f>
        <v>Not found</v>
      </c>
      <c r="L2133" t="str">
        <f>IFERROR(INDEX(SalesTJ[Revenue],MATCH(A2133,SalesTJ[ProductID],0)),"Not found")</f>
        <v>Not found</v>
      </c>
    </row>
    <row r="2134" spans="1:12">
      <c r="A2134" s="10">
        <v>2133</v>
      </c>
      <c r="C2134" t="str">
        <f>IFERROR(INDEX(ProductTJ[Product Name],MATCH(A2134,ProductTJ[ProductID],0)),"Not found")</f>
        <v>Victoria UR-09</v>
      </c>
      <c r="D2134" t="str">
        <f>IFERROR(INDEX(ProductTJ[Category],MATCH(A2134,ProductTJ[ProductID],0)),"Not found")</f>
        <v>Urban</v>
      </c>
      <c r="E2134">
        <f>IFERROR(INDEX(ProductTJ[ManufacturerID],MATCH(A2134,ProductTJ[ProductID],0)),"Not found")</f>
        <v>14</v>
      </c>
      <c r="F2134" t="str">
        <f>IFERROR(INDEX(ProductTJ[Segment],MATCH(A2134,ProductTJ[ProductID],0)),"Not found")</f>
        <v>Regular</v>
      </c>
      <c r="G2134" t="str">
        <f>IFERROR(INDEX(SalesTJ[Country],MATCH(A2134,SalesTJ[ProductID],0)),"Not found")</f>
        <v>Canada</v>
      </c>
      <c r="H2134" t="str">
        <f>IFERROR(INDEX(Location[State],MATCH(I2134,Location[Zip],0)),"Not found")</f>
        <v>Ontario</v>
      </c>
      <c r="I2134" t="str">
        <f>IFERROR(INDEX(SalesTJ[Zip],MATCH(A2134,SalesTJ[ProductID],0)),"Not found")</f>
        <v>L5G</v>
      </c>
      <c r="J2134" t="str">
        <f>IFERROR(INDEX(Manufacturer[Manufacturer Name],MATCH(E2134,Manufacturer[ManufacturerID],0)),"Not found")</f>
        <v>Victoria</v>
      </c>
      <c r="K2134">
        <f>IFERROR(INDEX(SalesTJ[Units],MATCH(A2134,SalesTJ[ProductID],0)),"Not found")</f>
        <v>1</v>
      </c>
      <c r="L2134">
        <f>IFERROR(INDEX(SalesTJ[Revenue],MATCH(A2134,SalesTJ[ProductID],0)),"Not found")</f>
        <v>5480.37</v>
      </c>
    </row>
    <row r="2135" spans="1:12">
      <c r="A2135" s="10">
        <v>2134</v>
      </c>
      <c r="C2135" t="str">
        <f>IFERROR(INDEX(ProductTJ[Product Name],MATCH(A2135,ProductTJ[ProductID],0)),"Not found")</f>
        <v>Victoria UR-10</v>
      </c>
      <c r="D2135" t="str">
        <f>IFERROR(INDEX(ProductTJ[Category],MATCH(A2135,ProductTJ[ProductID],0)),"Not found")</f>
        <v>Urban</v>
      </c>
      <c r="E2135">
        <f>IFERROR(INDEX(ProductTJ[ManufacturerID],MATCH(A2135,ProductTJ[ProductID],0)),"Not found")</f>
        <v>14</v>
      </c>
      <c r="F2135" t="str">
        <f>IFERROR(INDEX(ProductTJ[Segment],MATCH(A2135,ProductTJ[ProductID],0)),"Not found")</f>
        <v>Regular</v>
      </c>
      <c r="G2135" t="str">
        <f>IFERROR(INDEX(SalesTJ[Country],MATCH(A2135,SalesTJ[ProductID],0)),"Not found")</f>
        <v>Not found</v>
      </c>
      <c r="H2135" t="str">
        <f>IFERROR(INDEX(Location[State],MATCH(I2135,Location[Zip],0)),"Not found")</f>
        <v>Not found</v>
      </c>
      <c r="I2135" t="str">
        <f>IFERROR(INDEX(SalesTJ[Zip],MATCH(A2135,SalesTJ[ProductID],0)),"Not found")</f>
        <v>Not found</v>
      </c>
      <c r="J2135" t="str">
        <f>IFERROR(INDEX(Manufacturer[Manufacturer Name],MATCH(E2135,Manufacturer[ManufacturerID],0)),"Not found")</f>
        <v>Victoria</v>
      </c>
      <c r="K2135" t="str">
        <f>IFERROR(INDEX(SalesTJ[Units],MATCH(A2135,SalesTJ[ProductID],0)),"Not found")</f>
        <v>Not found</v>
      </c>
      <c r="L2135" t="str">
        <f>IFERROR(INDEX(SalesTJ[Revenue],MATCH(A2135,SalesTJ[ProductID],0)),"Not found")</f>
        <v>Not found</v>
      </c>
    </row>
    <row r="2136" spans="1:12">
      <c r="A2136" s="10">
        <v>2135</v>
      </c>
      <c r="C2136" t="str">
        <f>IFERROR(INDEX(ProductTJ[Product Name],MATCH(A2136,ProductTJ[ProductID],0)),"Not found")</f>
        <v>Victoria UR-11</v>
      </c>
      <c r="D2136" t="str">
        <f>IFERROR(INDEX(ProductTJ[Category],MATCH(A2136,ProductTJ[ProductID],0)),"Not found")</f>
        <v>Urban</v>
      </c>
      <c r="E2136">
        <f>IFERROR(INDEX(ProductTJ[ManufacturerID],MATCH(A2136,ProductTJ[ProductID],0)),"Not found")</f>
        <v>14</v>
      </c>
      <c r="F2136" t="str">
        <f>IFERROR(INDEX(ProductTJ[Segment],MATCH(A2136,ProductTJ[ProductID],0)),"Not found")</f>
        <v>Regular</v>
      </c>
      <c r="G2136" t="str">
        <f>IFERROR(INDEX(SalesTJ[Country],MATCH(A2136,SalesTJ[ProductID],0)),"Not found")</f>
        <v>Not found</v>
      </c>
      <c r="H2136" t="str">
        <f>IFERROR(INDEX(Location[State],MATCH(I2136,Location[Zip],0)),"Not found")</f>
        <v>Not found</v>
      </c>
      <c r="I2136" t="str">
        <f>IFERROR(INDEX(SalesTJ[Zip],MATCH(A2136,SalesTJ[ProductID],0)),"Not found")</f>
        <v>Not found</v>
      </c>
      <c r="J2136" t="str">
        <f>IFERROR(INDEX(Manufacturer[Manufacturer Name],MATCH(E2136,Manufacturer[ManufacturerID],0)),"Not found")</f>
        <v>Victoria</v>
      </c>
      <c r="K2136" t="str">
        <f>IFERROR(INDEX(SalesTJ[Units],MATCH(A2136,SalesTJ[ProductID],0)),"Not found")</f>
        <v>Not found</v>
      </c>
      <c r="L2136" t="str">
        <f>IFERROR(INDEX(SalesTJ[Revenue],MATCH(A2136,SalesTJ[ProductID],0)),"Not found")</f>
        <v>Not found</v>
      </c>
    </row>
    <row r="2137" spans="1:12">
      <c r="A2137" s="10">
        <v>2136</v>
      </c>
      <c r="C2137" t="str">
        <f>IFERROR(INDEX(ProductTJ[Product Name],MATCH(A2137,ProductTJ[ProductID],0)),"Not found")</f>
        <v>Victoria UR-12</v>
      </c>
      <c r="D2137" t="str">
        <f>IFERROR(INDEX(ProductTJ[Category],MATCH(A2137,ProductTJ[ProductID],0)),"Not found")</f>
        <v>Urban</v>
      </c>
      <c r="E2137">
        <f>IFERROR(INDEX(ProductTJ[ManufacturerID],MATCH(A2137,ProductTJ[ProductID],0)),"Not found")</f>
        <v>14</v>
      </c>
      <c r="F2137" t="str">
        <f>IFERROR(INDEX(ProductTJ[Segment],MATCH(A2137,ProductTJ[ProductID],0)),"Not found")</f>
        <v>Regular</v>
      </c>
      <c r="G2137" t="str">
        <f>IFERROR(INDEX(SalesTJ[Country],MATCH(A2137,SalesTJ[ProductID],0)),"Not found")</f>
        <v>Canada</v>
      </c>
      <c r="H2137" t="str">
        <f>IFERROR(INDEX(Location[State],MATCH(I2137,Location[Zip],0)),"Not found")</f>
        <v>British Columbia</v>
      </c>
      <c r="I2137" t="str">
        <f>IFERROR(INDEX(SalesTJ[Zip],MATCH(A2137,SalesTJ[ProductID],0)),"Not found")</f>
        <v>V5M</v>
      </c>
      <c r="J2137" t="str">
        <f>IFERROR(INDEX(Manufacturer[Manufacturer Name],MATCH(E2137,Manufacturer[ManufacturerID],0)),"Not found")</f>
        <v>Victoria</v>
      </c>
      <c r="K2137">
        <f>IFERROR(INDEX(SalesTJ[Units],MATCH(A2137,SalesTJ[ProductID],0)),"Not found")</f>
        <v>1</v>
      </c>
      <c r="L2137">
        <f>IFERROR(INDEX(SalesTJ[Revenue],MATCH(A2137,SalesTJ[ProductID],0)),"Not found")</f>
        <v>5417.37</v>
      </c>
    </row>
    <row r="2138" spans="1:12">
      <c r="A2138" s="10">
        <v>2137</v>
      </c>
      <c r="C2138" t="str">
        <f>IFERROR(INDEX(ProductTJ[Product Name],MATCH(A2138,ProductTJ[ProductID],0)),"Not found")</f>
        <v>Victoria UR-13</v>
      </c>
      <c r="D2138" t="str">
        <f>IFERROR(INDEX(ProductTJ[Category],MATCH(A2138,ProductTJ[ProductID],0)),"Not found")</f>
        <v>Urban</v>
      </c>
      <c r="E2138">
        <f>IFERROR(INDEX(ProductTJ[ManufacturerID],MATCH(A2138,ProductTJ[ProductID],0)),"Not found")</f>
        <v>14</v>
      </c>
      <c r="F2138" t="str">
        <f>IFERROR(INDEX(ProductTJ[Segment],MATCH(A2138,ProductTJ[ProductID],0)),"Not found")</f>
        <v>Regular</v>
      </c>
      <c r="G2138" t="str">
        <f>IFERROR(INDEX(SalesTJ[Country],MATCH(A2138,SalesTJ[ProductID],0)),"Not found")</f>
        <v>Not found</v>
      </c>
      <c r="H2138" t="str">
        <f>IFERROR(INDEX(Location[State],MATCH(I2138,Location[Zip],0)),"Not found")</f>
        <v>Not found</v>
      </c>
      <c r="I2138" t="str">
        <f>IFERROR(INDEX(SalesTJ[Zip],MATCH(A2138,SalesTJ[ProductID],0)),"Not found")</f>
        <v>Not found</v>
      </c>
      <c r="J2138" t="str">
        <f>IFERROR(INDEX(Manufacturer[Manufacturer Name],MATCH(E2138,Manufacturer[ManufacturerID],0)),"Not found")</f>
        <v>Victoria</v>
      </c>
      <c r="K2138" t="str">
        <f>IFERROR(INDEX(SalesTJ[Units],MATCH(A2138,SalesTJ[ProductID],0)),"Not found")</f>
        <v>Not found</v>
      </c>
      <c r="L2138" t="str">
        <f>IFERROR(INDEX(SalesTJ[Revenue],MATCH(A2138,SalesTJ[ProductID],0)),"Not found")</f>
        <v>Not found</v>
      </c>
    </row>
    <row r="2139" spans="1:12">
      <c r="A2139" s="10">
        <v>2138</v>
      </c>
      <c r="C2139" t="str">
        <f>IFERROR(INDEX(ProductTJ[Product Name],MATCH(A2139,ProductTJ[ProductID],0)),"Not found")</f>
        <v>Victoria UR-14</v>
      </c>
      <c r="D2139" t="str">
        <f>IFERROR(INDEX(ProductTJ[Category],MATCH(A2139,ProductTJ[ProductID],0)),"Not found")</f>
        <v>Urban</v>
      </c>
      <c r="E2139">
        <f>IFERROR(INDEX(ProductTJ[ManufacturerID],MATCH(A2139,ProductTJ[ProductID],0)),"Not found")</f>
        <v>14</v>
      </c>
      <c r="F2139" t="str">
        <f>IFERROR(INDEX(ProductTJ[Segment],MATCH(A2139,ProductTJ[ProductID],0)),"Not found")</f>
        <v>Regular</v>
      </c>
      <c r="G2139" t="str">
        <f>IFERROR(INDEX(SalesTJ[Country],MATCH(A2139,SalesTJ[ProductID],0)),"Not found")</f>
        <v>Not found</v>
      </c>
      <c r="H2139" t="str">
        <f>IFERROR(INDEX(Location[State],MATCH(I2139,Location[Zip],0)),"Not found")</f>
        <v>Not found</v>
      </c>
      <c r="I2139" t="str">
        <f>IFERROR(INDEX(SalesTJ[Zip],MATCH(A2139,SalesTJ[ProductID],0)),"Not found")</f>
        <v>Not found</v>
      </c>
      <c r="J2139" t="str">
        <f>IFERROR(INDEX(Manufacturer[Manufacturer Name],MATCH(E2139,Manufacturer[ManufacturerID],0)),"Not found")</f>
        <v>Victoria</v>
      </c>
      <c r="K2139" t="str">
        <f>IFERROR(INDEX(SalesTJ[Units],MATCH(A2139,SalesTJ[ProductID],0)),"Not found")</f>
        <v>Not found</v>
      </c>
      <c r="L2139" t="str">
        <f>IFERROR(INDEX(SalesTJ[Revenue],MATCH(A2139,SalesTJ[ProductID],0)),"Not found")</f>
        <v>Not found</v>
      </c>
    </row>
    <row r="2140" spans="1:12">
      <c r="A2140" s="10">
        <v>2139</v>
      </c>
      <c r="C2140" t="str">
        <f>IFERROR(INDEX(ProductTJ[Product Name],MATCH(A2140,ProductTJ[ProductID],0)),"Not found")</f>
        <v>Victoria UR-15</v>
      </c>
      <c r="D2140" t="str">
        <f>IFERROR(INDEX(ProductTJ[Category],MATCH(A2140,ProductTJ[ProductID],0)),"Not found")</f>
        <v>Urban</v>
      </c>
      <c r="E2140">
        <f>IFERROR(INDEX(ProductTJ[ManufacturerID],MATCH(A2140,ProductTJ[ProductID],0)),"Not found")</f>
        <v>14</v>
      </c>
      <c r="F2140" t="str">
        <f>IFERROR(INDEX(ProductTJ[Segment],MATCH(A2140,ProductTJ[ProductID],0)),"Not found")</f>
        <v>Regular</v>
      </c>
      <c r="G2140" t="str">
        <f>IFERROR(INDEX(SalesTJ[Country],MATCH(A2140,SalesTJ[ProductID],0)),"Not found")</f>
        <v>Not found</v>
      </c>
      <c r="H2140" t="str">
        <f>IFERROR(INDEX(Location[State],MATCH(I2140,Location[Zip],0)),"Not found")</f>
        <v>Not found</v>
      </c>
      <c r="I2140" t="str">
        <f>IFERROR(INDEX(SalesTJ[Zip],MATCH(A2140,SalesTJ[ProductID],0)),"Not found")</f>
        <v>Not found</v>
      </c>
      <c r="J2140" t="str">
        <f>IFERROR(INDEX(Manufacturer[Manufacturer Name],MATCH(E2140,Manufacturer[ManufacturerID],0)),"Not found")</f>
        <v>Victoria</v>
      </c>
      <c r="K2140" t="str">
        <f>IFERROR(INDEX(SalesTJ[Units],MATCH(A2140,SalesTJ[ProductID],0)),"Not found")</f>
        <v>Not found</v>
      </c>
      <c r="L2140" t="str">
        <f>IFERROR(INDEX(SalesTJ[Revenue],MATCH(A2140,SalesTJ[ProductID],0)),"Not found")</f>
        <v>Not found</v>
      </c>
    </row>
    <row r="2141" spans="1:12">
      <c r="A2141" s="10">
        <v>2140</v>
      </c>
      <c r="C2141" t="str">
        <f>IFERROR(INDEX(ProductTJ[Product Name],MATCH(A2141,ProductTJ[ProductID],0)),"Not found")</f>
        <v>Victoria UR-16</v>
      </c>
      <c r="D2141" t="str">
        <f>IFERROR(INDEX(ProductTJ[Category],MATCH(A2141,ProductTJ[ProductID],0)),"Not found")</f>
        <v>Urban</v>
      </c>
      <c r="E2141">
        <f>IFERROR(INDEX(ProductTJ[ManufacturerID],MATCH(A2141,ProductTJ[ProductID],0)),"Not found")</f>
        <v>14</v>
      </c>
      <c r="F2141" t="str">
        <f>IFERROR(INDEX(ProductTJ[Segment],MATCH(A2141,ProductTJ[ProductID],0)),"Not found")</f>
        <v>Regular</v>
      </c>
      <c r="G2141" t="str">
        <f>IFERROR(INDEX(SalesTJ[Country],MATCH(A2141,SalesTJ[ProductID],0)),"Not found")</f>
        <v>Not found</v>
      </c>
      <c r="H2141" t="str">
        <f>IFERROR(INDEX(Location[State],MATCH(I2141,Location[Zip],0)),"Not found")</f>
        <v>Not found</v>
      </c>
      <c r="I2141" t="str">
        <f>IFERROR(INDEX(SalesTJ[Zip],MATCH(A2141,SalesTJ[ProductID],0)),"Not found")</f>
        <v>Not found</v>
      </c>
      <c r="J2141" t="str">
        <f>IFERROR(INDEX(Manufacturer[Manufacturer Name],MATCH(E2141,Manufacturer[ManufacturerID],0)),"Not found")</f>
        <v>Victoria</v>
      </c>
      <c r="K2141" t="str">
        <f>IFERROR(INDEX(SalesTJ[Units],MATCH(A2141,SalesTJ[ProductID],0)),"Not found")</f>
        <v>Not found</v>
      </c>
      <c r="L2141" t="str">
        <f>IFERROR(INDEX(SalesTJ[Revenue],MATCH(A2141,SalesTJ[ProductID],0)),"Not found")</f>
        <v>Not found</v>
      </c>
    </row>
    <row r="2142" spans="1:12">
      <c r="A2142" s="10">
        <v>2141</v>
      </c>
      <c r="C2142" t="str">
        <f>IFERROR(INDEX(ProductTJ[Product Name],MATCH(A2142,ProductTJ[ProductID],0)),"Not found")</f>
        <v>Victoria UR-17</v>
      </c>
      <c r="D2142" t="str">
        <f>IFERROR(INDEX(ProductTJ[Category],MATCH(A2142,ProductTJ[ProductID],0)),"Not found")</f>
        <v>Urban</v>
      </c>
      <c r="E2142">
        <f>IFERROR(INDEX(ProductTJ[ManufacturerID],MATCH(A2142,ProductTJ[ProductID],0)),"Not found")</f>
        <v>14</v>
      </c>
      <c r="F2142" t="str">
        <f>IFERROR(INDEX(ProductTJ[Segment],MATCH(A2142,ProductTJ[ProductID],0)),"Not found")</f>
        <v>Regular</v>
      </c>
      <c r="G2142" t="str">
        <f>IFERROR(INDEX(SalesTJ[Country],MATCH(A2142,SalesTJ[ProductID],0)),"Not found")</f>
        <v>Not found</v>
      </c>
      <c r="H2142" t="str">
        <f>IFERROR(INDEX(Location[State],MATCH(I2142,Location[Zip],0)),"Not found")</f>
        <v>Not found</v>
      </c>
      <c r="I2142" t="str">
        <f>IFERROR(INDEX(SalesTJ[Zip],MATCH(A2142,SalesTJ[ProductID],0)),"Not found")</f>
        <v>Not found</v>
      </c>
      <c r="J2142" t="str">
        <f>IFERROR(INDEX(Manufacturer[Manufacturer Name],MATCH(E2142,Manufacturer[ManufacturerID],0)),"Not found")</f>
        <v>Victoria</v>
      </c>
      <c r="K2142" t="str">
        <f>IFERROR(INDEX(SalesTJ[Units],MATCH(A2142,SalesTJ[ProductID],0)),"Not found")</f>
        <v>Not found</v>
      </c>
      <c r="L2142" t="str">
        <f>IFERROR(INDEX(SalesTJ[Revenue],MATCH(A2142,SalesTJ[ProductID],0)),"Not found")</f>
        <v>Not found</v>
      </c>
    </row>
    <row r="2143" spans="1:12">
      <c r="A2143" s="10">
        <v>2142</v>
      </c>
      <c r="C2143" t="str">
        <f>IFERROR(INDEX(ProductTJ[Product Name],MATCH(A2143,ProductTJ[ProductID],0)),"Not found")</f>
        <v>Victoria UR-18</v>
      </c>
      <c r="D2143" t="str">
        <f>IFERROR(INDEX(ProductTJ[Category],MATCH(A2143,ProductTJ[ProductID],0)),"Not found")</f>
        <v>Urban</v>
      </c>
      <c r="E2143">
        <f>IFERROR(INDEX(ProductTJ[ManufacturerID],MATCH(A2143,ProductTJ[ProductID],0)),"Not found")</f>
        <v>14</v>
      </c>
      <c r="F2143" t="str">
        <f>IFERROR(INDEX(ProductTJ[Segment],MATCH(A2143,ProductTJ[ProductID],0)),"Not found")</f>
        <v>Regular</v>
      </c>
      <c r="G2143" t="str">
        <f>IFERROR(INDEX(SalesTJ[Country],MATCH(A2143,SalesTJ[ProductID],0)),"Not found")</f>
        <v>Not found</v>
      </c>
      <c r="H2143" t="str">
        <f>IFERROR(INDEX(Location[State],MATCH(I2143,Location[Zip],0)),"Not found")</f>
        <v>Not found</v>
      </c>
      <c r="I2143" t="str">
        <f>IFERROR(INDEX(SalesTJ[Zip],MATCH(A2143,SalesTJ[ProductID],0)),"Not found")</f>
        <v>Not found</v>
      </c>
      <c r="J2143" t="str">
        <f>IFERROR(INDEX(Manufacturer[Manufacturer Name],MATCH(E2143,Manufacturer[ManufacturerID],0)),"Not found")</f>
        <v>Victoria</v>
      </c>
      <c r="K2143" t="str">
        <f>IFERROR(INDEX(SalesTJ[Units],MATCH(A2143,SalesTJ[ProductID],0)),"Not found")</f>
        <v>Not found</v>
      </c>
      <c r="L2143" t="str">
        <f>IFERROR(INDEX(SalesTJ[Revenue],MATCH(A2143,SalesTJ[ProductID],0)),"Not found")</f>
        <v>Not found</v>
      </c>
    </row>
    <row r="2144" spans="1:12">
      <c r="A2144" s="10">
        <v>2143</v>
      </c>
      <c r="C2144" t="str">
        <f>IFERROR(INDEX(ProductTJ[Product Name],MATCH(A2144,ProductTJ[ProductID],0)),"Not found")</f>
        <v>Victoria UR-19</v>
      </c>
      <c r="D2144" t="str">
        <f>IFERROR(INDEX(ProductTJ[Category],MATCH(A2144,ProductTJ[ProductID],0)),"Not found")</f>
        <v>Urban</v>
      </c>
      <c r="E2144">
        <f>IFERROR(INDEX(ProductTJ[ManufacturerID],MATCH(A2144,ProductTJ[ProductID],0)),"Not found")</f>
        <v>14</v>
      </c>
      <c r="F2144" t="str">
        <f>IFERROR(INDEX(ProductTJ[Segment],MATCH(A2144,ProductTJ[ProductID],0)),"Not found")</f>
        <v>Regular</v>
      </c>
      <c r="G2144" t="str">
        <f>IFERROR(INDEX(SalesTJ[Country],MATCH(A2144,SalesTJ[ProductID],0)),"Not found")</f>
        <v>Canada</v>
      </c>
      <c r="H2144" t="str">
        <f>IFERROR(INDEX(Location[State],MATCH(I2144,Location[Zip],0)),"Not found")</f>
        <v>Ontario</v>
      </c>
      <c r="I2144" t="str">
        <f>IFERROR(INDEX(SalesTJ[Zip],MATCH(A2144,SalesTJ[ProductID],0)),"Not found")</f>
        <v>M7Y</v>
      </c>
      <c r="J2144" t="str">
        <f>IFERROR(INDEX(Manufacturer[Manufacturer Name],MATCH(E2144,Manufacturer[ManufacturerID],0)),"Not found")</f>
        <v>Victoria</v>
      </c>
      <c r="K2144">
        <f>IFERROR(INDEX(SalesTJ[Units],MATCH(A2144,SalesTJ[ProductID],0)),"Not found")</f>
        <v>1</v>
      </c>
      <c r="L2144">
        <f>IFERROR(INDEX(SalesTJ[Revenue],MATCH(A2144,SalesTJ[ProductID],0)),"Not found")</f>
        <v>5291.37</v>
      </c>
    </row>
    <row r="2145" spans="1:12">
      <c r="A2145" s="10">
        <v>2144</v>
      </c>
      <c r="C2145" t="str">
        <f>IFERROR(INDEX(ProductTJ[Product Name],MATCH(A2145,ProductTJ[ProductID],0)),"Not found")</f>
        <v>Victoria UR-20</v>
      </c>
      <c r="D2145" t="str">
        <f>IFERROR(INDEX(ProductTJ[Category],MATCH(A2145,ProductTJ[ProductID],0)),"Not found")</f>
        <v>Urban</v>
      </c>
      <c r="E2145">
        <f>IFERROR(INDEX(ProductTJ[ManufacturerID],MATCH(A2145,ProductTJ[ProductID],0)),"Not found")</f>
        <v>14</v>
      </c>
      <c r="F2145" t="str">
        <f>IFERROR(INDEX(ProductTJ[Segment],MATCH(A2145,ProductTJ[ProductID],0)),"Not found")</f>
        <v>Regular</v>
      </c>
      <c r="G2145" t="str">
        <f>IFERROR(INDEX(SalesTJ[Country],MATCH(A2145,SalesTJ[ProductID],0)),"Not found")</f>
        <v>Not found</v>
      </c>
      <c r="H2145" t="str">
        <f>IFERROR(INDEX(Location[State],MATCH(I2145,Location[Zip],0)),"Not found")</f>
        <v>Not found</v>
      </c>
      <c r="I2145" t="str">
        <f>IFERROR(INDEX(SalesTJ[Zip],MATCH(A2145,SalesTJ[ProductID],0)),"Not found")</f>
        <v>Not found</v>
      </c>
      <c r="J2145" t="str">
        <f>IFERROR(INDEX(Manufacturer[Manufacturer Name],MATCH(E2145,Manufacturer[ManufacturerID],0)),"Not found")</f>
        <v>Victoria</v>
      </c>
      <c r="K2145" t="str">
        <f>IFERROR(INDEX(SalesTJ[Units],MATCH(A2145,SalesTJ[ProductID],0)),"Not found")</f>
        <v>Not found</v>
      </c>
      <c r="L2145" t="str">
        <f>IFERROR(INDEX(SalesTJ[Revenue],MATCH(A2145,SalesTJ[ProductID],0)),"Not found")</f>
        <v>Not found</v>
      </c>
    </row>
    <row r="2146" spans="1:12">
      <c r="A2146" s="10">
        <v>2145</v>
      </c>
      <c r="C2146" t="str">
        <f>IFERROR(INDEX(ProductTJ[Product Name],MATCH(A2146,ProductTJ[ProductID],0)),"Not found")</f>
        <v>Victoria UR-21</v>
      </c>
      <c r="D2146" t="str">
        <f>IFERROR(INDEX(ProductTJ[Category],MATCH(A2146,ProductTJ[ProductID],0)),"Not found")</f>
        <v>Urban</v>
      </c>
      <c r="E2146">
        <f>IFERROR(INDEX(ProductTJ[ManufacturerID],MATCH(A2146,ProductTJ[ProductID],0)),"Not found")</f>
        <v>14</v>
      </c>
      <c r="F2146" t="str">
        <f>IFERROR(INDEX(ProductTJ[Segment],MATCH(A2146,ProductTJ[ProductID],0)),"Not found")</f>
        <v>Regular</v>
      </c>
      <c r="G2146" t="str">
        <f>IFERROR(INDEX(SalesTJ[Country],MATCH(A2146,SalesTJ[ProductID],0)),"Not found")</f>
        <v>Canada</v>
      </c>
      <c r="H2146" t="str">
        <f>IFERROR(INDEX(Location[State],MATCH(I2146,Location[Zip],0)),"Not found")</f>
        <v>Ontario</v>
      </c>
      <c r="I2146" t="str">
        <f>IFERROR(INDEX(SalesTJ[Zip],MATCH(A2146,SalesTJ[ProductID],0)),"Not found")</f>
        <v>L5G</v>
      </c>
      <c r="J2146" t="str">
        <f>IFERROR(INDEX(Manufacturer[Manufacturer Name],MATCH(E2146,Manufacturer[ManufacturerID],0)),"Not found")</f>
        <v>Victoria</v>
      </c>
      <c r="K2146">
        <f>IFERROR(INDEX(SalesTJ[Units],MATCH(A2146,SalesTJ[ProductID],0)),"Not found")</f>
        <v>1</v>
      </c>
      <c r="L2146">
        <f>IFERROR(INDEX(SalesTJ[Revenue],MATCH(A2146,SalesTJ[ProductID],0)),"Not found")</f>
        <v>4850.37</v>
      </c>
    </row>
    <row r="2147" spans="1:12">
      <c r="A2147" s="10">
        <v>2146</v>
      </c>
      <c r="C2147" t="str">
        <f>IFERROR(INDEX(ProductTJ[Product Name],MATCH(A2147,ProductTJ[ProductID],0)),"Not found")</f>
        <v>Victoria UR-22</v>
      </c>
      <c r="D2147" t="str">
        <f>IFERROR(INDEX(ProductTJ[Category],MATCH(A2147,ProductTJ[ProductID],0)),"Not found")</f>
        <v>Urban</v>
      </c>
      <c r="E2147">
        <f>IFERROR(INDEX(ProductTJ[ManufacturerID],MATCH(A2147,ProductTJ[ProductID],0)),"Not found")</f>
        <v>14</v>
      </c>
      <c r="F2147" t="str">
        <f>IFERROR(INDEX(ProductTJ[Segment],MATCH(A2147,ProductTJ[ProductID],0)),"Not found")</f>
        <v>Regular</v>
      </c>
      <c r="G2147" t="str">
        <f>IFERROR(INDEX(SalesTJ[Country],MATCH(A2147,SalesTJ[ProductID],0)),"Not found")</f>
        <v>Not found</v>
      </c>
      <c r="H2147" t="str">
        <f>IFERROR(INDEX(Location[State],MATCH(I2147,Location[Zip],0)),"Not found")</f>
        <v>Not found</v>
      </c>
      <c r="I2147" t="str">
        <f>IFERROR(INDEX(SalesTJ[Zip],MATCH(A2147,SalesTJ[ProductID],0)),"Not found")</f>
        <v>Not found</v>
      </c>
      <c r="J2147" t="str">
        <f>IFERROR(INDEX(Manufacturer[Manufacturer Name],MATCH(E2147,Manufacturer[ManufacturerID],0)),"Not found")</f>
        <v>Victoria</v>
      </c>
      <c r="K2147" t="str">
        <f>IFERROR(INDEX(SalesTJ[Units],MATCH(A2147,SalesTJ[ProductID],0)),"Not found")</f>
        <v>Not found</v>
      </c>
      <c r="L2147" t="str">
        <f>IFERROR(INDEX(SalesTJ[Revenue],MATCH(A2147,SalesTJ[ProductID],0)),"Not found")</f>
        <v>Not found</v>
      </c>
    </row>
    <row r="2148" spans="1:12">
      <c r="A2148" s="10">
        <v>2147</v>
      </c>
      <c r="C2148" t="str">
        <f>IFERROR(INDEX(ProductTJ[Product Name],MATCH(A2148,ProductTJ[ProductID],0)),"Not found")</f>
        <v>Victoria UR-23</v>
      </c>
      <c r="D2148" t="str">
        <f>IFERROR(INDEX(ProductTJ[Category],MATCH(A2148,ProductTJ[ProductID],0)),"Not found")</f>
        <v>Urban</v>
      </c>
      <c r="E2148">
        <f>IFERROR(INDEX(ProductTJ[ManufacturerID],MATCH(A2148,ProductTJ[ProductID],0)),"Not found")</f>
        <v>14</v>
      </c>
      <c r="F2148" t="str">
        <f>IFERROR(INDEX(ProductTJ[Segment],MATCH(A2148,ProductTJ[ProductID],0)),"Not found")</f>
        <v>Regular</v>
      </c>
      <c r="G2148" t="str">
        <f>IFERROR(INDEX(SalesTJ[Country],MATCH(A2148,SalesTJ[ProductID],0)),"Not found")</f>
        <v>Not found</v>
      </c>
      <c r="H2148" t="str">
        <f>IFERROR(INDEX(Location[State],MATCH(I2148,Location[Zip],0)),"Not found")</f>
        <v>Not found</v>
      </c>
      <c r="I2148" t="str">
        <f>IFERROR(INDEX(SalesTJ[Zip],MATCH(A2148,SalesTJ[ProductID],0)),"Not found")</f>
        <v>Not found</v>
      </c>
      <c r="J2148" t="str">
        <f>IFERROR(INDEX(Manufacturer[Manufacturer Name],MATCH(E2148,Manufacturer[ManufacturerID],0)),"Not found")</f>
        <v>Victoria</v>
      </c>
      <c r="K2148" t="str">
        <f>IFERROR(INDEX(SalesTJ[Units],MATCH(A2148,SalesTJ[ProductID],0)),"Not found")</f>
        <v>Not found</v>
      </c>
      <c r="L2148" t="str">
        <f>IFERROR(INDEX(SalesTJ[Revenue],MATCH(A2148,SalesTJ[ProductID],0)),"Not found")</f>
        <v>Not found</v>
      </c>
    </row>
    <row r="2149" spans="1:12">
      <c r="A2149" s="10">
        <v>2148</v>
      </c>
      <c r="C2149" t="str">
        <f>IFERROR(INDEX(ProductTJ[Product Name],MATCH(A2149,ProductTJ[ProductID],0)),"Not found")</f>
        <v>Victoria UE-01</v>
      </c>
      <c r="D2149" t="str">
        <f>IFERROR(INDEX(ProductTJ[Category],MATCH(A2149,ProductTJ[ProductID],0)),"Not found")</f>
        <v>Urban</v>
      </c>
      <c r="E2149">
        <f>IFERROR(INDEX(ProductTJ[ManufacturerID],MATCH(A2149,ProductTJ[ProductID],0)),"Not found")</f>
        <v>14</v>
      </c>
      <c r="F2149" t="str">
        <f>IFERROR(INDEX(ProductTJ[Segment],MATCH(A2149,ProductTJ[ProductID],0)),"Not found")</f>
        <v>Extreme</v>
      </c>
      <c r="G2149" t="str">
        <f>IFERROR(INDEX(SalesTJ[Country],MATCH(A2149,SalesTJ[ProductID],0)),"Not found")</f>
        <v>Not found</v>
      </c>
      <c r="H2149" t="str">
        <f>IFERROR(INDEX(Location[State],MATCH(I2149,Location[Zip],0)),"Not found")</f>
        <v>Not found</v>
      </c>
      <c r="I2149" t="str">
        <f>IFERROR(INDEX(SalesTJ[Zip],MATCH(A2149,SalesTJ[ProductID],0)),"Not found")</f>
        <v>Not found</v>
      </c>
      <c r="J2149" t="str">
        <f>IFERROR(INDEX(Manufacturer[Manufacturer Name],MATCH(E2149,Manufacturer[ManufacturerID],0)),"Not found")</f>
        <v>Victoria</v>
      </c>
      <c r="K2149" t="str">
        <f>IFERROR(INDEX(SalesTJ[Units],MATCH(A2149,SalesTJ[ProductID],0)),"Not found")</f>
        <v>Not found</v>
      </c>
      <c r="L2149" t="str">
        <f>IFERROR(INDEX(SalesTJ[Revenue],MATCH(A2149,SalesTJ[ProductID],0)),"Not found")</f>
        <v>Not found</v>
      </c>
    </row>
    <row r="2150" spans="1:12">
      <c r="A2150" s="10">
        <v>2149</v>
      </c>
      <c r="C2150" t="str">
        <f>IFERROR(INDEX(ProductTJ[Product Name],MATCH(A2150,ProductTJ[ProductID],0)),"Not found")</f>
        <v>Victoria UE-02</v>
      </c>
      <c r="D2150" t="str">
        <f>IFERROR(INDEX(ProductTJ[Category],MATCH(A2150,ProductTJ[ProductID],0)),"Not found")</f>
        <v>Urban</v>
      </c>
      <c r="E2150">
        <f>IFERROR(INDEX(ProductTJ[ManufacturerID],MATCH(A2150,ProductTJ[ProductID],0)),"Not found")</f>
        <v>14</v>
      </c>
      <c r="F2150" t="str">
        <f>IFERROR(INDEX(ProductTJ[Segment],MATCH(A2150,ProductTJ[ProductID],0)),"Not found")</f>
        <v>Extreme</v>
      </c>
      <c r="G2150" t="str">
        <f>IFERROR(INDEX(SalesTJ[Country],MATCH(A2150,SalesTJ[ProductID],0)),"Not found")</f>
        <v>Not found</v>
      </c>
      <c r="H2150" t="str">
        <f>IFERROR(INDEX(Location[State],MATCH(I2150,Location[Zip],0)),"Not found")</f>
        <v>Not found</v>
      </c>
      <c r="I2150" t="str">
        <f>IFERROR(INDEX(SalesTJ[Zip],MATCH(A2150,SalesTJ[ProductID],0)),"Not found")</f>
        <v>Not found</v>
      </c>
      <c r="J2150" t="str">
        <f>IFERROR(INDEX(Manufacturer[Manufacturer Name],MATCH(E2150,Manufacturer[ManufacturerID],0)),"Not found")</f>
        <v>Victoria</v>
      </c>
      <c r="K2150" t="str">
        <f>IFERROR(INDEX(SalesTJ[Units],MATCH(A2150,SalesTJ[ProductID],0)),"Not found")</f>
        <v>Not found</v>
      </c>
      <c r="L2150" t="str">
        <f>IFERROR(INDEX(SalesTJ[Revenue],MATCH(A2150,SalesTJ[ProductID],0)),"Not found")</f>
        <v>Not found</v>
      </c>
    </row>
    <row r="2151" spans="1:12">
      <c r="A2151" s="10">
        <v>2150</v>
      </c>
      <c r="C2151" t="str">
        <f>IFERROR(INDEX(ProductTJ[Product Name],MATCH(A2151,ProductTJ[ProductID],0)),"Not found")</f>
        <v>Victoria UE-03</v>
      </c>
      <c r="D2151" t="str">
        <f>IFERROR(INDEX(ProductTJ[Category],MATCH(A2151,ProductTJ[ProductID],0)),"Not found")</f>
        <v>Urban</v>
      </c>
      <c r="E2151">
        <f>IFERROR(INDEX(ProductTJ[ManufacturerID],MATCH(A2151,ProductTJ[ProductID],0)),"Not found")</f>
        <v>14</v>
      </c>
      <c r="F2151" t="str">
        <f>IFERROR(INDEX(ProductTJ[Segment],MATCH(A2151,ProductTJ[ProductID],0)),"Not found")</f>
        <v>Extreme</v>
      </c>
      <c r="G2151" t="str">
        <f>IFERROR(INDEX(SalesTJ[Country],MATCH(A2151,SalesTJ[ProductID],0)),"Not found")</f>
        <v>Canada</v>
      </c>
      <c r="H2151" t="str">
        <f>IFERROR(INDEX(Location[State],MATCH(I2151,Location[Zip],0)),"Not found")</f>
        <v>Manitoba</v>
      </c>
      <c r="I2151" t="str">
        <f>IFERROR(INDEX(SalesTJ[Zip],MATCH(A2151,SalesTJ[ProductID],0)),"Not found")</f>
        <v>R3G</v>
      </c>
      <c r="J2151" t="str">
        <f>IFERROR(INDEX(Manufacturer[Manufacturer Name],MATCH(E2151,Manufacturer[ManufacturerID],0)),"Not found")</f>
        <v>Victoria</v>
      </c>
      <c r="K2151">
        <f>IFERROR(INDEX(SalesTJ[Units],MATCH(A2151,SalesTJ[ProductID],0)),"Not found")</f>
        <v>1</v>
      </c>
      <c r="L2151">
        <f>IFERROR(INDEX(SalesTJ[Revenue],MATCH(A2151,SalesTJ[ProductID],0)),"Not found")</f>
        <v>6173.37</v>
      </c>
    </row>
    <row r="2152" spans="1:12">
      <c r="A2152" s="10">
        <v>2151</v>
      </c>
      <c r="C2152" t="str">
        <f>IFERROR(INDEX(ProductTJ[Product Name],MATCH(A2152,ProductTJ[ProductID],0)),"Not found")</f>
        <v>Victoria UE-04</v>
      </c>
      <c r="D2152" t="str">
        <f>IFERROR(INDEX(ProductTJ[Category],MATCH(A2152,ProductTJ[ProductID],0)),"Not found")</f>
        <v>Urban</v>
      </c>
      <c r="E2152">
        <f>IFERROR(INDEX(ProductTJ[ManufacturerID],MATCH(A2152,ProductTJ[ProductID],0)),"Not found")</f>
        <v>14</v>
      </c>
      <c r="F2152" t="str">
        <f>IFERROR(INDEX(ProductTJ[Segment],MATCH(A2152,ProductTJ[ProductID],0)),"Not found")</f>
        <v>Extreme</v>
      </c>
      <c r="G2152" t="str">
        <f>IFERROR(INDEX(SalesTJ[Country],MATCH(A2152,SalesTJ[ProductID],0)),"Not found")</f>
        <v>Not found</v>
      </c>
      <c r="H2152" t="str">
        <f>IFERROR(INDEX(Location[State],MATCH(I2152,Location[Zip],0)),"Not found")</f>
        <v>Not found</v>
      </c>
      <c r="I2152" t="str">
        <f>IFERROR(INDEX(SalesTJ[Zip],MATCH(A2152,SalesTJ[ProductID],0)),"Not found")</f>
        <v>Not found</v>
      </c>
      <c r="J2152" t="str">
        <f>IFERROR(INDEX(Manufacturer[Manufacturer Name],MATCH(E2152,Manufacturer[ManufacturerID],0)),"Not found")</f>
        <v>Victoria</v>
      </c>
      <c r="K2152" t="str">
        <f>IFERROR(INDEX(SalesTJ[Units],MATCH(A2152,SalesTJ[ProductID],0)),"Not found")</f>
        <v>Not found</v>
      </c>
      <c r="L2152" t="str">
        <f>IFERROR(INDEX(SalesTJ[Revenue],MATCH(A2152,SalesTJ[ProductID],0)),"Not found")</f>
        <v>Not found</v>
      </c>
    </row>
    <row r="2153" spans="1:12">
      <c r="A2153" s="10">
        <v>2152</v>
      </c>
      <c r="C2153" t="str">
        <f>IFERROR(INDEX(ProductTJ[Product Name],MATCH(A2153,ProductTJ[ProductID],0)),"Not found")</f>
        <v>Victoria UE-05</v>
      </c>
      <c r="D2153" t="str">
        <f>IFERROR(INDEX(ProductTJ[Category],MATCH(A2153,ProductTJ[ProductID],0)),"Not found")</f>
        <v>Urban</v>
      </c>
      <c r="E2153">
        <f>IFERROR(INDEX(ProductTJ[ManufacturerID],MATCH(A2153,ProductTJ[ProductID],0)),"Not found")</f>
        <v>14</v>
      </c>
      <c r="F2153" t="str">
        <f>IFERROR(INDEX(ProductTJ[Segment],MATCH(A2153,ProductTJ[ProductID],0)),"Not found")</f>
        <v>Extreme</v>
      </c>
      <c r="G2153" t="str">
        <f>IFERROR(INDEX(SalesTJ[Country],MATCH(A2153,SalesTJ[ProductID],0)),"Not found")</f>
        <v>Not found</v>
      </c>
      <c r="H2153" t="str">
        <f>IFERROR(INDEX(Location[State],MATCH(I2153,Location[Zip],0)),"Not found")</f>
        <v>Not found</v>
      </c>
      <c r="I2153" t="str">
        <f>IFERROR(INDEX(SalesTJ[Zip],MATCH(A2153,SalesTJ[ProductID],0)),"Not found")</f>
        <v>Not found</v>
      </c>
      <c r="J2153" t="str">
        <f>IFERROR(INDEX(Manufacturer[Manufacturer Name],MATCH(E2153,Manufacturer[ManufacturerID],0)),"Not found")</f>
        <v>Victoria</v>
      </c>
      <c r="K2153" t="str">
        <f>IFERROR(INDEX(SalesTJ[Units],MATCH(A2153,SalesTJ[ProductID],0)),"Not found")</f>
        <v>Not found</v>
      </c>
      <c r="L2153" t="str">
        <f>IFERROR(INDEX(SalesTJ[Revenue],MATCH(A2153,SalesTJ[ProductID],0)),"Not found")</f>
        <v>Not found</v>
      </c>
    </row>
    <row r="2154" spans="1:12">
      <c r="A2154" s="10">
        <v>2153</v>
      </c>
      <c r="C2154" t="str">
        <f>IFERROR(INDEX(ProductTJ[Product Name],MATCH(A2154,ProductTJ[ProductID],0)),"Not found")</f>
        <v>Victoria UE-06</v>
      </c>
      <c r="D2154" t="str">
        <f>IFERROR(INDEX(ProductTJ[Category],MATCH(A2154,ProductTJ[ProductID],0)),"Not found")</f>
        <v>Urban</v>
      </c>
      <c r="E2154">
        <f>IFERROR(INDEX(ProductTJ[ManufacturerID],MATCH(A2154,ProductTJ[ProductID],0)),"Not found")</f>
        <v>14</v>
      </c>
      <c r="F2154" t="str">
        <f>IFERROR(INDEX(ProductTJ[Segment],MATCH(A2154,ProductTJ[ProductID],0)),"Not found")</f>
        <v>Extreme</v>
      </c>
      <c r="G2154" t="str">
        <f>IFERROR(INDEX(SalesTJ[Country],MATCH(A2154,SalesTJ[ProductID],0)),"Not found")</f>
        <v>Not found</v>
      </c>
      <c r="H2154" t="str">
        <f>IFERROR(INDEX(Location[State],MATCH(I2154,Location[Zip],0)),"Not found")</f>
        <v>Not found</v>
      </c>
      <c r="I2154" t="str">
        <f>IFERROR(INDEX(SalesTJ[Zip],MATCH(A2154,SalesTJ[ProductID],0)),"Not found")</f>
        <v>Not found</v>
      </c>
      <c r="J2154" t="str">
        <f>IFERROR(INDEX(Manufacturer[Manufacturer Name],MATCH(E2154,Manufacturer[ManufacturerID],0)),"Not found")</f>
        <v>Victoria</v>
      </c>
      <c r="K2154" t="str">
        <f>IFERROR(INDEX(SalesTJ[Units],MATCH(A2154,SalesTJ[ProductID],0)),"Not found")</f>
        <v>Not found</v>
      </c>
      <c r="L2154" t="str">
        <f>IFERROR(INDEX(SalesTJ[Revenue],MATCH(A2154,SalesTJ[ProductID],0)),"Not found")</f>
        <v>Not found</v>
      </c>
    </row>
    <row r="2155" spans="1:12">
      <c r="A2155" s="10">
        <v>2154</v>
      </c>
      <c r="C2155" t="str">
        <f>IFERROR(INDEX(ProductTJ[Product Name],MATCH(A2155,ProductTJ[ProductID],0)),"Not found")</f>
        <v>Victoria UE-07</v>
      </c>
      <c r="D2155" t="str">
        <f>IFERROR(INDEX(ProductTJ[Category],MATCH(A2155,ProductTJ[ProductID],0)),"Not found")</f>
        <v>Urban</v>
      </c>
      <c r="E2155">
        <f>IFERROR(INDEX(ProductTJ[ManufacturerID],MATCH(A2155,ProductTJ[ProductID],0)),"Not found")</f>
        <v>14</v>
      </c>
      <c r="F2155" t="str">
        <f>IFERROR(INDEX(ProductTJ[Segment],MATCH(A2155,ProductTJ[ProductID],0)),"Not found")</f>
        <v>Extreme</v>
      </c>
      <c r="G2155" t="str">
        <f>IFERROR(INDEX(SalesTJ[Country],MATCH(A2155,SalesTJ[ProductID],0)),"Not found")</f>
        <v>Not found</v>
      </c>
      <c r="H2155" t="str">
        <f>IFERROR(INDEX(Location[State],MATCH(I2155,Location[Zip],0)),"Not found")</f>
        <v>Not found</v>
      </c>
      <c r="I2155" t="str">
        <f>IFERROR(INDEX(SalesTJ[Zip],MATCH(A2155,SalesTJ[ProductID],0)),"Not found")</f>
        <v>Not found</v>
      </c>
      <c r="J2155" t="str">
        <f>IFERROR(INDEX(Manufacturer[Manufacturer Name],MATCH(E2155,Manufacturer[ManufacturerID],0)),"Not found")</f>
        <v>Victoria</v>
      </c>
      <c r="K2155" t="str">
        <f>IFERROR(INDEX(SalesTJ[Units],MATCH(A2155,SalesTJ[ProductID],0)),"Not found")</f>
        <v>Not found</v>
      </c>
      <c r="L2155" t="str">
        <f>IFERROR(INDEX(SalesTJ[Revenue],MATCH(A2155,SalesTJ[ProductID],0)),"Not found")</f>
        <v>Not found</v>
      </c>
    </row>
    <row r="2156" spans="1:12">
      <c r="A2156" s="10">
        <v>2155</v>
      </c>
      <c r="C2156" t="str">
        <f>IFERROR(INDEX(ProductTJ[Product Name],MATCH(A2156,ProductTJ[ProductID],0)),"Not found")</f>
        <v>Victoria UE-08</v>
      </c>
      <c r="D2156" t="str">
        <f>IFERROR(INDEX(ProductTJ[Category],MATCH(A2156,ProductTJ[ProductID],0)),"Not found")</f>
        <v>Urban</v>
      </c>
      <c r="E2156">
        <f>IFERROR(INDEX(ProductTJ[ManufacturerID],MATCH(A2156,ProductTJ[ProductID],0)),"Not found")</f>
        <v>14</v>
      </c>
      <c r="F2156" t="str">
        <f>IFERROR(INDEX(ProductTJ[Segment],MATCH(A2156,ProductTJ[ProductID],0)),"Not found")</f>
        <v>Extreme</v>
      </c>
      <c r="G2156" t="str">
        <f>IFERROR(INDEX(SalesTJ[Country],MATCH(A2156,SalesTJ[ProductID],0)),"Not found")</f>
        <v>Canada</v>
      </c>
      <c r="H2156" t="str">
        <f>IFERROR(INDEX(Location[State],MATCH(I2156,Location[Zip],0)),"Not found")</f>
        <v>British Columbia</v>
      </c>
      <c r="I2156" t="str">
        <f>IFERROR(INDEX(SalesTJ[Zip],MATCH(A2156,SalesTJ[ProductID],0)),"Not found")</f>
        <v>V5V</v>
      </c>
      <c r="J2156" t="str">
        <f>IFERROR(INDEX(Manufacturer[Manufacturer Name],MATCH(E2156,Manufacturer[ManufacturerID],0)),"Not found")</f>
        <v>Victoria</v>
      </c>
      <c r="K2156">
        <f>IFERROR(INDEX(SalesTJ[Units],MATCH(A2156,SalesTJ[ProductID],0)),"Not found")</f>
        <v>1</v>
      </c>
      <c r="L2156">
        <f>IFERROR(INDEX(SalesTJ[Revenue],MATCH(A2156,SalesTJ[ProductID],0)),"Not found")</f>
        <v>7748.37</v>
      </c>
    </row>
    <row r="2157" spans="1:12">
      <c r="A2157" s="10">
        <v>2156</v>
      </c>
      <c r="C2157" t="str">
        <f>IFERROR(INDEX(ProductTJ[Product Name],MATCH(A2157,ProductTJ[ProductID],0)),"Not found")</f>
        <v>Victoria UE-09</v>
      </c>
      <c r="D2157" t="str">
        <f>IFERROR(INDEX(ProductTJ[Category],MATCH(A2157,ProductTJ[ProductID],0)),"Not found")</f>
        <v>Urban</v>
      </c>
      <c r="E2157">
        <f>IFERROR(INDEX(ProductTJ[ManufacturerID],MATCH(A2157,ProductTJ[ProductID],0)),"Not found")</f>
        <v>14</v>
      </c>
      <c r="F2157" t="str">
        <f>IFERROR(INDEX(ProductTJ[Segment],MATCH(A2157,ProductTJ[ProductID],0)),"Not found")</f>
        <v>Extreme</v>
      </c>
      <c r="G2157" t="str">
        <f>IFERROR(INDEX(SalesTJ[Country],MATCH(A2157,SalesTJ[ProductID],0)),"Not found")</f>
        <v>Not found</v>
      </c>
      <c r="H2157" t="str">
        <f>IFERROR(INDEX(Location[State],MATCH(I2157,Location[Zip],0)),"Not found")</f>
        <v>Not found</v>
      </c>
      <c r="I2157" t="str">
        <f>IFERROR(INDEX(SalesTJ[Zip],MATCH(A2157,SalesTJ[ProductID],0)),"Not found")</f>
        <v>Not found</v>
      </c>
      <c r="J2157" t="str">
        <f>IFERROR(INDEX(Manufacturer[Manufacturer Name],MATCH(E2157,Manufacturer[ManufacturerID],0)),"Not found")</f>
        <v>Victoria</v>
      </c>
      <c r="K2157" t="str">
        <f>IFERROR(INDEX(SalesTJ[Units],MATCH(A2157,SalesTJ[ProductID],0)),"Not found")</f>
        <v>Not found</v>
      </c>
      <c r="L2157" t="str">
        <f>IFERROR(INDEX(SalesTJ[Revenue],MATCH(A2157,SalesTJ[ProductID],0)),"Not found")</f>
        <v>Not found</v>
      </c>
    </row>
    <row r="2158" spans="1:12">
      <c r="A2158" s="10">
        <v>2157</v>
      </c>
      <c r="C2158" t="str">
        <f>IFERROR(INDEX(ProductTJ[Product Name],MATCH(A2158,ProductTJ[ProductID],0)),"Not found")</f>
        <v>Victoria UE-10</v>
      </c>
      <c r="D2158" t="str">
        <f>IFERROR(INDEX(ProductTJ[Category],MATCH(A2158,ProductTJ[ProductID],0)),"Not found")</f>
        <v>Urban</v>
      </c>
      <c r="E2158">
        <f>IFERROR(INDEX(ProductTJ[ManufacturerID],MATCH(A2158,ProductTJ[ProductID],0)),"Not found")</f>
        <v>14</v>
      </c>
      <c r="F2158" t="str">
        <f>IFERROR(INDEX(ProductTJ[Segment],MATCH(A2158,ProductTJ[ProductID],0)),"Not found")</f>
        <v>Extreme</v>
      </c>
      <c r="G2158" t="str">
        <f>IFERROR(INDEX(SalesTJ[Country],MATCH(A2158,SalesTJ[ProductID],0)),"Not found")</f>
        <v>Not found</v>
      </c>
      <c r="H2158" t="str">
        <f>IFERROR(INDEX(Location[State],MATCH(I2158,Location[Zip],0)),"Not found")</f>
        <v>Not found</v>
      </c>
      <c r="I2158" t="str">
        <f>IFERROR(INDEX(SalesTJ[Zip],MATCH(A2158,SalesTJ[ProductID],0)),"Not found")</f>
        <v>Not found</v>
      </c>
      <c r="J2158" t="str">
        <f>IFERROR(INDEX(Manufacturer[Manufacturer Name],MATCH(E2158,Manufacturer[ManufacturerID],0)),"Not found")</f>
        <v>Victoria</v>
      </c>
      <c r="K2158" t="str">
        <f>IFERROR(INDEX(SalesTJ[Units],MATCH(A2158,SalesTJ[ProductID],0)),"Not found")</f>
        <v>Not found</v>
      </c>
      <c r="L2158" t="str">
        <f>IFERROR(INDEX(SalesTJ[Revenue],MATCH(A2158,SalesTJ[ProductID],0)),"Not found")</f>
        <v>Not found</v>
      </c>
    </row>
    <row r="2159" spans="1:12">
      <c r="A2159" s="10">
        <v>2158</v>
      </c>
      <c r="C2159" t="str">
        <f>IFERROR(INDEX(ProductTJ[Product Name],MATCH(A2159,ProductTJ[ProductID],0)),"Not found")</f>
        <v>Victoria UE-11</v>
      </c>
      <c r="D2159" t="str">
        <f>IFERROR(INDEX(ProductTJ[Category],MATCH(A2159,ProductTJ[ProductID],0)),"Not found")</f>
        <v>Urban</v>
      </c>
      <c r="E2159">
        <f>IFERROR(INDEX(ProductTJ[ManufacturerID],MATCH(A2159,ProductTJ[ProductID],0)),"Not found")</f>
        <v>14</v>
      </c>
      <c r="F2159" t="str">
        <f>IFERROR(INDEX(ProductTJ[Segment],MATCH(A2159,ProductTJ[ProductID],0)),"Not found")</f>
        <v>Extreme</v>
      </c>
      <c r="G2159" t="str">
        <f>IFERROR(INDEX(SalesTJ[Country],MATCH(A2159,SalesTJ[ProductID],0)),"Not found")</f>
        <v>Not found</v>
      </c>
      <c r="H2159" t="str">
        <f>IFERROR(INDEX(Location[State],MATCH(I2159,Location[Zip],0)),"Not found")</f>
        <v>Not found</v>
      </c>
      <c r="I2159" t="str">
        <f>IFERROR(INDEX(SalesTJ[Zip],MATCH(A2159,SalesTJ[ProductID],0)),"Not found")</f>
        <v>Not found</v>
      </c>
      <c r="J2159" t="str">
        <f>IFERROR(INDEX(Manufacturer[Manufacturer Name],MATCH(E2159,Manufacturer[ManufacturerID],0)),"Not found")</f>
        <v>Victoria</v>
      </c>
      <c r="K2159" t="str">
        <f>IFERROR(INDEX(SalesTJ[Units],MATCH(A2159,SalesTJ[ProductID],0)),"Not found")</f>
        <v>Not found</v>
      </c>
      <c r="L2159" t="str">
        <f>IFERROR(INDEX(SalesTJ[Revenue],MATCH(A2159,SalesTJ[ProductID],0)),"Not found")</f>
        <v>Not found</v>
      </c>
    </row>
    <row r="2160" spans="1:12">
      <c r="A2160" s="10">
        <v>2159</v>
      </c>
      <c r="C2160" t="str">
        <f>IFERROR(INDEX(ProductTJ[Product Name],MATCH(A2160,ProductTJ[ProductID],0)),"Not found")</f>
        <v>Victoria UE-12</v>
      </c>
      <c r="D2160" t="str">
        <f>IFERROR(INDEX(ProductTJ[Category],MATCH(A2160,ProductTJ[ProductID],0)),"Not found")</f>
        <v>Urban</v>
      </c>
      <c r="E2160">
        <f>IFERROR(INDEX(ProductTJ[ManufacturerID],MATCH(A2160,ProductTJ[ProductID],0)),"Not found")</f>
        <v>14</v>
      </c>
      <c r="F2160" t="str">
        <f>IFERROR(INDEX(ProductTJ[Segment],MATCH(A2160,ProductTJ[ProductID],0)),"Not found")</f>
        <v>Extreme</v>
      </c>
      <c r="G2160" t="str">
        <f>IFERROR(INDEX(SalesTJ[Country],MATCH(A2160,SalesTJ[ProductID],0)),"Not found")</f>
        <v>Not found</v>
      </c>
      <c r="H2160" t="str">
        <f>IFERROR(INDEX(Location[State],MATCH(I2160,Location[Zip],0)),"Not found")</f>
        <v>Not found</v>
      </c>
      <c r="I2160" t="str">
        <f>IFERROR(INDEX(SalesTJ[Zip],MATCH(A2160,SalesTJ[ProductID],0)),"Not found")</f>
        <v>Not found</v>
      </c>
      <c r="J2160" t="str">
        <f>IFERROR(INDEX(Manufacturer[Manufacturer Name],MATCH(E2160,Manufacturer[ManufacturerID],0)),"Not found")</f>
        <v>Victoria</v>
      </c>
      <c r="K2160" t="str">
        <f>IFERROR(INDEX(SalesTJ[Units],MATCH(A2160,SalesTJ[ProductID],0)),"Not found")</f>
        <v>Not found</v>
      </c>
      <c r="L2160" t="str">
        <f>IFERROR(INDEX(SalesTJ[Revenue],MATCH(A2160,SalesTJ[ProductID],0)),"Not found")</f>
        <v>Not found</v>
      </c>
    </row>
    <row r="2161" spans="1:12">
      <c r="A2161" s="10">
        <v>2160</v>
      </c>
      <c r="C2161" t="str">
        <f>IFERROR(INDEX(ProductTJ[Product Name],MATCH(A2161,ProductTJ[ProductID],0)),"Not found")</f>
        <v>Victoria UE-13</v>
      </c>
      <c r="D2161" t="str">
        <f>IFERROR(INDEX(ProductTJ[Category],MATCH(A2161,ProductTJ[ProductID],0)),"Not found")</f>
        <v>Urban</v>
      </c>
      <c r="E2161">
        <f>IFERROR(INDEX(ProductTJ[ManufacturerID],MATCH(A2161,ProductTJ[ProductID],0)),"Not found")</f>
        <v>14</v>
      </c>
      <c r="F2161" t="str">
        <f>IFERROR(INDEX(ProductTJ[Segment],MATCH(A2161,ProductTJ[ProductID],0)),"Not found")</f>
        <v>Extreme</v>
      </c>
      <c r="G2161" t="str">
        <f>IFERROR(INDEX(SalesTJ[Country],MATCH(A2161,SalesTJ[ProductID],0)),"Not found")</f>
        <v>Not found</v>
      </c>
      <c r="H2161" t="str">
        <f>IFERROR(INDEX(Location[State],MATCH(I2161,Location[Zip],0)),"Not found")</f>
        <v>Not found</v>
      </c>
      <c r="I2161" t="str">
        <f>IFERROR(INDEX(SalesTJ[Zip],MATCH(A2161,SalesTJ[ProductID],0)),"Not found")</f>
        <v>Not found</v>
      </c>
      <c r="J2161" t="str">
        <f>IFERROR(INDEX(Manufacturer[Manufacturer Name],MATCH(E2161,Manufacturer[ManufacturerID],0)),"Not found")</f>
        <v>Victoria</v>
      </c>
      <c r="K2161" t="str">
        <f>IFERROR(INDEX(SalesTJ[Units],MATCH(A2161,SalesTJ[ProductID],0)),"Not found")</f>
        <v>Not found</v>
      </c>
      <c r="L2161" t="str">
        <f>IFERROR(INDEX(SalesTJ[Revenue],MATCH(A2161,SalesTJ[ProductID],0)),"Not found")</f>
        <v>Not found</v>
      </c>
    </row>
    <row r="2162" spans="1:12">
      <c r="A2162" s="10">
        <v>2161</v>
      </c>
      <c r="C2162" t="str">
        <f>IFERROR(INDEX(ProductTJ[Product Name],MATCH(A2162,ProductTJ[ProductID],0)),"Not found")</f>
        <v>Victoria UE-14</v>
      </c>
      <c r="D2162" t="str">
        <f>IFERROR(INDEX(ProductTJ[Category],MATCH(A2162,ProductTJ[ProductID],0)),"Not found")</f>
        <v>Urban</v>
      </c>
      <c r="E2162">
        <f>IFERROR(INDEX(ProductTJ[ManufacturerID],MATCH(A2162,ProductTJ[ProductID],0)),"Not found")</f>
        <v>14</v>
      </c>
      <c r="F2162" t="str">
        <f>IFERROR(INDEX(ProductTJ[Segment],MATCH(A2162,ProductTJ[ProductID],0)),"Not found")</f>
        <v>Extreme</v>
      </c>
      <c r="G2162" t="str">
        <f>IFERROR(INDEX(SalesTJ[Country],MATCH(A2162,SalesTJ[ProductID],0)),"Not found")</f>
        <v>Not found</v>
      </c>
      <c r="H2162" t="str">
        <f>IFERROR(INDEX(Location[State],MATCH(I2162,Location[Zip],0)),"Not found")</f>
        <v>Not found</v>
      </c>
      <c r="I2162" t="str">
        <f>IFERROR(INDEX(SalesTJ[Zip],MATCH(A2162,SalesTJ[ProductID],0)),"Not found")</f>
        <v>Not found</v>
      </c>
      <c r="J2162" t="str">
        <f>IFERROR(INDEX(Manufacturer[Manufacturer Name],MATCH(E2162,Manufacturer[ManufacturerID],0)),"Not found")</f>
        <v>Victoria</v>
      </c>
      <c r="K2162" t="str">
        <f>IFERROR(INDEX(SalesTJ[Units],MATCH(A2162,SalesTJ[ProductID],0)),"Not found")</f>
        <v>Not found</v>
      </c>
      <c r="L2162" t="str">
        <f>IFERROR(INDEX(SalesTJ[Revenue],MATCH(A2162,SalesTJ[ProductID],0)),"Not found")</f>
        <v>Not found</v>
      </c>
    </row>
    <row r="2163" spans="1:12">
      <c r="A2163" s="10">
        <v>2162</v>
      </c>
      <c r="C2163" t="str">
        <f>IFERROR(INDEX(ProductTJ[Product Name],MATCH(A2163,ProductTJ[ProductID],0)),"Not found")</f>
        <v>Victoria UE-15</v>
      </c>
      <c r="D2163" t="str">
        <f>IFERROR(INDEX(ProductTJ[Category],MATCH(A2163,ProductTJ[ProductID],0)),"Not found")</f>
        <v>Urban</v>
      </c>
      <c r="E2163">
        <f>IFERROR(INDEX(ProductTJ[ManufacturerID],MATCH(A2163,ProductTJ[ProductID],0)),"Not found")</f>
        <v>14</v>
      </c>
      <c r="F2163" t="str">
        <f>IFERROR(INDEX(ProductTJ[Segment],MATCH(A2163,ProductTJ[ProductID],0)),"Not found")</f>
        <v>Extreme</v>
      </c>
      <c r="G2163" t="str">
        <f>IFERROR(INDEX(SalesTJ[Country],MATCH(A2163,SalesTJ[ProductID],0)),"Not found")</f>
        <v>Not found</v>
      </c>
      <c r="H2163" t="str">
        <f>IFERROR(INDEX(Location[State],MATCH(I2163,Location[Zip],0)),"Not found")</f>
        <v>Not found</v>
      </c>
      <c r="I2163" t="str">
        <f>IFERROR(INDEX(SalesTJ[Zip],MATCH(A2163,SalesTJ[ProductID],0)),"Not found")</f>
        <v>Not found</v>
      </c>
      <c r="J2163" t="str">
        <f>IFERROR(INDEX(Manufacturer[Manufacturer Name],MATCH(E2163,Manufacturer[ManufacturerID],0)),"Not found")</f>
        <v>Victoria</v>
      </c>
      <c r="K2163" t="str">
        <f>IFERROR(INDEX(SalesTJ[Units],MATCH(A2163,SalesTJ[ProductID],0)),"Not found")</f>
        <v>Not found</v>
      </c>
      <c r="L2163" t="str">
        <f>IFERROR(INDEX(SalesTJ[Revenue],MATCH(A2163,SalesTJ[ProductID],0)),"Not found")</f>
        <v>Not found</v>
      </c>
    </row>
    <row r="2164" spans="1:12">
      <c r="A2164" s="10">
        <v>2163</v>
      </c>
      <c r="C2164" t="str">
        <f>IFERROR(INDEX(ProductTJ[Product Name],MATCH(A2164,ProductTJ[ProductID],0)),"Not found")</f>
        <v>Victoria UE-16</v>
      </c>
      <c r="D2164" t="str">
        <f>IFERROR(INDEX(ProductTJ[Category],MATCH(A2164,ProductTJ[ProductID],0)),"Not found")</f>
        <v>Urban</v>
      </c>
      <c r="E2164">
        <f>IFERROR(INDEX(ProductTJ[ManufacturerID],MATCH(A2164,ProductTJ[ProductID],0)),"Not found")</f>
        <v>14</v>
      </c>
      <c r="F2164" t="str">
        <f>IFERROR(INDEX(ProductTJ[Segment],MATCH(A2164,ProductTJ[ProductID],0)),"Not found")</f>
        <v>Extreme</v>
      </c>
      <c r="G2164" t="str">
        <f>IFERROR(INDEX(SalesTJ[Country],MATCH(A2164,SalesTJ[ProductID],0)),"Not found")</f>
        <v>Not found</v>
      </c>
      <c r="H2164" t="str">
        <f>IFERROR(INDEX(Location[State],MATCH(I2164,Location[Zip],0)),"Not found")</f>
        <v>Not found</v>
      </c>
      <c r="I2164" t="str">
        <f>IFERROR(INDEX(SalesTJ[Zip],MATCH(A2164,SalesTJ[ProductID],0)),"Not found")</f>
        <v>Not found</v>
      </c>
      <c r="J2164" t="str">
        <f>IFERROR(INDEX(Manufacturer[Manufacturer Name],MATCH(E2164,Manufacturer[ManufacturerID],0)),"Not found")</f>
        <v>Victoria</v>
      </c>
      <c r="K2164" t="str">
        <f>IFERROR(INDEX(SalesTJ[Units],MATCH(A2164,SalesTJ[ProductID],0)),"Not found")</f>
        <v>Not found</v>
      </c>
      <c r="L2164" t="str">
        <f>IFERROR(INDEX(SalesTJ[Revenue],MATCH(A2164,SalesTJ[ProductID],0)),"Not found")</f>
        <v>Not found</v>
      </c>
    </row>
    <row r="2165" spans="1:12">
      <c r="A2165" s="10">
        <v>2164</v>
      </c>
      <c r="C2165" t="str">
        <f>IFERROR(INDEX(ProductTJ[Product Name],MATCH(A2165,ProductTJ[ProductID],0)),"Not found")</f>
        <v>Victoria UE-17</v>
      </c>
      <c r="D2165" t="str">
        <f>IFERROR(INDEX(ProductTJ[Category],MATCH(A2165,ProductTJ[ProductID],0)),"Not found")</f>
        <v>Urban</v>
      </c>
      <c r="E2165">
        <f>IFERROR(INDEX(ProductTJ[ManufacturerID],MATCH(A2165,ProductTJ[ProductID],0)),"Not found")</f>
        <v>14</v>
      </c>
      <c r="F2165" t="str">
        <f>IFERROR(INDEX(ProductTJ[Segment],MATCH(A2165,ProductTJ[ProductID],0)),"Not found")</f>
        <v>Extreme</v>
      </c>
      <c r="G2165" t="str">
        <f>IFERROR(INDEX(SalesTJ[Country],MATCH(A2165,SalesTJ[ProductID],0)),"Not found")</f>
        <v>Not found</v>
      </c>
      <c r="H2165" t="str">
        <f>IFERROR(INDEX(Location[State],MATCH(I2165,Location[Zip],0)),"Not found")</f>
        <v>Not found</v>
      </c>
      <c r="I2165" t="str">
        <f>IFERROR(INDEX(SalesTJ[Zip],MATCH(A2165,SalesTJ[ProductID],0)),"Not found")</f>
        <v>Not found</v>
      </c>
      <c r="J2165" t="str">
        <f>IFERROR(INDEX(Manufacturer[Manufacturer Name],MATCH(E2165,Manufacturer[ManufacturerID],0)),"Not found")</f>
        <v>Victoria</v>
      </c>
      <c r="K2165" t="str">
        <f>IFERROR(INDEX(SalesTJ[Units],MATCH(A2165,SalesTJ[ProductID],0)),"Not found")</f>
        <v>Not found</v>
      </c>
      <c r="L2165" t="str">
        <f>IFERROR(INDEX(SalesTJ[Revenue],MATCH(A2165,SalesTJ[ProductID],0)),"Not found")</f>
        <v>Not found</v>
      </c>
    </row>
    <row r="2166" spans="1:12">
      <c r="A2166" s="10">
        <v>2165</v>
      </c>
      <c r="C2166" t="str">
        <f>IFERROR(INDEX(ProductTJ[Product Name],MATCH(A2166,ProductTJ[ProductID],0)),"Not found")</f>
        <v>Victoria UE-18</v>
      </c>
      <c r="D2166" t="str">
        <f>IFERROR(INDEX(ProductTJ[Category],MATCH(A2166,ProductTJ[ProductID],0)),"Not found")</f>
        <v>Urban</v>
      </c>
      <c r="E2166">
        <f>IFERROR(INDEX(ProductTJ[ManufacturerID],MATCH(A2166,ProductTJ[ProductID],0)),"Not found")</f>
        <v>14</v>
      </c>
      <c r="F2166" t="str">
        <f>IFERROR(INDEX(ProductTJ[Segment],MATCH(A2166,ProductTJ[ProductID],0)),"Not found")</f>
        <v>Extreme</v>
      </c>
      <c r="G2166" t="str">
        <f>IFERROR(INDEX(SalesTJ[Country],MATCH(A2166,SalesTJ[ProductID],0)),"Not found")</f>
        <v>Not found</v>
      </c>
      <c r="H2166" t="str">
        <f>IFERROR(INDEX(Location[State],MATCH(I2166,Location[Zip],0)),"Not found")</f>
        <v>Not found</v>
      </c>
      <c r="I2166" t="str">
        <f>IFERROR(INDEX(SalesTJ[Zip],MATCH(A2166,SalesTJ[ProductID],0)),"Not found")</f>
        <v>Not found</v>
      </c>
      <c r="J2166" t="str">
        <f>IFERROR(INDEX(Manufacturer[Manufacturer Name],MATCH(E2166,Manufacturer[ManufacturerID],0)),"Not found")</f>
        <v>Victoria</v>
      </c>
      <c r="K2166" t="str">
        <f>IFERROR(INDEX(SalesTJ[Units],MATCH(A2166,SalesTJ[ProductID],0)),"Not found")</f>
        <v>Not found</v>
      </c>
      <c r="L2166" t="str">
        <f>IFERROR(INDEX(SalesTJ[Revenue],MATCH(A2166,SalesTJ[ProductID],0)),"Not found")</f>
        <v>Not found</v>
      </c>
    </row>
    <row r="2167" spans="1:12">
      <c r="A2167" s="10">
        <v>2166</v>
      </c>
      <c r="C2167" t="str">
        <f>IFERROR(INDEX(ProductTJ[Product Name],MATCH(A2167,ProductTJ[ProductID],0)),"Not found")</f>
        <v>Victoria UE-19</v>
      </c>
      <c r="D2167" t="str">
        <f>IFERROR(INDEX(ProductTJ[Category],MATCH(A2167,ProductTJ[ProductID],0)),"Not found")</f>
        <v>Urban</v>
      </c>
      <c r="E2167">
        <f>IFERROR(INDEX(ProductTJ[ManufacturerID],MATCH(A2167,ProductTJ[ProductID],0)),"Not found")</f>
        <v>14</v>
      </c>
      <c r="F2167" t="str">
        <f>IFERROR(INDEX(ProductTJ[Segment],MATCH(A2167,ProductTJ[ProductID],0)),"Not found")</f>
        <v>Extreme</v>
      </c>
      <c r="G2167" t="str">
        <f>IFERROR(INDEX(SalesTJ[Country],MATCH(A2167,SalesTJ[ProductID],0)),"Not found")</f>
        <v>Not found</v>
      </c>
      <c r="H2167" t="str">
        <f>IFERROR(INDEX(Location[State],MATCH(I2167,Location[Zip],0)),"Not found")</f>
        <v>Not found</v>
      </c>
      <c r="I2167" t="str">
        <f>IFERROR(INDEX(SalesTJ[Zip],MATCH(A2167,SalesTJ[ProductID],0)),"Not found")</f>
        <v>Not found</v>
      </c>
      <c r="J2167" t="str">
        <f>IFERROR(INDEX(Manufacturer[Manufacturer Name],MATCH(E2167,Manufacturer[ManufacturerID],0)),"Not found")</f>
        <v>Victoria</v>
      </c>
      <c r="K2167" t="str">
        <f>IFERROR(INDEX(SalesTJ[Units],MATCH(A2167,SalesTJ[ProductID],0)),"Not found")</f>
        <v>Not found</v>
      </c>
      <c r="L2167" t="str">
        <f>IFERROR(INDEX(SalesTJ[Revenue],MATCH(A2167,SalesTJ[ProductID],0)),"Not found")</f>
        <v>Not found</v>
      </c>
    </row>
    <row r="2168" spans="1:12">
      <c r="A2168" s="10">
        <v>2167</v>
      </c>
      <c r="C2168" t="str">
        <f>IFERROR(INDEX(ProductTJ[Product Name],MATCH(A2168,ProductTJ[ProductID],0)),"Not found")</f>
        <v>Victoria UE-20</v>
      </c>
      <c r="D2168" t="str">
        <f>IFERROR(INDEX(ProductTJ[Category],MATCH(A2168,ProductTJ[ProductID],0)),"Not found")</f>
        <v>Urban</v>
      </c>
      <c r="E2168">
        <f>IFERROR(INDEX(ProductTJ[ManufacturerID],MATCH(A2168,ProductTJ[ProductID],0)),"Not found")</f>
        <v>14</v>
      </c>
      <c r="F2168" t="str">
        <f>IFERROR(INDEX(ProductTJ[Segment],MATCH(A2168,ProductTJ[ProductID],0)),"Not found")</f>
        <v>Extreme</v>
      </c>
      <c r="G2168" t="str">
        <f>IFERROR(INDEX(SalesTJ[Country],MATCH(A2168,SalesTJ[ProductID],0)),"Not found")</f>
        <v>Not found</v>
      </c>
      <c r="H2168" t="str">
        <f>IFERROR(INDEX(Location[State],MATCH(I2168,Location[Zip],0)),"Not found")</f>
        <v>Not found</v>
      </c>
      <c r="I2168" t="str">
        <f>IFERROR(INDEX(SalesTJ[Zip],MATCH(A2168,SalesTJ[ProductID],0)),"Not found")</f>
        <v>Not found</v>
      </c>
      <c r="J2168" t="str">
        <f>IFERROR(INDEX(Manufacturer[Manufacturer Name],MATCH(E2168,Manufacturer[ManufacturerID],0)),"Not found")</f>
        <v>Victoria</v>
      </c>
      <c r="K2168" t="str">
        <f>IFERROR(INDEX(SalesTJ[Units],MATCH(A2168,SalesTJ[ProductID],0)),"Not found")</f>
        <v>Not found</v>
      </c>
      <c r="L2168" t="str">
        <f>IFERROR(INDEX(SalesTJ[Revenue],MATCH(A2168,SalesTJ[ProductID],0)),"Not found")</f>
        <v>Not found</v>
      </c>
    </row>
    <row r="2169" spans="1:12">
      <c r="A2169" s="10">
        <v>2168</v>
      </c>
      <c r="C2169" t="str">
        <f>IFERROR(INDEX(ProductTJ[Product Name],MATCH(A2169,ProductTJ[ProductID],0)),"Not found")</f>
        <v>Victoria UE-21</v>
      </c>
      <c r="D2169" t="str">
        <f>IFERROR(INDEX(ProductTJ[Category],MATCH(A2169,ProductTJ[ProductID],0)),"Not found")</f>
        <v>Urban</v>
      </c>
      <c r="E2169">
        <f>IFERROR(INDEX(ProductTJ[ManufacturerID],MATCH(A2169,ProductTJ[ProductID],0)),"Not found")</f>
        <v>14</v>
      </c>
      <c r="F2169" t="str">
        <f>IFERROR(INDEX(ProductTJ[Segment],MATCH(A2169,ProductTJ[ProductID],0)),"Not found")</f>
        <v>Extreme</v>
      </c>
      <c r="G2169" t="str">
        <f>IFERROR(INDEX(SalesTJ[Country],MATCH(A2169,SalesTJ[ProductID],0)),"Not found")</f>
        <v>Not found</v>
      </c>
      <c r="H2169" t="str">
        <f>IFERROR(INDEX(Location[State],MATCH(I2169,Location[Zip],0)),"Not found")</f>
        <v>Not found</v>
      </c>
      <c r="I2169" t="str">
        <f>IFERROR(INDEX(SalesTJ[Zip],MATCH(A2169,SalesTJ[ProductID],0)),"Not found")</f>
        <v>Not found</v>
      </c>
      <c r="J2169" t="str">
        <f>IFERROR(INDEX(Manufacturer[Manufacturer Name],MATCH(E2169,Manufacturer[ManufacturerID],0)),"Not found")</f>
        <v>Victoria</v>
      </c>
      <c r="K2169" t="str">
        <f>IFERROR(INDEX(SalesTJ[Units],MATCH(A2169,SalesTJ[ProductID],0)),"Not found")</f>
        <v>Not found</v>
      </c>
      <c r="L2169" t="str">
        <f>IFERROR(INDEX(SalesTJ[Revenue],MATCH(A2169,SalesTJ[ProductID],0)),"Not found")</f>
        <v>Not found</v>
      </c>
    </row>
    <row r="2170" spans="1:12">
      <c r="A2170" s="10">
        <v>2169</v>
      </c>
      <c r="C2170" t="str">
        <f>IFERROR(INDEX(ProductTJ[Product Name],MATCH(A2170,ProductTJ[ProductID],0)),"Not found")</f>
        <v>Victoria UE-22</v>
      </c>
      <c r="D2170" t="str">
        <f>IFERROR(INDEX(ProductTJ[Category],MATCH(A2170,ProductTJ[ProductID],0)),"Not found")</f>
        <v>Urban</v>
      </c>
      <c r="E2170">
        <f>IFERROR(INDEX(ProductTJ[ManufacturerID],MATCH(A2170,ProductTJ[ProductID],0)),"Not found")</f>
        <v>14</v>
      </c>
      <c r="F2170" t="str">
        <f>IFERROR(INDEX(ProductTJ[Segment],MATCH(A2170,ProductTJ[ProductID],0)),"Not found")</f>
        <v>Extreme</v>
      </c>
      <c r="G2170" t="str">
        <f>IFERROR(INDEX(SalesTJ[Country],MATCH(A2170,SalesTJ[ProductID],0)),"Not found")</f>
        <v>Canada</v>
      </c>
      <c r="H2170" t="str">
        <f>IFERROR(INDEX(Location[State],MATCH(I2170,Location[Zip],0)),"Not found")</f>
        <v>Ontario</v>
      </c>
      <c r="I2170" t="str">
        <f>IFERROR(INDEX(SalesTJ[Zip],MATCH(A2170,SalesTJ[ProductID],0)),"Not found")</f>
        <v>M7Y</v>
      </c>
      <c r="J2170" t="str">
        <f>IFERROR(INDEX(Manufacturer[Manufacturer Name],MATCH(E2170,Manufacturer[ManufacturerID],0)),"Not found")</f>
        <v>Victoria</v>
      </c>
      <c r="K2170">
        <f>IFERROR(INDEX(SalesTJ[Units],MATCH(A2170,SalesTJ[ProductID],0)),"Not found")</f>
        <v>1</v>
      </c>
      <c r="L2170">
        <f>IFERROR(INDEX(SalesTJ[Revenue],MATCH(A2170,SalesTJ[ProductID],0)),"Not found")</f>
        <v>7118.37</v>
      </c>
    </row>
    <row r="2171" spans="1:12">
      <c r="A2171" s="10">
        <v>2170</v>
      </c>
      <c r="C2171" t="str">
        <f>IFERROR(INDEX(ProductTJ[Product Name],MATCH(A2171,ProductTJ[ProductID],0)),"Not found")</f>
        <v>Victoria UE-23</v>
      </c>
      <c r="D2171" t="str">
        <f>IFERROR(INDEX(ProductTJ[Category],MATCH(A2171,ProductTJ[ProductID],0)),"Not found")</f>
        <v>Urban</v>
      </c>
      <c r="E2171">
        <f>IFERROR(INDEX(ProductTJ[ManufacturerID],MATCH(A2171,ProductTJ[ProductID],0)),"Not found")</f>
        <v>14</v>
      </c>
      <c r="F2171" t="str">
        <f>IFERROR(INDEX(ProductTJ[Segment],MATCH(A2171,ProductTJ[ProductID],0)),"Not found")</f>
        <v>Extreme</v>
      </c>
      <c r="G2171" t="str">
        <f>IFERROR(INDEX(SalesTJ[Country],MATCH(A2171,SalesTJ[ProductID],0)),"Not found")</f>
        <v>Not found</v>
      </c>
      <c r="H2171" t="str">
        <f>IFERROR(INDEX(Location[State],MATCH(I2171,Location[Zip],0)),"Not found")</f>
        <v>Not found</v>
      </c>
      <c r="I2171" t="str">
        <f>IFERROR(INDEX(SalesTJ[Zip],MATCH(A2171,SalesTJ[ProductID],0)),"Not found")</f>
        <v>Not found</v>
      </c>
      <c r="J2171" t="str">
        <f>IFERROR(INDEX(Manufacturer[Manufacturer Name],MATCH(E2171,Manufacturer[ManufacturerID],0)),"Not found")</f>
        <v>Victoria</v>
      </c>
      <c r="K2171" t="str">
        <f>IFERROR(INDEX(SalesTJ[Units],MATCH(A2171,SalesTJ[ProductID],0)),"Not found")</f>
        <v>Not found</v>
      </c>
      <c r="L2171" t="str">
        <f>IFERROR(INDEX(SalesTJ[Revenue],MATCH(A2171,SalesTJ[ProductID],0)),"Not found")</f>
        <v>Not found</v>
      </c>
    </row>
    <row r="2172" spans="1:12">
      <c r="A2172" s="10">
        <v>2171</v>
      </c>
      <c r="C2172" t="str">
        <f>IFERROR(INDEX(ProductTJ[Product Name],MATCH(A2172,ProductTJ[ProductID],0)),"Not found")</f>
        <v>Victoria UC-01</v>
      </c>
      <c r="D2172" t="str">
        <f>IFERROR(INDEX(ProductTJ[Category],MATCH(A2172,ProductTJ[ProductID],0)),"Not found")</f>
        <v>Urban</v>
      </c>
      <c r="E2172">
        <f>IFERROR(INDEX(ProductTJ[ManufacturerID],MATCH(A2172,ProductTJ[ProductID],0)),"Not found")</f>
        <v>14</v>
      </c>
      <c r="F2172" t="str">
        <f>IFERROR(INDEX(ProductTJ[Segment],MATCH(A2172,ProductTJ[ProductID],0)),"Not found")</f>
        <v>Convenience</v>
      </c>
      <c r="G2172" t="str">
        <f>IFERROR(INDEX(SalesTJ[Country],MATCH(A2172,SalesTJ[ProductID],0)),"Not found")</f>
        <v>Not found</v>
      </c>
      <c r="H2172" t="str">
        <f>IFERROR(INDEX(Location[State],MATCH(I2172,Location[Zip],0)),"Not found")</f>
        <v>Not found</v>
      </c>
      <c r="I2172" t="str">
        <f>IFERROR(INDEX(SalesTJ[Zip],MATCH(A2172,SalesTJ[ProductID],0)),"Not found")</f>
        <v>Not found</v>
      </c>
      <c r="J2172" t="str">
        <f>IFERROR(INDEX(Manufacturer[Manufacturer Name],MATCH(E2172,Manufacturer[ManufacturerID],0)),"Not found")</f>
        <v>Victoria</v>
      </c>
      <c r="K2172" t="str">
        <f>IFERROR(INDEX(SalesTJ[Units],MATCH(A2172,SalesTJ[ProductID],0)),"Not found")</f>
        <v>Not found</v>
      </c>
      <c r="L2172" t="str">
        <f>IFERROR(INDEX(SalesTJ[Revenue],MATCH(A2172,SalesTJ[ProductID],0)),"Not found")</f>
        <v>Not found</v>
      </c>
    </row>
    <row r="2173" spans="1:12">
      <c r="A2173" s="10">
        <v>2172</v>
      </c>
      <c r="C2173" t="str">
        <f>IFERROR(INDEX(ProductTJ[Product Name],MATCH(A2173,ProductTJ[ProductID],0)),"Not found")</f>
        <v>Victoria UC-02</v>
      </c>
      <c r="D2173" t="str">
        <f>IFERROR(INDEX(ProductTJ[Category],MATCH(A2173,ProductTJ[ProductID],0)),"Not found")</f>
        <v>Urban</v>
      </c>
      <c r="E2173">
        <f>IFERROR(INDEX(ProductTJ[ManufacturerID],MATCH(A2173,ProductTJ[ProductID],0)),"Not found")</f>
        <v>14</v>
      </c>
      <c r="F2173" t="str">
        <f>IFERROR(INDEX(ProductTJ[Segment],MATCH(A2173,ProductTJ[ProductID],0)),"Not found")</f>
        <v>Convenience</v>
      </c>
      <c r="G2173" t="str">
        <f>IFERROR(INDEX(SalesTJ[Country],MATCH(A2173,SalesTJ[ProductID],0)),"Not found")</f>
        <v>Not found</v>
      </c>
      <c r="H2173" t="str">
        <f>IFERROR(INDEX(Location[State],MATCH(I2173,Location[Zip],0)),"Not found")</f>
        <v>Not found</v>
      </c>
      <c r="I2173" t="str">
        <f>IFERROR(INDEX(SalesTJ[Zip],MATCH(A2173,SalesTJ[ProductID],0)),"Not found")</f>
        <v>Not found</v>
      </c>
      <c r="J2173" t="str">
        <f>IFERROR(INDEX(Manufacturer[Manufacturer Name],MATCH(E2173,Manufacturer[ManufacturerID],0)),"Not found")</f>
        <v>Victoria</v>
      </c>
      <c r="K2173" t="str">
        <f>IFERROR(INDEX(SalesTJ[Units],MATCH(A2173,SalesTJ[ProductID],0)),"Not found")</f>
        <v>Not found</v>
      </c>
      <c r="L2173" t="str">
        <f>IFERROR(INDEX(SalesTJ[Revenue],MATCH(A2173,SalesTJ[ProductID],0)),"Not found")</f>
        <v>Not found</v>
      </c>
    </row>
    <row r="2174" spans="1:12">
      <c r="A2174" s="10">
        <v>2173</v>
      </c>
      <c r="C2174" t="str">
        <f>IFERROR(INDEX(ProductTJ[Product Name],MATCH(A2174,ProductTJ[ProductID],0)),"Not found")</f>
        <v>Victoria UC-03</v>
      </c>
      <c r="D2174" t="str">
        <f>IFERROR(INDEX(ProductTJ[Category],MATCH(A2174,ProductTJ[ProductID],0)),"Not found")</f>
        <v>Urban</v>
      </c>
      <c r="E2174">
        <f>IFERROR(INDEX(ProductTJ[ManufacturerID],MATCH(A2174,ProductTJ[ProductID],0)),"Not found")</f>
        <v>14</v>
      </c>
      <c r="F2174" t="str">
        <f>IFERROR(INDEX(ProductTJ[Segment],MATCH(A2174,ProductTJ[ProductID],0)),"Not found")</f>
        <v>Convenience</v>
      </c>
      <c r="G2174" t="str">
        <f>IFERROR(INDEX(SalesTJ[Country],MATCH(A2174,SalesTJ[ProductID],0)),"Not found")</f>
        <v>Not found</v>
      </c>
      <c r="H2174" t="str">
        <f>IFERROR(INDEX(Location[State],MATCH(I2174,Location[Zip],0)),"Not found")</f>
        <v>Not found</v>
      </c>
      <c r="I2174" t="str">
        <f>IFERROR(INDEX(SalesTJ[Zip],MATCH(A2174,SalesTJ[ProductID],0)),"Not found")</f>
        <v>Not found</v>
      </c>
      <c r="J2174" t="str">
        <f>IFERROR(INDEX(Manufacturer[Manufacturer Name],MATCH(E2174,Manufacturer[ManufacturerID],0)),"Not found")</f>
        <v>Victoria</v>
      </c>
      <c r="K2174" t="str">
        <f>IFERROR(INDEX(SalesTJ[Units],MATCH(A2174,SalesTJ[ProductID],0)),"Not found")</f>
        <v>Not found</v>
      </c>
      <c r="L2174" t="str">
        <f>IFERROR(INDEX(SalesTJ[Revenue],MATCH(A2174,SalesTJ[ProductID],0)),"Not found")</f>
        <v>Not found</v>
      </c>
    </row>
    <row r="2175" spans="1:12">
      <c r="A2175" s="10">
        <v>2174</v>
      </c>
      <c r="C2175" t="str">
        <f>IFERROR(INDEX(ProductTJ[Product Name],MATCH(A2175,ProductTJ[ProductID],0)),"Not found")</f>
        <v>Victoria UC-04</v>
      </c>
      <c r="D2175" t="str">
        <f>IFERROR(INDEX(ProductTJ[Category],MATCH(A2175,ProductTJ[ProductID],0)),"Not found")</f>
        <v>Urban</v>
      </c>
      <c r="E2175">
        <f>IFERROR(INDEX(ProductTJ[ManufacturerID],MATCH(A2175,ProductTJ[ProductID],0)),"Not found")</f>
        <v>14</v>
      </c>
      <c r="F2175" t="str">
        <f>IFERROR(INDEX(ProductTJ[Segment],MATCH(A2175,ProductTJ[ProductID],0)),"Not found")</f>
        <v>Convenience</v>
      </c>
      <c r="G2175" t="str">
        <f>IFERROR(INDEX(SalesTJ[Country],MATCH(A2175,SalesTJ[ProductID],0)),"Not found")</f>
        <v>Not found</v>
      </c>
      <c r="H2175" t="str">
        <f>IFERROR(INDEX(Location[State],MATCH(I2175,Location[Zip],0)),"Not found")</f>
        <v>Not found</v>
      </c>
      <c r="I2175" t="str">
        <f>IFERROR(INDEX(SalesTJ[Zip],MATCH(A2175,SalesTJ[ProductID],0)),"Not found")</f>
        <v>Not found</v>
      </c>
      <c r="J2175" t="str">
        <f>IFERROR(INDEX(Manufacturer[Manufacturer Name],MATCH(E2175,Manufacturer[ManufacturerID],0)),"Not found")</f>
        <v>Victoria</v>
      </c>
      <c r="K2175" t="str">
        <f>IFERROR(INDEX(SalesTJ[Units],MATCH(A2175,SalesTJ[ProductID],0)),"Not found")</f>
        <v>Not found</v>
      </c>
      <c r="L2175" t="str">
        <f>IFERROR(INDEX(SalesTJ[Revenue],MATCH(A2175,SalesTJ[ProductID],0)),"Not found")</f>
        <v>Not found</v>
      </c>
    </row>
    <row r="2176" spans="1:12">
      <c r="A2176" s="10">
        <v>2175</v>
      </c>
      <c r="C2176" t="str">
        <f>IFERROR(INDEX(ProductTJ[Product Name],MATCH(A2176,ProductTJ[ProductID],0)),"Not found")</f>
        <v>Victoria UC-05</v>
      </c>
      <c r="D2176" t="str">
        <f>IFERROR(INDEX(ProductTJ[Category],MATCH(A2176,ProductTJ[ProductID],0)),"Not found")</f>
        <v>Urban</v>
      </c>
      <c r="E2176">
        <f>IFERROR(INDEX(ProductTJ[ManufacturerID],MATCH(A2176,ProductTJ[ProductID],0)),"Not found")</f>
        <v>14</v>
      </c>
      <c r="F2176" t="str">
        <f>IFERROR(INDEX(ProductTJ[Segment],MATCH(A2176,ProductTJ[ProductID],0)),"Not found")</f>
        <v>Convenience</v>
      </c>
      <c r="G2176" t="str">
        <f>IFERROR(INDEX(SalesTJ[Country],MATCH(A2176,SalesTJ[ProductID],0)),"Not found")</f>
        <v>Not found</v>
      </c>
      <c r="H2176" t="str">
        <f>IFERROR(INDEX(Location[State],MATCH(I2176,Location[Zip],0)),"Not found")</f>
        <v>Not found</v>
      </c>
      <c r="I2176" t="str">
        <f>IFERROR(INDEX(SalesTJ[Zip],MATCH(A2176,SalesTJ[ProductID],0)),"Not found")</f>
        <v>Not found</v>
      </c>
      <c r="J2176" t="str">
        <f>IFERROR(INDEX(Manufacturer[Manufacturer Name],MATCH(E2176,Manufacturer[ManufacturerID],0)),"Not found")</f>
        <v>Victoria</v>
      </c>
      <c r="K2176" t="str">
        <f>IFERROR(INDEX(SalesTJ[Units],MATCH(A2176,SalesTJ[ProductID],0)),"Not found")</f>
        <v>Not found</v>
      </c>
      <c r="L2176" t="str">
        <f>IFERROR(INDEX(SalesTJ[Revenue],MATCH(A2176,SalesTJ[ProductID],0)),"Not found")</f>
        <v>Not found</v>
      </c>
    </row>
    <row r="2177" spans="1:12">
      <c r="A2177" s="10">
        <v>2176</v>
      </c>
      <c r="C2177" t="str">
        <f>IFERROR(INDEX(ProductTJ[Product Name],MATCH(A2177,ProductTJ[ProductID],0)),"Not found")</f>
        <v>Victoria UC-06</v>
      </c>
      <c r="D2177" t="str">
        <f>IFERROR(INDEX(ProductTJ[Category],MATCH(A2177,ProductTJ[ProductID],0)),"Not found")</f>
        <v>Urban</v>
      </c>
      <c r="E2177">
        <f>IFERROR(INDEX(ProductTJ[ManufacturerID],MATCH(A2177,ProductTJ[ProductID],0)),"Not found")</f>
        <v>14</v>
      </c>
      <c r="F2177" t="str">
        <f>IFERROR(INDEX(ProductTJ[Segment],MATCH(A2177,ProductTJ[ProductID],0)),"Not found")</f>
        <v>Convenience</v>
      </c>
      <c r="G2177" t="str">
        <f>IFERROR(INDEX(SalesTJ[Country],MATCH(A2177,SalesTJ[ProductID],0)),"Not found")</f>
        <v>Not found</v>
      </c>
      <c r="H2177" t="str">
        <f>IFERROR(INDEX(Location[State],MATCH(I2177,Location[Zip],0)),"Not found")</f>
        <v>Not found</v>
      </c>
      <c r="I2177" t="str">
        <f>IFERROR(INDEX(SalesTJ[Zip],MATCH(A2177,SalesTJ[ProductID],0)),"Not found")</f>
        <v>Not found</v>
      </c>
      <c r="J2177" t="str">
        <f>IFERROR(INDEX(Manufacturer[Manufacturer Name],MATCH(E2177,Manufacturer[ManufacturerID],0)),"Not found")</f>
        <v>Victoria</v>
      </c>
      <c r="K2177" t="str">
        <f>IFERROR(INDEX(SalesTJ[Units],MATCH(A2177,SalesTJ[ProductID],0)),"Not found")</f>
        <v>Not found</v>
      </c>
      <c r="L2177" t="str">
        <f>IFERROR(INDEX(SalesTJ[Revenue],MATCH(A2177,SalesTJ[ProductID],0)),"Not found")</f>
        <v>Not found</v>
      </c>
    </row>
    <row r="2178" spans="1:12">
      <c r="A2178" s="10">
        <v>2177</v>
      </c>
      <c r="C2178" t="str">
        <f>IFERROR(INDEX(ProductTJ[Product Name],MATCH(A2178,ProductTJ[ProductID],0)),"Not found")</f>
        <v>Victoria UC-07</v>
      </c>
      <c r="D2178" t="str">
        <f>IFERROR(INDEX(ProductTJ[Category],MATCH(A2178,ProductTJ[ProductID],0)),"Not found")</f>
        <v>Urban</v>
      </c>
      <c r="E2178">
        <f>IFERROR(INDEX(ProductTJ[ManufacturerID],MATCH(A2178,ProductTJ[ProductID],0)),"Not found")</f>
        <v>14</v>
      </c>
      <c r="F2178" t="str">
        <f>IFERROR(INDEX(ProductTJ[Segment],MATCH(A2178,ProductTJ[ProductID],0)),"Not found")</f>
        <v>Convenience</v>
      </c>
      <c r="G2178" t="str">
        <f>IFERROR(INDEX(SalesTJ[Country],MATCH(A2178,SalesTJ[ProductID],0)),"Not found")</f>
        <v>Not found</v>
      </c>
      <c r="H2178" t="str">
        <f>IFERROR(INDEX(Location[State],MATCH(I2178,Location[Zip],0)),"Not found")</f>
        <v>Not found</v>
      </c>
      <c r="I2178" t="str">
        <f>IFERROR(INDEX(SalesTJ[Zip],MATCH(A2178,SalesTJ[ProductID],0)),"Not found")</f>
        <v>Not found</v>
      </c>
      <c r="J2178" t="str">
        <f>IFERROR(INDEX(Manufacturer[Manufacturer Name],MATCH(E2178,Manufacturer[ManufacturerID],0)),"Not found")</f>
        <v>Victoria</v>
      </c>
      <c r="K2178" t="str">
        <f>IFERROR(INDEX(SalesTJ[Units],MATCH(A2178,SalesTJ[ProductID],0)),"Not found")</f>
        <v>Not found</v>
      </c>
      <c r="L2178" t="str">
        <f>IFERROR(INDEX(SalesTJ[Revenue],MATCH(A2178,SalesTJ[ProductID],0)),"Not found")</f>
        <v>Not found</v>
      </c>
    </row>
    <row r="2179" spans="1:12">
      <c r="A2179" s="10">
        <v>2178</v>
      </c>
      <c r="C2179" t="str">
        <f>IFERROR(INDEX(ProductTJ[Product Name],MATCH(A2179,ProductTJ[ProductID],0)),"Not found")</f>
        <v>Victoria UC-08</v>
      </c>
      <c r="D2179" t="str">
        <f>IFERROR(INDEX(ProductTJ[Category],MATCH(A2179,ProductTJ[ProductID],0)),"Not found")</f>
        <v>Urban</v>
      </c>
      <c r="E2179">
        <f>IFERROR(INDEX(ProductTJ[ManufacturerID],MATCH(A2179,ProductTJ[ProductID],0)),"Not found")</f>
        <v>14</v>
      </c>
      <c r="F2179" t="str">
        <f>IFERROR(INDEX(ProductTJ[Segment],MATCH(A2179,ProductTJ[ProductID],0)),"Not found")</f>
        <v>Convenience</v>
      </c>
      <c r="G2179" t="str">
        <f>IFERROR(INDEX(SalesTJ[Country],MATCH(A2179,SalesTJ[ProductID],0)),"Not found")</f>
        <v>Not found</v>
      </c>
      <c r="H2179" t="str">
        <f>IFERROR(INDEX(Location[State],MATCH(I2179,Location[Zip],0)),"Not found")</f>
        <v>Not found</v>
      </c>
      <c r="I2179" t="str">
        <f>IFERROR(INDEX(SalesTJ[Zip],MATCH(A2179,SalesTJ[ProductID],0)),"Not found")</f>
        <v>Not found</v>
      </c>
      <c r="J2179" t="str">
        <f>IFERROR(INDEX(Manufacturer[Manufacturer Name],MATCH(E2179,Manufacturer[ManufacturerID],0)),"Not found")</f>
        <v>Victoria</v>
      </c>
      <c r="K2179" t="str">
        <f>IFERROR(INDEX(SalesTJ[Units],MATCH(A2179,SalesTJ[ProductID],0)),"Not found")</f>
        <v>Not found</v>
      </c>
      <c r="L2179" t="str">
        <f>IFERROR(INDEX(SalesTJ[Revenue],MATCH(A2179,SalesTJ[ProductID],0)),"Not found")</f>
        <v>Not found</v>
      </c>
    </row>
    <row r="2180" spans="1:12">
      <c r="A2180" s="10">
        <v>2179</v>
      </c>
      <c r="C2180" t="str">
        <f>IFERROR(INDEX(ProductTJ[Product Name],MATCH(A2180,ProductTJ[ProductID],0)),"Not found")</f>
        <v>Victoria UC-09</v>
      </c>
      <c r="D2180" t="str">
        <f>IFERROR(INDEX(ProductTJ[Category],MATCH(A2180,ProductTJ[ProductID],0)),"Not found")</f>
        <v>Urban</v>
      </c>
      <c r="E2180">
        <f>IFERROR(INDEX(ProductTJ[ManufacturerID],MATCH(A2180,ProductTJ[ProductID],0)),"Not found")</f>
        <v>14</v>
      </c>
      <c r="F2180" t="str">
        <f>IFERROR(INDEX(ProductTJ[Segment],MATCH(A2180,ProductTJ[ProductID],0)),"Not found")</f>
        <v>Convenience</v>
      </c>
      <c r="G2180" t="str">
        <f>IFERROR(INDEX(SalesTJ[Country],MATCH(A2180,SalesTJ[ProductID],0)),"Not found")</f>
        <v>Not found</v>
      </c>
      <c r="H2180" t="str">
        <f>IFERROR(INDEX(Location[State],MATCH(I2180,Location[Zip],0)),"Not found")</f>
        <v>Not found</v>
      </c>
      <c r="I2180" t="str">
        <f>IFERROR(INDEX(SalesTJ[Zip],MATCH(A2180,SalesTJ[ProductID],0)),"Not found")</f>
        <v>Not found</v>
      </c>
      <c r="J2180" t="str">
        <f>IFERROR(INDEX(Manufacturer[Manufacturer Name],MATCH(E2180,Manufacturer[ManufacturerID],0)),"Not found")</f>
        <v>Victoria</v>
      </c>
      <c r="K2180" t="str">
        <f>IFERROR(INDEX(SalesTJ[Units],MATCH(A2180,SalesTJ[ProductID],0)),"Not found")</f>
        <v>Not found</v>
      </c>
      <c r="L2180" t="str">
        <f>IFERROR(INDEX(SalesTJ[Revenue],MATCH(A2180,SalesTJ[ProductID],0)),"Not found")</f>
        <v>Not found</v>
      </c>
    </row>
    <row r="2181" spans="1:12">
      <c r="A2181" s="10">
        <v>2180</v>
      </c>
      <c r="C2181" t="str">
        <f>IFERROR(INDEX(ProductTJ[Product Name],MATCH(A2181,ProductTJ[ProductID],0)),"Not found")</f>
        <v>Victoria UC-10</v>
      </c>
      <c r="D2181" t="str">
        <f>IFERROR(INDEX(ProductTJ[Category],MATCH(A2181,ProductTJ[ProductID],0)),"Not found")</f>
        <v>Urban</v>
      </c>
      <c r="E2181">
        <f>IFERROR(INDEX(ProductTJ[ManufacturerID],MATCH(A2181,ProductTJ[ProductID],0)),"Not found")</f>
        <v>14</v>
      </c>
      <c r="F2181" t="str">
        <f>IFERROR(INDEX(ProductTJ[Segment],MATCH(A2181,ProductTJ[ProductID],0)),"Not found")</f>
        <v>Convenience</v>
      </c>
      <c r="G2181" t="str">
        <f>IFERROR(INDEX(SalesTJ[Country],MATCH(A2181,SalesTJ[ProductID],0)),"Not found")</f>
        <v>Canada</v>
      </c>
      <c r="H2181" t="str">
        <f>IFERROR(INDEX(Location[State],MATCH(I2181,Location[Zip],0)),"Not found")</f>
        <v>Ontario</v>
      </c>
      <c r="I2181" t="str">
        <f>IFERROR(INDEX(SalesTJ[Zip],MATCH(A2181,SalesTJ[ProductID],0)),"Not found")</f>
        <v>M5L</v>
      </c>
      <c r="J2181" t="str">
        <f>IFERROR(INDEX(Manufacturer[Manufacturer Name],MATCH(E2181,Manufacturer[ManufacturerID],0)),"Not found")</f>
        <v>Victoria</v>
      </c>
      <c r="K2181">
        <f>IFERROR(INDEX(SalesTJ[Units],MATCH(A2181,SalesTJ[ProductID],0)),"Not found")</f>
        <v>1</v>
      </c>
      <c r="L2181">
        <f>IFERROR(INDEX(SalesTJ[Revenue],MATCH(A2181,SalesTJ[ProductID],0)),"Not found")</f>
        <v>5606.37</v>
      </c>
    </row>
    <row r="2182" spans="1:12">
      <c r="A2182" s="10">
        <v>2181</v>
      </c>
      <c r="C2182" t="str">
        <f>IFERROR(INDEX(ProductTJ[Product Name],MATCH(A2182,ProductTJ[ProductID],0)),"Not found")</f>
        <v>Victoria UC-11</v>
      </c>
      <c r="D2182" t="str">
        <f>IFERROR(INDEX(ProductTJ[Category],MATCH(A2182,ProductTJ[ProductID],0)),"Not found")</f>
        <v>Urban</v>
      </c>
      <c r="E2182">
        <f>IFERROR(INDEX(ProductTJ[ManufacturerID],MATCH(A2182,ProductTJ[ProductID],0)),"Not found")</f>
        <v>14</v>
      </c>
      <c r="F2182" t="str">
        <f>IFERROR(INDEX(ProductTJ[Segment],MATCH(A2182,ProductTJ[ProductID],0)),"Not found")</f>
        <v>Convenience</v>
      </c>
      <c r="G2182" t="str">
        <f>IFERROR(INDEX(SalesTJ[Country],MATCH(A2182,SalesTJ[ProductID],0)),"Not found")</f>
        <v>Not found</v>
      </c>
      <c r="H2182" t="str">
        <f>IFERROR(INDEX(Location[State],MATCH(I2182,Location[Zip],0)),"Not found")</f>
        <v>Not found</v>
      </c>
      <c r="I2182" t="str">
        <f>IFERROR(INDEX(SalesTJ[Zip],MATCH(A2182,SalesTJ[ProductID],0)),"Not found")</f>
        <v>Not found</v>
      </c>
      <c r="J2182" t="str">
        <f>IFERROR(INDEX(Manufacturer[Manufacturer Name],MATCH(E2182,Manufacturer[ManufacturerID],0)),"Not found")</f>
        <v>Victoria</v>
      </c>
      <c r="K2182" t="str">
        <f>IFERROR(INDEX(SalesTJ[Units],MATCH(A2182,SalesTJ[ProductID],0)),"Not found")</f>
        <v>Not found</v>
      </c>
      <c r="L2182" t="str">
        <f>IFERROR(INDEX(SalesTJ[Revenue],MATCH(A2182,SalesTJ[ProductID],0)),"Not found")</f>
        <v>Not found</v>
      </c>
    </row>
    <row r="2183" spans="1:12">
      <c r="A2183" s="10">
        <v>2182</v>
      </c>
      <c r="C2183" t="str">
        <f>IFERROR(INDEX(ProductTJ[Product Name],MATCH(A2183,ProductTJ[ProductID],0)),"Not found")</f>
        <v>Victoria UC-12</v>
      </c>
      <c r="D2183" t="str">
        <f>IFERROR(INDEX(ProductTJ[Category],MATCH(A2183,ProductTJ[ProductID],0)),"Not found")</f>
        <v>Urban</v>
      </c>
      <c r="E2183">
        <f>IFERROR(INDEX(ProductTJ[ManufacturerID],MATCH(A2183,ProductTJ[ProductID],0)),"Not found")</f>
        <v>14</v>
      </c>
      <c r="F2183" t="str">
        <f>IFERROR(INDEX(ProductTJ[Segment],MATCH(A2183,ProductTJ[ProductID],0)),"Not found")</f>
        <v>Convenience</v>
      </c>
      <c r="G2183" t="str">
        <f>IFERROR(INDEX(SalesTJ[Country],MATCH(A2183,SalesTJ[ProductID],0)),"Not found")</f>
        <v>Not found</v>
      </c>
      <c r="H2183" t="str">
        <f>IFERROR(INDEX(Location[State],MATCH(I2183,Location[Zip],0)),"Not found")</f>
        <v>Not found</v>
      </c>
      <c r="I2183" t="str">
        <f>IFERROR(INDEX(SalesTJ[Zip],MATCH(A2183,SalesTJ[ProductID],0)),"Not found")</f>
        <v>Not found</v>
      </c>
      <c r="J2183" t="str">
        <f>IFERROR(INDEX(Manufacturer[Manufacturer Name],MATCH(E2183,Manufacturer[ManufacturerID],0)),"Not found")</f>
        <v>Victoria</v>
      </c>
      <c r="K2183" t="str">
        <f>IFERROR(INDEX(SalesTJ[Units],MATCH(A2183,SalesTJ[ProductID],0)),"Not found")</f>
        <v>Not found</v>
      </c>
      <c r="L2183" t="str">
        <f>IFERROR(INDEX(SalesTJ[Revenue],MATCH(A2183,SalesTJ[ProductID],0)),"Not found")</f>
        <v>Not found</v>
      </c>
    </row>
    <row r="2184" spans="1:12">
      <c r="A2184" s="10">
        <v>2183</v>
      </c>
      <c r="C2184" t="str">
        <f>IFERROR(INDEX(ProductTJ[Product Name],MATCH(A2184,ProductTJ[ProductID],0)),"Not found")</f>
        <v>Victoria UC-13</v>
      </c>
      <c r="D2184" t="str">
        <f>IFERROR(INDEX(ProductTJ[Category],MATCH(A2184,ProductTJ[ProductID],0)),"Not found")</f>
        <v>Urban</v>
      </c>
      <c r="E2184">
        <f>IFERROR(INDEX(ProductTJ[ManufacturerID],MATCH(A2184,ProductTJ[ProductID],0)),"Not found")</f>
        <v>14</v>
      </c>
      <c r="F2184" t="str">
        <f>IFERROR(INDEX(ProductTJ[Segment],MATCH(A2184,ProductTJ[ProductID],0)),"Not found")</f>
        <v>Convenience</v>
      </c>
      <c r="G2184" t="str">
        <f>IFERROR(INDEX(SalesTJ[Country],MATCH(A2184,SalesTJ[ProductID],0)),"Not found")</f>
        <v>Not found</v>
      </c>
      <c r="H2184" t="str">
        <f>IFERROR(INDEX(Location[State],MATCH(I2184,Location[Zip],0)),"Not found")</f>
        <v>Not found</v>
      </c>
      <c r="I2184" t="str">
        <f>IFERROR(INDEX(SalesTJ[Zip],MATCH(A2184,SalesTJ[ProductID],0)),"Not found")</f>
        <v>Not found</v>
      </c>
      <c r="J2184" t="str">
        <f>IFERROR(INDEX(Manufacturer[Manufacturer Name],MATCH(E2184,Manufacturer[ManufacturerID],0)),"Not found")</f>
        <v>Victoria</v>
      </c>
      <c r="K2184" t="str">
        <f>IFERROR(INDEX(SalesTJ[Units],MATCH(A2184,SalesTJ[ProductID],0)),"Not found")</f>
        <v>Not found</v>
      </c>
      <c r="L2184" t="str">
        <f>IFERROR(INDEX(SalesTJ[Revenue],MATCH(A2184,SalesTJ[ProductID],0)),"Not found")</f>
        <v>Not found</v>
      </c>
    </row>
    <row r="2185" spans="1:12">
      <c r="A2185" s="10">
        <v>2184</v>
      </c>
      <c r="C2185" t="str">
        <f>IFERROR(INDEX(ProductTJ[Product Name],MATCH(A2185,ProductTJ[ProductID],0)),"Not found")</f>
        <v>Victoria UC-14</v>
      </c>
      <c r="D2185" t="str">
        <f>IFERROR(INDEX(ProductTJ[Category],MATCH(A2185,ProductTJ[ProductID],0)),"Not found")</f>
        <v>Urban</v>
      </c>
      <c r="E2185">
        <f>IFERROR(INDEX(ProductTJ[ManufacturerID],MATCH(A2185,ProductTJ[ProductID],0)),"Not found")</f>
        <v>14</v>
      </c>
      <c r="F2185" t="str">
        <f>IFERROR(INDEX(ProductTJ[Segment],MATCH(A2185,ProductTJ[ProductID],0)),"Not found")</f>
        <v>Convenience</v>
      </c>
      <c r="G2185" t="str">
        <f>IFERROR(INDEX(SalesTJ[Country],MATCH(A2185,SalesTJ[ProductID],0)),"Not found")</f>
        <v>Not found</v>
      </c>
      <c r="H2185" t="str">
        <f>IFERROR(INDEX(Location[State],MATCH(I2185,Location[Zip],0)),"Not found")</f>
        <v>Not found</v>
      </c>
      <c r="I2185" t="str">
        <f>IFERROR(INDEX(SalesTJ[Zip],MATCH(A2185,SalesTJ[ProductID],0)),"Not found")</f>
        <v>Not found</v>
      </c>
      <c r="J2185" t="str">
        <f>IFERROR(INDEX(Manufacturer[Manufacturer Name],MATCH(E2185,Manufacturer[ManufacturerID],0)),"Not found")</f>
        <v>Victoria</v>
      </c>
      <c r="K2185" t="str">
        <f>IFERROR(INDEX(SalesTJ[Units],MATCH(A2185,SalesTJ[ProductID],0)),"Not found")</f>
        <v>Not found</v>
      </c>
      <c r="L2185" t="str">
        <f>IFERROR(INDEX(SalesTJ[Revenue],MATCH(A2185,SalesTJ[ProductID],0)),"Not found")</f>
        <v>Not found</v>
      </c>
    </row>
    <row r="2186" spans="1:12">
      <c r="A2186" s="10">
        <v>2185</v>
      </c>
      <c r="C2186" t="str">
        <f>IFERROR(INDEX(ProductTJ[Product Name],MATCH(A2186,ProductTJ[ProductID],0)),"Not found")</f>
        <v>Victoria UC-15</v>
      </c>
      <c r="D2186" t="str">
        <f>IFERROR(INDEX(ProductTJ[Category],MATCH(A2186,ProductTJ[ProductID],0)),"Not found")</f>
        <v>Urban</v>
      </c>
      <c r="E2186">
        <f>IFERROR(INDEX(ProductTJ[ManufacturerID],MATCH(A2186,ProductTJ[ProductID],0)),"Not found")</f>
        <v>14</v>
      </c>
      <c r="F2186" t="str">
        <f>IFERROR(INDEX(ProductTJ[Segment],MATCH(A2186,ProductTJ[ProductID],0)),"Not found")</f>
        <v>Convenience</v>
      </c>
      <c r="G2186" t="str">
        <f>IFERROR(INDEX(SalesTJ[Country],MATCH(A2186,SalesTJ[ProductID],0)),"Not found")</f>
        <v>Not found</v>
      </c>
      <c r="H2186" t="str">
        <f>IFERROR(INDEX(Location[State],MATCH(I2186,Location[Zip],0)),"Not found")</f>
        <v>Not found</v>
      </c>
      <c r="I2186" t="str">
        <f>IFERROR(INDEX(SalesTJ[Zip],MATCH(A2186,SalesTJ[ProductID],0)),"Not found")</f>
        <v>Not found</v>
      </c>
      <c r="J2186" t="str">
        <f>IFERROR(INDEX(Manufacturer[Manufacturer Name],MATCH(E2186,Manufacturer[ManufacturerID],0)),"Not found")</f>
        <v>Victoria</v>
      </c>
      <c r="K2186" t="str">
        <f>IFERROR(INDEX(SalesTJ[Units],MATCH(A2186,SalesTJ[ProductID],0)),"Not found")</f>
        <v>Not found</v>
      </c>
      <c r="L2186" t="str">
        <f>IFERROR(INDEX(SalesTJ[Revenue],MATCH(A2186,SalesTJ[ProductID],0)),"Not found")</f>
        <v>Not found</v>
      </c>
    </row>
    <row r="2187" spans="1:12">
      <c r="A2187" s="10">
        <v>2186</v>
      </c>
      <c r="C2187" t="str">
        <f>IFERROR(INDEX(ProductTJ[Product Name],MATCH(A2187,ProductTJ[ProductID],0)),"Not found")</f>
        <v>Victoria UC-16</v>
      </c>
      <c r="D2187" t="str">
        <f>IFERROR(INDEX(ProductTJ[Category],MATCH(A2187,ProductTJ[ProductID],0)),"Not found")</f>
        <v>Urban</v>
      </c>
      <c r="E2187">
        <f>IFERROR(INDEX(ProductTJ[ManufacturerID],MATCH(A2187,ProductTJ[ProductID],0)),"Not found")</f>
        <v>14</v>
      </c>
      <c r="F2187" t="str">
        <f>IFERROR(INDEX(ProductTJ[Segment],MATCH(A2187,ProductTJ[ProductID],0)),"Not found")</f>
        <v>Convenience</v>
      </c>
      <c r="G2187" t="str">
        <f>IFERROR(INDEX(SalesTJ[Country],MATCH(A2187,SalesTJ[ProductID],0)),"Not found")</f>
        <v>Canada</v>
      </c>
      <c r="H2187" t="str">
        <f>IFERROR(INDEX(Location[State],MATCH(I2187,Location[Zip],0)),"Not found")</f>
        <v>Ontario</v>
      </c>
      <c r="I2187" t="str">
        <f>IFERROR(INDEX(SalesTJ[Zip],MATCH(A2187,SalesTJ[ProductID],0)),"Not found")</f>
        <v>M5L</v>
      </c>
      <c r="J2187" t="str">
        <f>IFERROR(INDEX(Manufacturer[Manufacturer Name],MATCH(E2187,Manufacturer[ManufacturerID],0)),"Not found")</f>
        <v>Victoria</v>
      </c>
      <c r="K2187">
        <f>IFERROR(INDEX(SalesTJ[Units],MATCH(A2187,SalesTJ[ProductID],0)),"Not found")</f>
        <v>1</v>
      </c>
      <c r="L2187">
        <f>IFERROR(INDEX(SalesTJ[Revenue],MATCH(A2187,SalesTJ[ProductID],0)),"Not found")</f>
        <v>5606.37</v>
      </c>
    </row>
    <row r="2188" spans="1:12">
      <c r="A2188" s="10">
        <v>2187</v>
      </c>
      <c r="C2188" t="str">
        <f>IFERROR(INDEX(ProductTJ[Product Name],MATCH(A2188,ProductTJ[ProductID],0)),"Not found")</f>
        <v>Aliqui MA-01</v>
      </c>
      <c r="D2188" t="str">
        <f>IFERROR(INDEX(ProductTJ[Category],MATCH(A2188,ProductTJ[ProductID],0)),"Not found")</f>
        <v>Mix</v>
      </c>
      <c r="E2188">
        <f>IFERROR(INDEX(ProductTJ[ManufacturerID],MATCH(A2188,ProductTJ[ProductID],0)),"Not found")</f>
        <v>2</v>
      </c>
      <c r="F2188" t="str">
        <f>IFERROR(INDEX(ProductTJ[Segment],MATCH(A2188,ProductTJ[ProductID],0)),"Not found")</f>
        <v>All Season</v>
      </c>
      <c r="G2188" t="str">
        <f>IFERROR(INDEX(SalesTJ[Country],MATCH(A2188,SalesTJ[ProductID],0)),"Not found")</f>
        <v>Not found</v>
      </c>
      <c r="H2188" t="str">
        <f>IFERROR(INDEX(Location[State],MATCH(I2188,Location[Zip],0)),"Not found")</f>
        <v>Not found</v>
      </c>
      <c r="I2188" t="str">
        <f>IFERROR(INDEX(SalesTJ[Zip],MATCH(A2188,SalesTJ[ProductID],0)),"Not found")</f>
        <v>Not found</v>
      </c>
      <c r="J2188" t="str">
        <f>IFERROR(INDEX(Manufacturer[Manufacturer Name],MATCH(E2188,Manufacturer[ManufacturerID],0)),"Not found")</f>
        <v>Aliqui</v>
      </c>
      <c r="K2188" t="str">
        <f>IFERROR(INDEX(SalesTJ[Units],MATCH(A2188,SalesTJ[ProductID],0)),"Not found")</f>
        <v>Not found</v>
      </c>
      <c r="L2188" t="str">
        <f>IFERROR(INDEX(SalesTJ[Revenue],MATCH(A2188,SalesTJ[ProductID],0)),"Not found")</f>
        <v>Not found</v>
      </c>
    </row>
    <row r="2189" spans="1:12">
      <c r="A2189" s="10">
        <v>2188</v>
      </c>
      <c r="C2189" t="str">
        <f>IFERROR(INDEX(ProductTJ[Product Name],MATCH(A2189,ProductTJ[ProductID],0)),"Not found")</f>
        <v>Aliqui MA-02</v>
      </c>
      <c r="D2189" t="str">
        <f>IFERROR(INDEX(ProductTJ[Category],MATCH(A2189,ProductTJ[ProductID],0)),"Not found")</f>
        <v>Mix</v>
      </c>
      <c r="E2189">
        <f>IFERROR(INDEX(ProductTJ[ManufacturerID],MATCH(A2189,ProductTJ[ProductID],0)),"Not found")</f>
        <v>2</v>
      </c>
      <c r="F2189" t="str">
        <f>IFERROR(INDEX(ProductTJ[Segment],MATCH(A2189,ProductTJ[ProductID],0)),"Not found")</f>
        <v>All Season</v>
      </c>
      <c r="G2189" t="str">
        <f>IFERROR(INDEX(SalesTJ[Country],MATCH(A2189,SalesTJ[ProductID],0)),"Not found")</f>
        <v>Not found</v>
      </c>
      <c r="H2189" t="str">
        <f>IFERROR(INDEX(Location[State],MATCH(I2189,Location[Zip],0)),"Not found")</f>
        <v>Not found</v>
      </c>
      <c r="I2189" t="str">
        <f>IFERROR(INDEX(SalesTJ[Zip],MATCH(A2189,SalesTJ[ProductID],0)),"Not found")</f>
        <v>Not found</v>
      </c>
      <c r="J2189" t="str">
        <f>IFERROR(INDEX(Manufacturer[Manufacturer Name],MATCH(E2189,Manufacturer[ManufacturerID],0)),"Not found")</f>
        <v>Aliqui</v>
      </c>
      <c r="K2189" t="str">
        <f>IFERROR(INDEX(SalesTJ[Units],MATCH(A2189,SalesTJ[ProductID],0)),"Not found")</f>
        <v>Not found</v>
      </c>
      <c r="L2189" t="str">
        <f>IFERROR(INDEX(SalesTJ[Revenue],MATCH(A2189,SalesTJ[ProductID],0)),"Not found")</f>
        <v>Not found</v>
      </c>
    </row>
    <row r="2190" spans="1:12">
      <c r="A2190" s="10">
        <v>2189</v>
      </c>
      <c r="C2190" t="str">
        <f>IFERROR(INDEX(ProductTJ[Product Name],MATCH(A2190,ProductTJ[ProductID],0)),"Not found")</f>
        <v>Aliqui MA-03</v>
      </c>
      <c r="D2190" t="str">
        <f>IFERROR(INDEX(ProductTJ[Category],MATCH(A2190,ProductTJ[ProductID],0)),"Not found")</f>
        <v>Mix</v>
      </c>
      <c r="E2190">
        <f>IFERROR(INDEX(ProductTJ[ManufacturerID],MATCH(A2190,ProductTJ[ProductID],0)),"Not found")</f>
        <v>2</v>
      </c>
      <c r="F2190" t="str">
        <f>IFERROR(INDEX(ProductTJ[Segment],MATCH(A2190,ProductTJ[ProductID],0)),"Not found")</f>
        <v>All Season</v>
      </c>
      <c r="G2190" t="str">
        <f>IFERROR(INDEX(SalesTJ[Country],MATCH(A2190,SalesTJ[ProductID],0)),"Not found")</f>
        <v>Not found</v>
      </c>
      <c r="H2190" t="str">
        <f>IFERROR(INDEX(Location[State],MATCH(I2190,Location[Zip],0)),"Not found")</f>
        <v>Not found</v>
      </c>
      <c r="I2190" t="str">
        <f>IFERROR(INDEX(SalesTJ[Zip],MATCH(A2190,SalesTJ[ProductID],0)),"Not found")</f>
        <v>Not found</v>
      </c>
      <c r="J2190" t="str">
        <f>IFERROR(INDEX(Manufacturer[Manufacturer Name],MATCH(E2190,Manufacturer[ManufacturerID],0)),"Not found")</f>
        <v>Aliqui</v>
      </c>
      <c r="K2190" t="str">
        <f>IFERROR(INDEX(SalesTJ[Units],MATCH(A2190,SalesTJ[ProductID],0)),"Not found")</f>
        <v>Not found</v>
      </c>
      <c r="L2190" t="str">
        <f>IFERROR(INDEX(SalesTJ[Revenue],MATCH(A2190,SalesTJ[ProductID],0)),"Not found")</f>
        <v>Not found</v>
      </c>
    </row>
    <row r="2191" spans="1:12">
      <c r="A2191" s="10">
        <v>2190</v>
      </c>
      <c r="C2191" t="str">
        <f>IFERROR(INDEX(ProductTJ[Product Name],MATCH(A2191,ProductTJ[ProductID],0)),"Not found")</f>
        <v>Aliqui MA-04</v>
      </c>
      <c r="D2191" t="str">
        <f>IFERROR(INDEX(ProductTJ[Category],MATCH(A2191,ProductTJ[ProductID],0)),"Not found")</f>
        <v>Mix</v>
      </c>
      <c r="E2191">
        <f>IFERROR(INDEX(ProductTJ[ManufacturerID],MATCH(A2191,ProductTJ[ProductID],0)),"Not found")</f>
        <v>2</v>
      </c>
      <c r="F2191" t="str">
        <f>IFERROR(INDEX(ProductTJ[Segment],MATCH(A2191,ProductTJ[ProductID],0)),"Not found")</f>
        <v>All Season</v>
      </c>
      <c r="G2191" t="str">
        <f>IFERROR(INDEX(SalesTJ[Country],MATCH(A2191,SalesTJ[ProductID],0)),"Not found")</f>
        <v>Not found</v>
      </c>
      <c r="H2191" t="str">
        <f>IFERROR(INDEX(Location[State],MATCH(I2191,Location[Zip],0)),"Not found")</f>
        <v>Not found</v>
      </c>
      <c r="I2191" t="str">
        <f>IFERROR(INDEX(SalesTJ[Zip],MATCH(A2191,SalesTJ[ProductID],0)),"Not found")</f>
        <v>Not found</v>
      </c>
      <c r="J2191" t="str">
        <f>IFERROR(INDEX(Manufacturer[Manufacturer Name],MATCH(E2191,Manufacturer[ManufacturerID],0)),"Not found")</f>
        <v>Aliqui</v>
      </c>
      <c r="K2191" t="str">
        <f>IFERROR(INDEX(SalesTJ[Units],MATCH(A2191,SalesTJ[ProductID],0)),"Not found")</f>
        <v>Not found</v>
      </c>
      <c r="L2191" t="str">
        <f>IFERROR(INDEX(SalesTJ[Revenue],MATCH(A2191,SalesTJ[ProductID],0)),"Not found")</f>
        <v>Not found</v>
      </c>
    </row>
    <row r="2192" spans="1:12">
      <c r="A2192" s="10">
        <v>2191</v>
      </c>
      <c r="C2192" t="str">
        <f>IFERROR(INDEX(ProductTJ[Product Name],MATCH(A2192,ProductTJ[ProductID],0)),"Not found")</f>
        <v>Aliqui MA-05</v>
      </c>
      <c r="D2192" t="str">
        <f>IFERROR(INDEX(ProductTJ[Category],MATCH(A2192,ProductTJ[ProductID],0)),"Not found")</f>
        <v>Mix</v>
      </c>
      <c r="E2192">
        <f>IFERROR(INDEX(ProductTJ[ManufacturerID],MATCH(A2192,ProductTJ[ProductID],0)),"Not found")</f>
        <v>2</v>
      </c>
      <c r="F2192" t="str">
        <f>IFERROR(INDEX(ProductTJ[Segment],MATCH(A2192,ProductTJ[ProductID],0)),"Not found")</f>
        <v>All Season</v>
      </c>
      <c r="G2192" t="str">
        <f>IFERROR(INDEX(SalesTJ[Country],MATCH(A2192,SalesTJ[ProductID],0)),"Not found")</f>
        <v>Not found</v>
      </c>
      <c r="H2192" t="str">
        <f>IFERROR(INDEX(Location[State],MATCH(I2192,Location[Zip],0)),"Not found")</f>
        <v>Not found</v>
      </c>
      <c r="I2192" t="str">
        <f>IFERROR(INDEX(SalesTJ[Zip],MATCH(A2192,SalesTJ[ProductID],0)),"Not found")</f>
        <v>Not found</v>
      </c>
      <c r="J2192" t="str">
        <f>IFERROR(INDEX(Manufacturer[Manufacturer Name],MATCH(E2192,Manufacturer[ManufacturerID],0)),"Not found")</f>
        <v>Aliqui</v>
      </c>
      <c r="K2192" t="str">
        <f>IFERROR(INDEX(SalesTJ[Units],MATCH(A2192,SalesTJ[ProductID],0)),"Not found")</f>
        <v>Not found</v>
      </c>
      <c r="L2192" t="str">
        <f>IFERROR(INDEX(SalesTJ[Revenue],MATCH(A2192,SalesTJ[ProductID],0)),"Not found")</f>
        <v>Not found</v>
      </c>
    </row>
    <row r="2193" spans="1:12">
      <c r="A2193" s="10">
        <v>2192</v>
      </c>
      <c r="C2193" t="str">
        <f>IFERROR(INDEX(ProductTJ[Product Name],MATCH(A2193,ProductTJ[ProductID],0)),"Not found")</f>
        <v>Aliqui MA-06</v>
      </c>
      <c r="D2193" t="str">
        <f>IFERROR(INDEX(ProductTJ[Category],MATCH(A2193,ProductTJ[ProductID],0)),"Not found")</f>
        <v>Mix</v>
      </c>
      <c r="E2193">
        <f>IFERROR(INDEX(ProductTJ[ManufacturerID],MATCH(A2193,ProductTJ[ProductID],0)),"Not found")</f>
        <v>2</v>
      </c>
      <c r="F2193" t="str">
        <f>IFERROR(INDEX(ProductTJ[Segment],MATCH(A2193,ProductTJ[ProductID],0)),"Not found")</f>
        <v>All Season</v>
      </c>
      <c r="G2193" t="str">
        <f>IFERROR(INDEX(SalesTJ[Country],MATCH(A2193,SalesTJ[ProductID],0)),"Not found")</f>
        <v>Not found</v>
      </c>
      <c r="H2193" t="str">
        <f>IFERROR(INDEX(Location[State],MATCH(I2193,Location[Zip],0)),"Not found")</f>
        <v>Not found</v>
      </c>
      <c r="I2193" t="str">
        <f>IFERROR(INDEX(SalesTJ[Zip],MATCH(A2193,SalesTJ[ProductID],0)),"Not found")</f>
        <v>Not found</v>
      </c>
      <c r="J2193" t="str">
        <f>IFERROR(INDEX(Manufacturer[Manufacturer Name],MATCH(E2193,Manufacturer[ManufacturerID],0)),"Not found")</f>
        <v>Aliqui</v>
      </c>
      <c r="K2193" t="str">
        <f>IFERROR(INDEX(SalesTJ[Units],MATCH(A2193,SalesTJ[ProductID],0)),"Not found")</f>
        <v>Not found</v>
      </c>
      <c r="L2193" t="str">
        <f>IFERROR(INDEX(SalesTJ[Revenue],MATCH(A2193,SalesTJ[ProductID],0)),"Not found")</f>
        <v>Not found</v>
      </c>
    </row>
    <row r="2194" spans="1:12">
      <c r="A2194" s="10">
        <v>2193</v>
      </c>
      <c r="C2194" t="str">
        <f>IFERROR(INDEX(ProductTJ[Product Name],MATCH(A2194,ProductTJ[ProductID],0)),"Not found")</f>
        <v>Aliqui MA-07</v>
      </c>
      <c r="D2194" t="str">
        <f>IFERROR(INDEX(ProductTJ[Category],MATCH(A2194,ProductTJ[ProductID],0)),"Not found")</f>
        <v>Mix</v>
      </c>
      <c r="E2194">
        <f>IFERROR(INDEX(ProductTJ[ManufacturerID],MATCH(A2194,ProductTJ[ProductID],0)),"Not found")</f>
        <v>2</v>
      </c>
      <c r="F2194" t="str">
        <f>IFERROR(INDEX(ProductTJ[Segment],MATCH(A2194,ProductTJ[ProductID],0)),"Not found")</f>
        <v>All Season</v>
      </c>
      <c r="G2194" t="str">
        <f>IFERROR(INDEX(SalesTJ[Country],MATCH(A2194,SalesTJ[ProductID],0)),"Not found")</f>
        <v>Not found</v>
      </c>
      <c r="H2194" t="str">
        <f>IFERROR(INDEX(Location[State],MATCH(I2194,Location[Zip],0)),"Not found")</f>
        <v>Not found</v>
      </c>
      <c r="I2194" t="str">
        <f>IFERROR(INDEX(SalesTJ[Zip],MATCH(A2194,SalesTJ[ProductID],0)),"Not found")</f>
        <v>Not found</v>
      </c>
      <c r="J2194" t="str">
        <f>IFERROR(INDEX(Manufacturer[Manufacturer Name],MATCH(E2194,Manufacturer[ManufacturerID],0)),"Not found")</f>
        <v>Aliqui</v>
      </c>
      <c r="K2194" t="str">
        <f>IFERROR(INDEX(SalesTJ[Units],MATCH(A2194,SalesTJ[ProductID],0)),"Not found")</f>
        <v>Not found</v>
      </c>
      <c r="L2194" t="str">
        <f>IFERROR(INDEX(SalesTJ[Revenue],MATCH(A2194,SalesTJ[ProductID],0)),"Not found")</f>
        <v>Not found</v>
      </c>
    </row>
    <row r="2195" spans="1:12">
      <c r="A2195" s="10">
        <v>2194</v>
      </c>
      <c r="C2195" t="str">
        <f>IFERROR(INDEX(ProductTJ[Product Name],MATCH(A2195,ProductTJ[ProductID],0)),"Not found")</f>
        <v>Aliqui MA-08</v>
      </c>
      <c r="D2195" t="str">
        <f>IFERROR(INDEX(ProductTJ[Category],MATCH(A2195,ProductTJ[ProductID],0)),"Not found")</f>
        <v>Mix</v>
      </c>
      <c r="E2195">
        <f>IFERROR(INDEX(ProductTJ[ManufacturerID],MATCH(A2195,ProductTJ[ProductID],0)),"Not found")</f>
        <v>2</v>
      </c>
      <c r="F2195" t="str">
        <f>IFERROR(INDEX(ProductTJ[Segment],MATCH(A2195,ProductTJ[ProductID],0)),"Not found")</f>
        <v>All Season</v>
      </c>
      <c r="G2195" t="str">
        <f>IFERROR(INDEX(SalesTJ[Country],MATCH(A2195,SalesTJ[ProductID],0)),"Not found")</f>
        <v>Not found</v>
      </c>
      <c r="H2195" t="str">
        <f>IFERROR(INDEX(Location[State],MATCH(I2195,Location[Zip],0)),"Not found")</f>
        <v>Not found</v>
      </c>
      <c r="I2195" t="str">
        <f>IFERROR(INDEX(SalesTJ[Zip],MATCH(A2195,SalesTJ[ProductID],0)),"Not found")</f>
        <v>Not found</v>
      </c>
      <c r="J2195" t="str">
        <f>IFERROR(INDEX(Manufacturer[Manufacturer Name],MATCH(E2195,Manufacturer[ManufacturerID],0)),"Not found")</f>
        <v>Aliqui</v>
      </c>
      <c r="K2195" t="str">
        <f>IFERROR(INDEX(SalesTJ[Units],MATCH(A2195,SalesTJ[ProductID],0)),"Not found")</f>
        <v>Not found</v>
      </c>
      <c r="L2195" t="str">
        <f>IFERROR(INDEX(SalesTJ[Revenue],MATCH(A2195,SalesTJ[ProductID],0)),"Not found")</f>
        <v>Not found</v>
      </c>
    </row>
    <row r="2196" spans="1:12">
      <c r="A2196" s="10">
        <v>2195</v>
      </c>
      <c r="C2196" t="str">
        <f>IFERROR(INDEX(ProductTJ[Product Name],MATCH(A2196,ProductTJ[ProductID],0)),"Not found")</f>
        <v>Aliqui MA-09</v>
      </c>
      <c r="D2196" t="str">
        <f>IFERROR(INDEX(ProductTJ[Category],MATCH(A2196,ProductTJ[ProductID],0)),"Not found")</f>
        <v>Mix</v>
      </c>
      <c r="E2196">
        <f>IFERROR(INDEX(ProductTJ[ManufacturerID],MATCH(A2196,ProductTJ[ProductID],0)),"Not found")</f>
        <v>2</v>
      </c>
      <c r="F2196" t="str">
        <f>IFERROR(INDEX(ProductTJ[Segment],MATCH(A2196,ProductTJ[ProductID],0)),"Not found")</f>
        <v>All Season</v>
      </c>
      <c r="G2196" t="str">
        <f>IFERROR(INDEX(SalesTJ[Country],MATCH(A2196,SalesTJ[ProductID],0)),"Not found")</f>
        <v>Not found</v>
      </c>
      <c r="H2196" t="str">
        <f>IFERROR(INDEX(Location[State],MATCH(I2196,Location[Zip],0)),"Not found")</f>
        <v>Not found</v>
      </c>
      <c r="I2196" t="str">
        <f>IFERROR(INDEX(SalesTJ[Zip],MATCH(A2196,SalesTJ[ProductID],0)),"Not found")</f>
        <v>Not found</v>
      </c>
      <c r="J2196" t="str">
        <f>IFERROR(INDEX(Manufacturer[Manufacturer Name],MATCH(E2196,Manufacturer[ManufacturerID],0)),"Not found")</f>
        <v>Aliqui</v>
      </c>
      <c r="K2196" t="str">
        <f>IFERROR(INDEX(SalesTJ[Units],MATCH(A2196,SalesTJ[ProductID],0)),"Not found")</f>
        <v>Not found</v>
      </c>
      <c r="L2196" t="str">
        <f>IFERROR(INDEX(SalesTJ[Revenue],MATCH(A2196,SalesTJ[ProductID],0)),"Not found")</f>
        <v>Not found</v>
      </c>
    </row>
    <row r="2197" spans="1:12">
      <c r="A2197" s="10">
        <v>2196</v>
      </c>
      <c r="C2197" t="str">
        <f>IFERROR(INDEX(ProductTJ[Product Name],MATCH(A2197,ProductTJ[ProductID],0)),"Not found")</f>
        <v>Aliqui MA-10</v>
      </c>
      <c r="D2197" t="str">
        <f>IFERROR(INDEX(ProductTJ[Category],MATCH(A2197,ProductTJ[ProductID],0)),"Not found")</f>
        <v>Mix</v>
      </c>
      <c r="E2197">
        <f>IFERROR(INDEX(ProductTJ[ManufacturerID],MATCH(A2197,ProductTJ[ProductID],0)),"Not found")</f>
        <v>2</v>
      </c>
      <c r="F2197" t="str">
        <f>IFERROR(INDEX(ProductTJ[Segment],MATCH(A2197,ProductTJ[ProductID],0)),"Not found")</f>
        <v>All Season</v>
      </c>
      <c r="G2197" t="str">
        <f>IFERROR(INDEX(SalesTJ[Country],MATCH(A2197,SalesTJ[ProductID],0)),"Not found")</f>
        <v>Not found</v>
      </c>
      <c r="H2197" t="str">
        <f>IFERROR(INDEX(Location[State],MATCH(I2197,Location[Zip],0)),"Not found")</f>
        <v>Not found</v>
      </c>
      <c r="I2197" t="str">
        <f>IFERROR(INDEX(SalesTJ[Zip],MATCH(A2197,SalesTJ[ProductID],0)),"Not found")</f>
        <v>Not found</v>
      </c>
      <c r="J2197" t="str">
        <f>IFERROR(INDEX(Manufacturer[Manufacturer Name],MATCH(E2197,Manufacturer[ManufacturerID],0)),"Not found")</f>
        <v>Aliqui</v>
      </c>
      <c r="K2197" t="str">
        <f>IFERROR(INDEX(SalesTJ[Units],MATCH(A2197,SalesTJ[ProductID],0)),"Not found")</f>
        <v>Not found</v>
      </c>
      <c r="L2197" t="str">
        <f>IFERROR(INDEX(SalesTJ[Revenue],MATCH(A2197,SalesTJ[ProductID],0)),"Not found")</f>
        <v>Not found</v>
      </c>
    </row>
    <row r="2198" spans="1:12">
      <c r="A2198" s="10">
        <v>2197</v>
      </c>
      <c r="C2198" t="str">
        <f>IFERROR(INDEX(ProductTJ[Product Name],MATCH(A2198,ProductTJ[ProductID],0)),"Not found")</f>
        <v>Aliqui MA-11</v>
      </c>
      <c r="D2198" t="str">
        <f>IFERROR(INDEX(ProductTJ[Category],MATCH(A2198,ProductTJ[ProductID],0)),"Not found")</f>
        <v>Mix</v>
      </c>
      <c r="E2198">
        <f>IFERROR(INDEX(ProductTJ[ManufacturerID],MATCH(A2198,ProductTJ[ProductID],0)),"Not found")</f>
        <v>2</v>
      </c>
      <c r="F2198" t="str">
        <f>IFERROR(INDEX(ProductTJ[Segment],MATCH(A2198,ProductTJ[ProductID],0)),"Not found")</f>
        <v>All Season</v>
      </c>
      <c r="G2198" t="str">
        <f>IFERROR(INDEX(SalesTJ[Country],MATCH(A2198,SalesTJ[ProductID],0)),"Not found")</f>
        <v>Canada</v>
      </c>
      <c r="H2198" t="str">
        <f>IFERROR(INDEX(Location[State],MATCH(I2198,Location[Zip],0)),"Not found")</f>
        <v>Alberta</v>
      </c>
      <c r="I2198" t="str">
        <f>IFERROR(INDEX(SalesTJ[Zip],MATCH(A2198,SalesTJ[ProductID],0)),"Not found")</f>
        <v>T5H</v>
      </c>
      <c r="J2198" t="str">
        <f>IFERROR(INDEX(Manufacturer[Manufacturer Name],MATCH(E2198,Manufacturer[ManufacturerID],0)),"Not found")</f>
        <v>Aliqui</v>
      </c>
      <c r="K2198">
        <f>IFERROR(INDEX(SalesTJ[Units],MATCH(A2198,SalesTJ[ProductID],0)),"Not found")</f>
        <v>1</v>
      </c>
      <c r="L2198">
        <f>IFERROR(INDEX(SalesTJ[Revenue],MATCH(A2198,SalesTJ[ProductID],0)),"Not found")</f>
        <v>2865.87</v>
      </c>
    </row>
    <row r="2199" spans="1:12">
      <c r="A2199" s="10">
        <v>2198</v>
      </c>
      <c r="C2199" t="str">
        <f>IFERROR(INDEX(ProductTJ[Product Name],MATCH(A2199,ProductTJ[ProductID],0)),"Not found")</f>
        <v>Aliqui MA-12</v>
      </c>
      <c r="D2199" t="str">
        <f>IFERROR(INDEX(ProductTJ[Category],MATCH(A2199,ProductTJ[ProductID],0)),"Not found")</f>
        <v>Mix</v>
      </c>
      <c r="E2199">
        <f>IFERROR(INDEX(ProductTJ[ManufacturerID],MATCH(A2199,ProductTJ[ProductID],0)),"Not found")</f>
        <v>2</v>
      </c>
      <c r="F2199" t="str">
        <f>IFERROR(INDEX(ProductTJ[Segment],MATCH(A2199,ProductTJ[ProductID],0)),"Not found")</f>
        <v>All Season</v>
      </c>
      <c r="G2199" t="str">
        <f>IFERROR(INDEX(SalesTJ[Country],MATCH(A2199,SalesTJ[ProductID],0)),"Not found")</f>
        <v>Not found</v>
      </c>
      <c r="H2199" t="str">
        <f>IFERROR(INDEX(Location[State],MATCH(I2199,Location[Zip],0)),"Not found")</f>
        <v>Not found</v>
      </c>
      <c r="I2199" t="str">
        <f>IFERROR(INDEX(SalesTJ[Zip],MATCH(A2199,SalesTJ[ProductID],0)),"Not found")</f>
        <v>Not found</v>
      </c>
      <c r="J2199" t="str">
        <f>IFERROR(INDEX(Manufacturer[Manufacturer Name],MATCH(E2199,Manufacturer[ManufacturerID],0)),"Not found")</f>
        <v>Aliqui</v>
      </c>
      <c r="K2199" t="str">
        <f>IFERROR(INDEX(SalesTJ[Units],MATCH(A2199,SalesTJ[ProductID],0)),"Not found")</f>
        <v>Not found</v>
      </c>
      <c r="L2199" t="str">
        <f>IFERROR(INDEX(SalesTJ[Revenue],MATCH(A2199,SalesTJ[ProductID],0)),"Not found")</f>
        <v>Not found</v>
      </c>
    </row>
    <row r="2200" spans="1:12">
      <c r="A2200" s="10">
        <v>2199</v>
      </c>
      <c r="C2200" t="str">
        <f>IFERROR(INDEX(ProductTJ[Product Name],MATCH(A2200,ProductTJ[ProductID],0)),"Not found")</f>
        <v>Aliqui MA-13</v>
      </c>
      <c r="D2200" t="str">
        <f>IFERROR(INDEX(ProductTJ[Category],MATCH(A2200,ProductTJ[ProductID],0)),"Not found")</f>
        <v>Mix</v>
      </c>
      <c r="E2200">
        <f>IFERROR(INDEX(ProductTJ[ManufacturerID],MATCH(A2200,ProductTJ[ProductID],0)),"Not found")</f>
        <v>2</v>
      </c>
      <c r="F2200" t="str">
        <f>IFERROR(INDEX(ProductTJ[Segment],MATCH(A2200,ProductTJ[ProductID],0)),"Not found")</f>
        <v>All Season</v>
      </c>
      <c r="G2200" t="str">
        <f>IFERROR(INDEX(SalesTJ[Country],MATCH(A2200,SalesTJ[ProductID],0)),"Not found")</f>
        <v>Canada</v>
      </c>
      <c r="H2200" t="str">
        <f>IFERROR(INDEX(Location[State],MATCH(I2200,Location[Zip],0)),"Not found")</f>
        <v>British Columbia</v>
      </c>
      <c r="I2200" t="str">
        <f>IFERROR(INDEX(SalesTJ[Zip],MATCH(A2200,SalesTJ[ProductID],0)),"Not found")</f>
        <v>V5N</v>
      </c>
      <c r="J2200" t="str">
        <f>IFERROR(INDEX(Manufacturer[Manufacturer Name],MATCH(E2200,Manufacturer[ManufacturerID],0)),"Not found")</f>
        <v>Aliqui</v>
      </c>
      <c r="K2200">
        <f>IFERROR(INDEX(SalesTJ[Units],MATCH(A2200,SalesTJ[ProductID],0)),"Not found")</f>
        <v>1</v>
      </c>
      <c r="L2200">
        <f>IFERROR(INDEX(SalesTJ[Revenue],MATCH(A2200,SalesTJ[ProductID],0)),"Not found")</f>
        <v>2456.37</v>
      </c>
    </row>
    <row r="2201" spans="1:12">
      <c r="A2201" s="10">
        <v>2200</v>
      </c>
      <c r="C2201" t="str">
        <f>IFERROR(INDEX(ProductTJ[Product Name],MATCH(A2201,ProductTJ[ProductID],0)),"Not found")</f>
        <v>Aliqui MA-14</v>
      </c>
      <c r="D2201" t="str">
        <f>IFERROR(INDEX(ProductTJ[Category],MATCH(A2201,ProductTJ[ProductID],0)),"Not found")</f>
        <v>Mix</v>
      </c>
      <c r="E2201">
        <f>IFERROR(INDEX(ProductTJ[ManufacturerID],MATCH(A2201,ProductTJ[ProductID],0)),"Not found")</f>
        <v>2</v>
      </c>
      <c r="F2201" t="str">
        <f>IFERROR(INDEX(ProductTJ[Segment],MATCH(A2201,ProductTJ[ProductID],0)),"Not found")</f>
        <v>All Season</v>
      </c>
      <c r="G2201" t="str">
        <f>IFERROR(INDEX(SalesTJ[Country],MATCH(A2201,SalesTJ[ProductID],0)),"Not found")</f>
        <v>Not found</v>
      </c>
      <c r="H2201" t="str">
        <f>IFERROR(INDEX(Location[State],MATCH(I2201,Location[Zip],0)),"Not found")</f>
        <v>Not found</v>
      </c>
      <c r="I2201" t="str">
        <f>IFERROR(INDEX(SalesTJ[Zip],MATCH(A2201,SalesTJ[ProductID],0)),"Not found")</f>
        <v>Not found</v>
      </c>
      <c r="J2201" t="str">
        <f>IFERROR(INDEX(Manufacturer[Manufacturer Name],MATCH(E2201,Manufacturer[ManufacturerID],0)),"Not found")</f>
        <v>Aliqui</v>
      </c>
      <c r="K2201" t="str">
        <f>IFERROR(INDEX(SalesTJ[Units],MATCH(A2201,SalesTJ[ProductID],0)),"Not found")</f>
        <v>Not found</v>
      </c>
      <c r="L2201" t="str">
        <f>IFERROR(INDEX(SalesTJ[Revenue],MATCH(A2201,SalesTJ[ProductID],0)),"Not found")</f>
        <v>Not found</v>
      </c>
    </row>
    <row r="2202" spans="1:12">
      <c r="A2202" s="10">
        <v>2201</v>
      </c>
      <c r="C2202" t="str">
        <f>IFERROR(INDEX(ProductTJ[Product Name],MATCH(A2202,ProductTJ[ProductID],0)),"Not found")</f>
        <v>Aliqui MA-15</v>
      </c>
      <c r="D2202" t="str">
        <f>IFERROR(INDEX(ProductTJ[Category],MATCH(A2202,ProductTJ[ProductID],0)),"Not found")</f>
        <v>Mix</v>
      </c>
      <c r="E2202">
        <f>IFERROR(INDEX(ProductTJ[ManufacturerID],MATCH(A2202,ProductTJ[ProductID],0)),"Not found")</f>
        <v>2</v>
      </c>
      <c r="F2202" t="str">
        <f>IFERROR(INDEX(ProductTJ[Segment],MATCH(A2202,ProductTJ[ProductID],0)),"Not found")</f>
        <v>All Season</v>
      </c>
      <c r="G2202" t="str">
        <f>IFERROR(INDEX(SalesTJ[Country],MATCH(A2202,SalesTJ[ProductID],0)),"Not found")</f>
        <v>Not found</v>
      </c>
      <c r="H2202" t="str">
        <f>IFERROR(INDEX(Location[State],MATCH(I2202,Location[Zip],0)),"Not found")</f>
        <v>Not found</v>
      </c>
      <c r="I2202" t="str">
        <f>IFERROR(INDEX(SalesTJ[Zip],MATCH(A2202,SalesTJ[ProductID],0)),"Not found")</f>
        <v>Not found</v>
      </c>
      <c r="J2202" t="str">
        <f>IFERROR(INDEX(Manufacturer[Manufacturer Name],MATCH(E2202,Manufacturer[ManufacturerID],0)),"Not found")</f>
        <v>Aliqui</v>
      </c>
      <c r="K2202" t="str">
        <f>IFERROR(INDEX(SalesTJ[Units],MATCH(A2202,SalesTJ[ProductID],0)),"Not found")</f>
        <v>Not found</v>
      </c>
      <c r="L2202" t="str">
        <f>IFERROR(INDEX(SalesTJ[Revenue],MATCH(A2202,SalesTJ[ProductID],0)),"Not found")</f>
        <v>Not found</v>
      </c>
    </row>
    <row r="2203" spans="1:12">
      <c r="A2203" s="10">
        <v>2202</v>
      </c>
      <c r="C2203" t="str">
        <f>IFERROR(INDEX(ProductTJ[Product Name],MATCH(A2203,ProductTJ[ProductID],0)),"Not found")</f>
        <v>Aliqui MA-16</v>
      </c>
      <c r="D2203" t="str">
        <f>IFERROR(INDEX(ProductTJ[Category],MATCH(A2203,ProductTJ[ProductID],0)),"Not found")</f>
        <v>Mix</v>
      </c>
      <c r="E2203">
        <f>IFERROR(INDEX(ProductTJ[ManufacturerID],MATCH(A2203,ProductTJ[ProductID],0)),"Not found")</f>
        <v>2</v>
      </c>
      <c r="F2203" t="str">
        <f>IFERROR(INDEX(ProductTJ[Segment],MATCH(A2203,ProductTJ[ProductID],0)),"Not found")</f>
        <v>All Season</v>
      </c>
      <c r="G2203" t="str">
        <f>IFERROR(INDEX(SalesTJ[Country],MATCH(A2203,SalesTJ[ProductID],0)),"Not found")</f>
        <v>Not found</v>
      </c>
      <c r="H2203" t="str">
        <f>IFERROR(INDEX(Location[State],MATCH(I2203,Location[Zip],0)),"Not found")</f>
        <v>Not found</v>
      </c>
      <c r="I2203" t="str">
        <f>IFERROR(INDEX(SalesTJ[Zip],MATCH(A2203,SalesTJ[ProductID],0)),"Not found")</f>
        <v>Not found</v>
      </c>
      <c r="J2203" t="str">
        <f>IFERROR(INDEX(Manufacturer[Manufacturer Name],MATCH(E2203,Manufacturer[ManufacturerID],0)),"Not found")</f>
        <v>Aliqui</v>
      </c>
      <c r="K2203" t="str">
        <f>IFERROR(INDEX(SalesTJ[Units],MATCH(A2203,SalesTJ[ProductID],0)),"Not found")</f>
        <v>Not found</v>
      </c>
      <c r="L2203" t="str">
        <f>IFERROR(INDEX(SalesTJ[Revenue],MATCH(A2203,SalesTJ[ProductID],0)),"Not found")</f>
        <v>Not found</v>
      </c>
    </row>
    <row r="2204" spans="1:12">
      <c r="A2204" s="10">
        <v>2203</v>
      </c>
      <c r="C2204" t="str">
        <f>IFERROR(INDEX(ProductTJ[Product Name],MATCH(A2204,ProductTJ[ProductID],0)),"Not found")</f>
        <v>Aliqui MA-17</v>
      </c>
      <c r="D2204" t="str">
        <f>IFERROR(INDEX(ProductTJ[Category],MATCH(A2204,ProductTJ[ProductID],0)),"Not found")</f>
        <v>Mix</v>
      </c>
      <c r="E2204">
        <f>IFERROR(INDEX(ProductTJ[ManufacturerID],MATCH(A2204,ProductTJ[ProductID],0)),"Not found")</f>
        <v>2</v>
      </c>
      <c r="F2204" t="str">
        <f>IFERROR(INDEX(ProductTJ[Segment],MATCH(A2204,ProductTJ[ProductID],0)),"Not found")</f>
        <v>All Season</v>
      </c>
      <c r="G2204" t="str">
        <f>IFERROR(INDEX(SalesTJ[Country],MATCH(A2204,SalesTJ[ProductID],0)),"Not found")</f>
        <v>Not found</v>
      </c>
      <c r="H2204" t="str">
        <f>IFERROR(INDEX(Location[State],MATCH(I2204,Location[Zip],0)),"Not found")</f>
        <v>Not found</v>
      </c>
      <c r="I2204" t="str">
        <f>IFERROR(INDEX(SalesTJ[Zip],MATCH(A2204,SalesTJ[ProductID],0)),"Not found")</f>
        <v>Not found</v>
      </c>
      <c r="J2204" t="str">
        <f>IFERROR(INDEX(Manufacturer[Manufacturer Name],MATCH(E2204,Manufacturer[ManufacturerID],0)),"Not found")</f>
        <v>Aliqui</v>
      </c>
      <c r="K2204" t="str">
        <f>IFERROR(INDEX(SalesTJ[Units],MATCH(A2204,SalesTJ[ProductID],0)),"Not found")</f>
        <v>Not found</v>
      </c>
      <c r="L2204" t="str">
        <f>IFERROR(INDEX(SalesTJ[Revenue],MATCH(A2204,SalesTJ[ProductID],0)),"Not found")</f>
        <v>Not found</v>
      </c>
    </row>
    <row r="2205" spans="1:12">
      <c r="A2205" s="10">
        <v>2204</v>
      </c>
      <c r="C2205" t="str">
        <f>IFERROR(INDEX(ProductTJ[Product Name],MATCH(A2205,ProductTJ[ProductID],0)),"Not found")</f>
        <v>Aliqui RP-01</v>
      </c>
      <c r="D2205" t="str">
        <f>IFERROR(INDEX(ProductTJ[Category],MATCH(A2205,ProductTJ[ProductID],0)),"Not found")</f>
        <v>Rural</v>
      </c>
      <c r="E2205">
        <f>IFERROR(INDEX(ProductTJ[ManufacturerID],MATCH(A2205,ProductTJ[ProductID],0)),"Not found")</f>
        <v>2</v>
      </c>
      <c r="F2205" t="str">
        <f>IFERROR(INDEX(ProductTJ[Segment],MATCH(A2205,ProductTJ[ProductID],0)),"Not found")</f>
        <v>Productivity</v>
      </c>
      <c r="G2205" t="str">
        <f>IFERROR(INDEX(SalesTJ[Country],MATCH(A2205,SalesTJ[ProductID],0)),"Not found")</f>
        <v>Not found</v>
      </c>
      <c r="H2205" t="str">
        <f>IFERROR(INDEX(Location[State],MATCH(I2205,Location[Zip],0)),"Not found")</f>
        <v>Not found</v>
      </c>
      <c r="I2205" t="str">
        <f>IFERROR(INDEX(SalesTJ[Zip],MATCH(A2205,SalesTJ[ProductID],0)),"Not found")</f>
        <v>Not found</v>
      </c>
      <c r="J2205" t="str">
        <f>IFERROR(INDEX(Manufacturer[Manufacturer Name],MATCH(E2205,Manufacturer[ManufacturerID],0)),"Not found")</f>
        <v>Aliqui</v>
      </c>
      <c r="K2205" t="str">
        <f>IFERROR(INDEX(SalesTJ[Units],MATCH(A2205,SalesTJ[ProductID],0)),"Not found")</f>
        <v>Not found</v>
      </c>
      <c r="L2205" t="str">
        <f>IFERROR(INDEX(SalesTJ[Revenue],MATCH(A2205,SalesTJ[ProductID],0)),"Not found")</f>
        <v>Not found</v>
      </c>
    </row>
    <row r="2206" spans="1:12">
      <c r="A2206" s="10">
        <v>2205</v>
      </c>
      <c r="C2206" t="str">
        <f>IFERROR(INDEX(ProductTJ[Product Name],MATCH(A2206,ProductTJ[ProductID],0)),"Not found")</f>
        <v>Aliqui RP-02</v>
      </c>
      <c r="D2206" t="str">
        <f>IFERROR(INDEX(ProductTJ[Category],MATCH(A2206,ProductTJ[ProductID],0)),"Not found")</f>
        <v>Rural</v>
      </c>
      <c r="E2206">
        <f>IFERROR(INDEX(ProductTJ[ManufacturerID],MATCH(A2206,ProductTJ[ProductID],0)),"Not found")</f>
        <v>2</v>
      </c>
      <c r="F2206" t="str">
        <f>IFERROR(INDEX(ProductTJ[Segment],MATCH(A2206,ProductTJ[ProductID],0)),"Not found")</f>
        <v>Productivity</v>
      </c>
      <c r="G2206" t="str">
        <f>IFERROR(INDEX(SalesTJ[Country],MATCH(A2206,SalesTJ[ProductID],0)),"Not found")</f>
        <v>Not found</v>
      </c>
      <c r="H2206" t="str">
        <f>IFERROR(INDEX(Location[State],MATCH(I2206,Location[Zip],0)),"Not found")</f>
        <v>Not found</v>
      </c>
      <c r="I2206" t="str">
        <f>IFERROR(INDEX(SalesTJ[Zip],MATCH(A2206,SalesTJ[ProductID],0)),"Not found")</f>
        <v>Not found</v>
      </c>
      <c r="J2206" t="str">
        <f>IFERROR(INDEX(Manufacturer[Manufacturer Name],MATCH(E2206,Manufacturer[ManufacturerID],0)),"Not found")</f>
        <v>Aliqui</v>
      </c>
      <c r="K2206" t="str">
        <f>IFERROR(INDEX(SalesTJ[Units],MATCH(A2206,SalesTJ[ProductID],0)),"Not found")</f>
        <v>Not found</v>
      </c>
      <c r="L2206" t="str">
        <f>IFERROR(INDEX(SalesTJ[Revenue],MATCH(A2206,SalesTJ[ProductID],0)),"Not found")</f>
        <v>Not found</v>
      </c>
    </row>
    <row r="2207" spans="1:12">
      <c r="A2207" s="10">
        <v>2206</v>
      </c>
      <c r="C2207" t="str">
        <f>IFERROR(INDEX(ProductTJ[Product Name],MATCH(A2207,ProductTJ[ProductID],0)),"Not found")</f>
        <v>Aliqui RP-03</v>
      </c>
      <c r="D2207" t="str">
        <f>IFERROR(INDEX(ProductTJ[Category],MATCH(A2207,ProductTJ[ProductID],0)),"Not found")</f>
        <v>Rural</v>
      </c>
      <c r="E2207">
        <f>IFERROR(INDEX(ProductTJ[ManufacturerID],MATCH(A2207,ProductTJ[ProductID],0)),"Not found")</f>
        <v>2</v>
      </c>
      <c r="F2207" t="str">
        <f>IFERROR(INDEX(ProductTJ[Segment],MATCH(A2207,ProductTJ[ProductID],0)),"Not found")</f>
        <v>Productivity</v>
      </c>
      <c r="G2207" t="str">
        <f>IFERROR(INDEX(SalesTJ[Country],MATCH(A2207,SalesTJ[ProductID],0)),"Not found")</f>
        <v>Canada</v>
      </c>
      <c r="H2207" t="str">
        <f>IFERROR(INDEX(Location[State],MATCH(I2207,Location[Zip],0)),"Not found")</f>
        <v>Manitoba</v>
      </c>
      <c r="I2207" t="str">
        <f>IFERROR(INDEX(SalesTJ[Zip],MATCH(A2207,SalesTJ[ProductID],0)),"Not found")</f>
        <v>R3V</v>
      </c>
      <c r="J2207" t="str">
        <f>IFERROR(INDEX(Manufacturer[Manufacturer Name],MATCH(E2207,Manufacturer[ManufacturerID],0)),"Not found")</f>
        <v>Aliqui</v>
      </c>
      <c r="K2207">
        <f>IFERROR(INDEX(SalesTJ[Units],MATCH(A2207,SalesTJ[ProductID],0)),"Not found")</f>
        <v>1</v>
      </c>
      <c r="L2207">
        <f>IFERROR(INDEX(SalesTJ[Revenue],MATCH(A2207,SalesTJ[ProductID],0)),"Not found")</f>
        <v>1227.87</v>
      </c>
    </row>
    <row r="2208" spans="1:12">
      <c r="A2208" s="10">
        <v>2207</v>
      </c>
      <c r="C2208" t="str">
        <f>IFERROR(INDEX(ProductTJ[Product Name],MATCH(A2208,ProductTJ[ProductID],0)),"Not found")</f>
        <v>Aliqui RP-04</v>
      </c>
      <c r="D2208" t="str">
        <f>IFERROR(INDEX(ProductTJ[Category],MATCH(A2208,ProductTJ[ProductID],0)),"Not found")</f>
        <v>Rural</v>
      </c>
      <c r="E2208">
        <f>IFERROR(INDEX(ProductTJ[ManufacturerID],MATCH(A2208,ProductTJ[ProductID],0)),"Not found")</f>
        <v>2</v>
      </c>
      <c r="F2208" t="str">
        <f>IFERROR(INDEX(ProductTJ[Segment],MATCH(A2208,ProductTJ[ProductID],0)),"Not found")</f>
        <v>Productivity</v>
      </c>
      <c r="G2208" t="str">
        <f>IFERROR(INDEX(SalesTJ[Country],MATCH(A2208,SalesTJ[ProductID],0)),"Not found")</f>
        <v>Canada</v>
      </c>
      <c r="H2208" t="str">
        <f>IFERROR(INDEX(Location[State],MATCH(I2208,Location[Zip],0)),"Not found")</f>
        <v>British Columbia</v>
      </c>
      <c r="I2208" t="str">
        <f>IFERROR(INDEX(SalesTJ[Zip],MATCH(A2208,SalesTJ[ProductID],0)),"Not found")</f>
        <v>V6H</v>
      </c>
      <c r="J2208" t="str">
        <f>IFERROR(INDEX(Manufacturer[Manufacturer Name],MATCH(E2208,Manufacturer[ManufacturerID],0)),"Not found")</f>
        <v>Aliqui</v>
      </c>
      <c r="K2208">
        <f>IFERROR(INDEX(SalesTJ[Units],MATCH(A2208,SalesTJ[ProductID],0)),"Not found")</f>
        <v>1</v>
      </c>
      <c r="L2208">
        <f>IFERROR(INDEX(SalesTJ[Revenue],MATCH(A2208,SalesTJ[ProductID],0)),"Not found")</f>
        <v>1227.87</v>
      </c>
    </row>
    <row r="2209" spans="1:12">
      <c r="A2209" s="10">
        <v>2208</v>
      </c>
      <c r="C2209" t="str">
        <f>IFERROR(INDEX(ProductTJ[Product Name],MATCH(A2209,ProductTJ[ProductID],0)),"Not found")</f>
        <v>Aliqui RP-05</v>
      </c>
      <c r="D2209" t="str">
        <f>IFERROR(INDEX(ProductTJ[Category],MATCH(A2209,ProductTJ[ProductID],0)),"Not found")</f>
        <v>Rural</v>
      </c>
      <c r="E2209">
        <f>IFERROR(INDEX(ProductTJ[ManufacturerID],MATCH(A2209,ProductTJ[ProductID],0)),"Not found")</f>
        <v>2</v>
      </c>
      <c r="F2209" t="str">
        <f>IFERROR(INDEX(ProductTJ[Segment],MATCH(A2209,ProductTJ[ProductID],0)),"Not found")</f>
        <v>Productivity</v>
      </c>
      <c r="G2209" t="str">
        <f>IFERROR(INDEX(SalesTJ[Country],MATCH(A2209,SalesTJ[ProductID],0)),"Not found")</f>
        <v>Not found</v>
      </c>
      <c r="H2209" t="str">
        <f>IFERROR(INDEX(Location[State],MATCH(I2209,Location[Zip],0)),"Not found")</f>
        <v>Not found</v>
      </c>
      <c r="I2209" t="str">
        <f>IFERROR(INDEX(SalesTJ[Zip],MATCH(A2209,SalesTJ[ProductID],0)),"Not found")</f>
        <v>Not found</v>
      </c>
      <c r="J2209" t="str">
        <f>IFERROR(INDEX(Manufacturer[Manufacturer Name],MATCH(E2209,Manufacturer[ManufacturerID],0)),"Not found")</f>
        <v>Aliqui</v>
      </c>
      <c r="K2209" t="str">
        <f>IFERROR(INDEX(SalesTJ[Units],MATCH(A2209,SalesTJ[ProductID],0)),"Not found")</f>
        <v>Not found</v>
      </c>
      <c r="L2209" t="str">
        <f>IFERROR(INDEX(SalesTJ[Revenue],MATCH(A2209,SalesTJ[ProductID],0)),"Not found")</f>
        <v>Not found</v>
      </c>
    </row>
    <row r="2210" spans="1:12">
      <c r="A2210" s="10">
        <v>2209</v>
      </c>
      <c r="C2210" t="str">
        <f>IFERROR(INDEX(ProductTJ[Product Name],MATCH(A2210,ProductTJ[ProductID],0)),"Not found")</f>
        <v>Aliqui RP-06</v>
      </c>
      <c r="D2210" t="str">
        <f>IFERROR(INDEX(ProductTJ[Category],MATCH(A2210,ProductTJ[ProductID],0)),"Not found")</f>
        <v>Rural</v>
      </c>
      <c r="E2210">
        <f>IFERROR(INDEX(ProductTJ[ManufacturerID],MATCH(A2210,ProductTJ[ProductID],0)),"Not found")</f>
        <v>2</v>
      </c>
      <c r="F2210" t="str">
        <f>IFERROR(INDEX(ProductTJ[Segment],MATCH(A2210,ProductTJ[ProductID],0)),"Not found")</f>
        <v>Productivity</v>
      </c>
      <c r="G2210" t="str">
        <f>IFERROR(INDEX(SalesTJ[Country],MATCH(A2210,SalesTJ[ProductID],0)),"Not found")</f>
        <v>Not found</v>
      </c>
      <c r="H2210" t="str">
        <f>IFERROR(INDEX(Location[State],MATCH(I2210,Location[Zip],0)),"Not found")</f>
        <v>Not found</v>
      </c>
      <c r="I2210" t="str">
        <f>IFERROR(INDEX(SalesTJ[Zip],MATCH(A2210,SalesTJ[ProductID],0)),"Not found")</f>
        <v>Not found</v>
      </c>
      <c r="J2210" t="str">
        <f>IFERROR(INDEX(Manufacturer[Manufacturer Name],MATCH(E2210,Manufacturer[ManufacturerID],0)),"Not found")</f>
        <v>Aliqui</v>
      </c>
      <c r="K2210" t="str">
        <f>IFERROR(INDEX(SalesTJ[Units],MATCH(A2210,SalesTJ[ProductID],0)),"Not found")</f>
        <v>Not found</v>
      </c>
      <c r="L2210" t="str">
        <f>IFERROR(INDEX(SalesTJ[Revenue],MATCH(A2210,SalesTJ[ProductID],0)),"Not found")</f>
        <v>Not found</v>
      </c>
    </row>
    <row r="2211" spans="1:12">
      <c r="A2211" s="10">
        <v>2210</v>
      </c>
      <c r="C2211" t="str">
        <f>IFERROR(INDEX(ProductTJ[Product Name],MATCH(A2211,ProductTJ[ProductID],0)),"Not found")</f>
        <v>Aliqui RP-07</v>
      </c>
      <c r="D2211" t="str">
        <f>IFERROR(INDEX(ProductTJ[Category],MATCH(A2211,ProductTJ[ProductID],0)),"Not found")</f>
        <v>Rural</v>
      </c>
      <c r="E2211">
        <f>IFERROR(INDEX(ProductTJ[ManufacturerID],MATCH(A2211,ProductTJ[ProductID],0)),"Not found")</f>
        <v>2</v>
      </c>
      <c r="F2211" t="str">
        <f>IFERROR(INDEX(ProductTJ[Segment],MATCH(A2211,ProductTJ[ProductID],0)),"Not found")</f>
        <v>Productivity</v>
      </c>
      <c r="G2211" t="str">
        <f>IFERROR(INDEX(SalesTJ[Country],MATCH(A2211,SalesTJ[ProductID],0)),"Not found")</f>
        <v>Not found</v>
      </c>
      <c r="H2211" t="str">
        <f>IFERROR(INDEX(Location[State],MATCH(I2211,Location[Zip],0)),"Not found")</f>
        <v>Not found</v>
      </c>
      <c r="I2211" t="str">
        <f>IFERROR(INDEX(SalesTJ[Zip],MATCH(A2211,SalesTJ[ProductID],0)),"Not found")</f>
        <v>Not found</v>
      </c>
      <c r="J2211" t="str">
        <f>IFERROR(INDEX(Manufacturer[Manufacturer Name],MATCH(E2211,Manufacturer[ManufacturerID],0)),"Not found")</f>
        <v>Aliqui</v>
      </c>
      <c r="K2211" t="str">
        <f>IFERROR(INDEX(SalesTJ[Units],MATCH(A2211,SalesTJ[ProductID],0)),"Not found")</f>
        <v>Not found</v>
      </c>
      <c r="L2211" t="str">
        <f>IFERROR(INDEX(SalesTJ[Revenue],MATCH(A2211,SalesTJ[ProductID],0)),"Not found")</f>
        <v>Not found</v>
      </c>
    </row>
    <row r="2212" spans="1:12">
      <c r="A2212" s="10">
        <v>2211</v>
      </c>
      <c r="C2212" t="str">
        <f>IFERROR(INDEX(ProductTJ[Product Name],MATCH(A2212,ProductTJ[ProductID],0)),"Not found")</f>
        <v>Aliqui RP-08</v>
      </c>
      <c r="D2212" t="str">
        <f>IFERROR(INDEX(ProductTJ[Category],MATCH(A2212,ProductTJ[ProductID],0)),"Not found")</f>
        <v>Rural</v>
      </c>
      <c r="E2212">
        <f>IFERROR(INDEX(ProductTJ[ManufacturerID],MATCH(A2212,ProductTJ[ProductID],0)),"Not found")</f>
        <v>2</v>
      </c>
      <c r="F2212" t="str">
        <f>IFERROR(INDEX(ProductTJ[Segment],MATCH(A2212,ProductTJ[ProductID],0)),"Not found")</f>
        <v>Productivity</v>
      </c>
      <c r="G2212" t="str">
        <f>IFERROR(INDEX(SalesTJ[Country],MATCH(A2212,SalesTJ[ProductID],0)),"Not found")</f>
        <v>Not found</v>
      </c>
      <c r="H2212" t="str">
        <f>IFERROR(INDEX(Location[State],MATCH(I2212,Location[Zip],0)),"Not found")</f>
        <v>Not found</v>
      </c>
      <c r="I2212" t="str">
        <f>IFERROR(INDEX(SalesTJ[Zip],MATCH(A2212,SalesTJ[ProductID],0)),"Not found")</f>
        <v>Not found</v>
      </c>
      <c r="J2212" t="str">
        <f>IFERROR(INDEX(Manufacturer[Manufacturer Name],MATCH(E2212,Manufacturer[ManufacturerID],0)),"Not found")</f>
        <v>Aliqui</v>
      </c>
      <c r="K2212" t="str">
        <f>IFERROR(INDEX(SalesTJ[Units],MATCH(A2212,SalesTJ[ProductID],0)),"Not found")</f>
        <v>Not found</v>
      </c>
      <c r="L2212" t="str">
        <f>IFERROR(INDEX(SalesTJ[Revenue],MATCH(A2212,SalesTJ[ProductID],0)),"Not found")</f>
        <v>Not found</v>
      </c>
    </row>
    <row r="2213" spans="1:12">
      <c r="A2213" s="10">
        <v>2212</v>
      </c>
      <c r="C2213" t="str">
        <f>IFERROR(INDEX(ProductTJ[Product Name],MATCH(A2213,ProductTJ[ProductID],0)),"Not found")</f>
        <v>Aliqui RP-09</v>
      </c>
      <c r="D2213" t="str">
        <f>IFERROR(INDEX(ProductTJ[Category],MATCH(A2213,ProductTJ[ProductID],0)),"Not found")</f>
        <v>Rural</v>
      </c>
      <c r="E2213">
        <f>IFERROR(INDEX(ProductTJ[ManufacturerID],MATCH(A2213,ProductTJ[ProductID],0)),"Not found")</f>
        <v>2</v>
      </c>
      <c r="F2213" t="str">
        <f>IFERROR(INDEX(ProductTJ[Segment],MATCH(A2213,ProductTJ[ProductID],0)),"Not found")</f>
        <v>Productivity</v>
      </c>
      <c r="G2213" t="str">
        <f>IFERROR(INDEX(SalesTJ[Country],MATCH(A2213,SalesTJ[ProductID],0)),"Not found")</f>
        <v>Not found</v>
      </c>
      <c r="H2213" t="str">
        <f>IFERROR(INDEX(Location[State],MATCH(I2213,Location[Zip],0)),"Not found")</f>
        <v>Not found</v>
      </c>
      <c r="I2213" t="str">
        <f>IFERROR(INDEX(SalesTJ[Zip],MATCH(A2213,SalesTJ[ProductID],0)),"Not found")</f>
        <v>Not found</v>
      </c>
      <c r="J2213" t="str">
        <f>IFERROR(INDEX(Manufacturer[Manufacturer Name],MATCH(E2213,Manufacturer[ManufacturerID],0)),"Not found")</f>
        <v>Aliqui</v>
      </c>
      <c r="K2213" t="str">
        <f>IFERROR(INDEX(SalesTJ[Units],MATCH(A2213,SalesTJ[ProductID],0)),"Not found")</f>
        <v>Not found</v>
      </c>
      <c r="L2213" t="str">
        <f>IFERROR(INDEX(SalesTJ[Revenue],MATCH(A2213,SalesTJ[ProductID],0)),"Not found")</f>
        <v>Not found</v>
      </c>
    </row>
    <row r="2214" spans="1:12">
      <c r="A2214" s="10">
        <v>2213</v>
      </c>
      <c r="C2214" t="str">
        <f>IFERROR(INDEX(ProductTJ[Product Name],MATCH(A2214,ProductTJ[ProductID],0)),"Not found")</f>
        <v>Aliqui RP-10</v>
      </c>
      <c r="D2214" t="str">
        <f>IFERROR(INDEX(ProductTJ[Category],MATCH(A2214,ProductTJ[ProductID],0)),"Not found")</f>
        <v>Rural</v>
      </c>
      <c r="E2214">
        <f>IFERROR(INDEX(ProductTJ[ManufacturerID],MATCH(A2214,ProductTJ[ProductID],0)),"Not found")</f>
        <v>2</v>
      </c>
      <c r="F2214" t="str">
        <f>IFERROR(INDEX(ProductTJ[Segment],MATCH(A2214,ProductTJ[ProductID],0)),"Not found")</f>
        <v>Productivity</v>
      </c>
      <c r="G2214" t="str">
        <f>IFERROR(INDEX(SalesTJ[Country],MATCH(A2214,SalesTJ[ProductID],0)),"Not found")</f>
        <v>Not found</v>
      </c>
      <c r="H2214" t="str">
        <f>IFERROR(INDEX(Location[State],MATCH(I2214,Location[Zip],0)),"Not found")</f>
        <v>Not found</v>
      </c>
      <c r="I2214" t="str">
        <f>IFERROR(INDEX(SalesTJ[Zip],MATCH(A2214,SalesTJ[ProductID],0)),"Not found")</f>
        <v>Not found</v>
      </c>
      <c r="J2214" t="str">
        <f>IFERROR(INDEX(Manufacturer[Manufacturer Name],MATCH(E2214,Manufacturer[ManufacturerID],0)),"Not found")</f>
        <v>Aliqui</v>
      </c>
      <c r="K2214" t="str">
        <f>IFERROR(INDEX(SalesTJ[Units],MATCH(A2214,SalesTJ[ProductID],0)),"Not found")</f>
        <v>Not found</v>
      </c>
      <c r="L2214" t="str">
        <f>IFERROR(INDEX(SalesTJ[Revenue],MATCH(A2214,SalesTJ[ProductID],0)),"Not found")</f>
        <v>Not found</v>
      </c>
    </row>
    <row r="2215" spans="1:12">
      <c r="A2215" s="10">
        <v>2214</v>
      </c>
      <c r="C2215" t="str">
        <f>IFERROR(INDEX(ProductTJ[Product Name],MATCH(A2215,ProductTJ[ProductID],0)),"Not found")</f>
        <v>Aliqui RP-11</v>
      </c>
      <c r="D2215" t="str">
        <f>IFERROR(INDEX(ProductTJ[Category],MATCH(A2215,ProductTJ[ProductID],0)),"Not found")</f>
        <v>Rural</v>
      </c>
      <c r="E2215">
        <f>IFERROR(INDEX(ProductTJ[ManufacturerID],MATCH(A2215,ProductTJ[ProductID],0)),"Not found")</f>
        <v>2</v>
      </c>
      <c r="F2215" t="str">
        <f>IFERROR(INDEX(ProductTJ[Segment],MATCH(A2215,ProductTJ[ProductID],0)),"Not found")</f>
        <v>Productivity</v>
      </c>
      <c r="G2215" t="str">
        <f>IFERROR(INDEX(SalesTJ[Country],MATCH(A2215,SalesTJ[ProductID],0)),"Not found")</f>
        <v>Canada</v>
      </c>
      <c r="H2215" t="str">
        <f>IFERROR(INDEX(Location[State],MATCH(I2215,Location[Zip],0)),"Not found")</f>
        <v>Ontario</v>
      </c>
      <c r="I2215" t="str">
        <f>IFERROR(INDEX(SalesTJ[Zip],MATCH(A2215,SalesTJ[ProductID],0)),"Not found")</f>
        <v>L5N</v>
      </c>
      <c r="J2215" t="str">
        <f>IFERROR(INDEX(Manufacturer[Manufacturer Name],MATCH(E2215,Manufacturer[ManufacturerID],0)),"Not found")</f>
        <v>Aliqui</v>
      </c>
      <c r="K2215">
        <f>IFERROR(INDEX(SalesTJ[Units],MATCH(A2215,SalesTJ[ProductID],0)),"Not found")</f>
        <v>1</v>
      </c>
      <c r="L2215">
        <f>IFERROR(INDEX(SalesTJ[Revenue],MATCH(A2215,SalesTJ[ProductID],0)),"Not found")</f>
        <v>4535.37</v>
      </c>
    </row>
    <row r="2216" spans="1:12">
      <c r="A2216" s="10">
        <v>2215</v>
      </c>
      <c r="C2216" t="str">
        <f>IFERROR(INDEX(ProductTJ[Product Name],MATCH(A2216,ProductTJ[ProductID],0)),"Not found")</f>
        <v>Aliqui RP-12</v>
      </c>
      <c r="D2216" t="str">
        <f>IFERROR(INDEX(ProductTJ[Category],MATCH(A2216,ProductTJ[ProductID],0)),"Not found")</f>
        <v>Rural</v>
      </c>
      <c r="E2216">
        <f>IFERROR(INDEX(ProductTJ[ManufacturerID],MATCH(A2216,ProductTJ[ProductID],0)),"Not found")</f>
        <v>2</v>
      </c>
      <c r="F2216" t="str">
        <f>IFERROR(INDEX(ProductTJ[Segment],MATCH(A2216,ProductTJ[ProductID],0)),"Not found")</f>
        <v>Productivity</v>
      </c>
      <c r="G2216" t="str">
        <f>IFERROR(INDEX(SalesTJ[Country],MATCH(A2216,SalesTJ[ProductID],0)),"Not found")</f>
        <v>Canada</v>
      </c>
      <c r="H2216" t="str">
        <f>IFERROR(INDEX(Location[State],MATCH(I2216,Location[Zip],0)),"Not found")</f>
        <v>Manitoba</v>
      </c>
      <c r="I2216" t="str">
        <f>IFERROR(INDEX(SalesTJ[Zip],MATCH(A2216,SalesTJ[ProductID],0)),"Not found")</f>
        <v>R3B</v>
      </c>
      <c r="J2216" t="str">
        <f>IFERROR(INDEX(Manufacturer[Manufacturer Name],MATCH(E2216,Manufacturer[ManufacturerID],0)),"Not found")</f>
        <v>Aliqui</v>
      </c>
      <c r="K2216">
        <f>IFERROR(INDEX(SalesTJ[Units],MATCH(A2216,SalesTJ[ProductID],0)),"Not found")</f>
        <v>1</v>
      </c>
      <c r="L2216">
        <f>IFERROR(INDEX(SalesTJ[Revenue],MATCH(A2216,SalesTJ[ProductID],0)),"Not found")</f>
        <v>4724.37</v>
      </c>
    </row>
    <row r="2217" spans="1:12">
      <c r="A2217" s="10">
        <v>2216</v>
      </c>
      <c r="C2217" t="str">
        <f>IFERROR(INDEX(ProductTJ[Product Name],MATCH(A2217,ProductTJ[ProductID],0)),"Not found")</f>
        <v>Aliqui RP-13</v>
      </c>
      <c r="D2217" t="str">
        <f>IFERROR(INDEX(ProductTJ[Category],MATCH(A2217,ProductTJ[ProductID],0)),"Not found")</f>
        <v>Rural</v>
      </c>
      <c r="E2217">
        <f>IFERROR(INDEX(ProductTJ[ManufacturerID],MATCH(A2217,ProductTJ[ProductID],0)),"Not found")</f>
        <v>2</v>
      </c>
      <c r="F2217" t="str">
        <f>IFERROR(INDEX(ProductTJ[Segment],MATCH(A2217,ProductTJ[ProductID],0)),"Not found")</f>
        <v>Productivity</v>
      </c>
      <c r="G2217" t="str">
        <f>IFERROR(INDEX(SalesTJ[Country],MATCH(A2217,SalesTJ[ProductID],0)),"Not found")</f>
        <v>Not found</v>
      </c>
      <c r="H2217" t="str">
        <f>IFERROR(INDEX(Location[State],MATCH(I2217,Location[Zip],0)),"Not found")</f>
        <v>Not found</v>
      </c>
      <c r="I2217" t="str">
        <f>IFERROR(INDEX(SalesTJ[Zip],MATCH(A2217,SalesTJ[ProductID],0)),"Not found")</f>
        <v>Not found</v>
      </c>
      <c r="J2217" t="str">
        <f>IFERROR(INDEX(Manufacturer[Manufacturer Name],MATCH(E2217,Manufacturer[ManufacturerID],0)),"Not found")</f>
        <v>Aliqui</v>
      </c>
      <c r="K2217" t="str">
        <f>IFERROR(INDEX(SalesTJ[Units],MATCH(A2217,SalesTJ[ProductID],0)),"Not found")</f>
        <v>Not found</v>
      </c>
      <c r="L2217" t="str">
        <f>IFERROR(INDEX(SalesTJ[Revenue],MATCH(A2217,SalesTJ[ProductID],0)),"Not found")</f>
        <v>Not found</v>
      </c>
    </row>
    <row r="2218" spans="1:12">
      <c r="A2218" s="10">
        <v>2217</v>
      </c>
      <c r="C2218" t="str">
        <f>IFERROR(INDEX(ProductTJ[Product Name],MATCH(A2218,ProductTJ[ProductID],0)),"Not found")</f>
        <v>Aliqui RP-14</v>
      </c>
      <c r="D2218" t="str">
        <f>IFERROR(INDEX(ProductTJ[Category],MATCH(A2218,ProductTJ[ProductID],0)),"Not found")</f>
        <v>Rural</v>
      </c>
      <c r="E2218">
        <f>IFERROR(INDEX(ProductTJ[ManufacturerID],MATCH(A2218,ProductTJ[ProductID],0)),"Not found")</f>
        <v>2</v>
      </c>
      <c r="F2218" t="str">
        <f>IFERROR(INDEX(ProductTJ[Segment],MATCH(A2218,ProductTJ[ProductID],0)),"Not found")</f>
        <v>Productivity</v>
      </c>
      <c r="G2218" t="str">
        <f>IFERROR(INDEX(SalesTJ[Country],MATCH(A2218,SalesTJ[ProductID],0)),"Not found")</f>
        <v>Not found</v>
      </c>
      <c r="H2218" t="str">
        <f>IFERROR(INDEX(Location[State],MATCH(I2218,Location[Zip],0)),"Not found")</f>
        <v>Not found</v>
      </c>
      <c r="I2218" t="str">
        <f>IFERROR(INDEX(SalesTJ[Zip],MATCH(A2218,SalesTJ[ProductID],0)),"Not found")</f>
        <v>Not found</v>
      </c>
      <c r="J2218" t="str">
        <f>IFERROR(INDEX(Manufacturer[Manufacturer Name],MATCH(E2218,Manufacturer[ManufacturerID],0)),"Not found")</f>
        <v>Aliqui</v>
      </c>
      <c r="K2218" t="str">
        <f>IFERROR(INDEX(SalesTJ[Units],MATCH(A2218,SalesTJ[ProductID],0)),"Not found")</f>
        <v>Not found</v>
      </c>
      <c r="L2218" t="str">
        <f>IFERROR(INDEX(SalesTJ[Revenue],MATCH(A2218,SalesTJ[ProductID],0)),"Not found")</f>
        <v>Not found</v>
      </c>
    </row>
    <row r="2219" spans="1:12">
      <c r="A2219" s="10">
        <v>2218</v>
      </c>
      <c r="C2219" t="str">
        <f>IFERROR(INDEX(ProductTJ[Product Name],MATCH(A2219,ProductTJ[ProductID],0)),"Not found")</f>
        <v>Aliqui RP-15</v>
      </c>
      <c r="D2219" t="str">
        <f>IFERROR(INDEX(ProductTJ[Category],MATCH(A2219,ProductTJ[ProductID],0)),"Not found")</f>
        <v>Rural</v>
      </c>
      <c r="E2219">
        <f>IFERROR(INDEX(ProductTJ[ManufacturerID],MATCH(A2219,ProductTJ[ProductID],0)),"Not found")</f>
        <v>2</v>
      </c>
      <c r="F2219" t="str">
        <f>IFERROR(INDEX(ProductTJ[Segment],MATCH(A2219,ProductTJ[ProductID],0)),"Not found")</f>
        <v>Productivity</v>
      </c>
      <c r="G2219" t="str">
        <f>IFERROR(INDEX(SalesTJ[Country],MATCH(A2219,SalesTJ[ProductID],0)),"Not found")</f>
        <v>Canada</v>
      </c>
      <c r="H2219" t="str">
        <f>IFERROR(INDEX(Location[State],MATCH(I2219,Location[Zip],0)),"Not found")</f>
        <v>British Columbia</v>
      </c>
      <c r="I2219" t="str">
        <f>IFERROR(INDEX(SalesTJ[Zip],MATCH(A2219,SalesTJ[ProductID],0)),"Not found")</f>
        <v>V6M</v>
      </c>
      <c r="J2219" t="str">
        <f>IFERROR(INDEX(Manufacturer[Manufacturer Name],MATCH(E2219,Manufacturer[ManufacturerID],0)),"Not found")</f>
        <v>Aliqui</v>
      </c>
      <c r="K2219">
        <f>IFERROR(INDEX(SalesTJ[Units],MATCH(A2219,SalesTJ[ProductID],0)),"Not found")</f>
        <v>1</v>
      </c>
      <c r="L2219">
        <f>IFERROR(INDEX(SalesTJ[Revenue],MATCH(A2219,SalesTJ[ProductID],0)),"Not found")</f>
        <v>1763.37</v>
      </c>
    </row>
    <row r="2220" spans="1:12">
      <c r="A2220" s="10">
        <v>2219</v>
      </c>
      <c r="C2220" t="str">
        <f>IFERROR(INDEX(ProductTJ[Product Name],MATCH(A2220,ProductTJ[ProductID],0)),"Not found")</f>
        <v>Aliqui RP-16</v>
      </c>
      <c r="D2220" t="str">
        <f>IFERROR(INDEX(ProductTJ[Category],MATCH(A2220,ProductTJ[ProductID],0)),"Not found")</f>
        <v>Rural</v>
      </c>
      <c r="E2220">
        <f>IFERROR(INDEX(ProductTJ[ManufacturerID],MATCH(A2220,ProductTJ[ProductID],0)),"Not found")</f>
        <v>2</v>
      </c>
      <c r="F2220" t="str">
        <f>IFERROR(INDEX(ProductTJ[Segment],MATCH(A2220,ProductTJ[ProductID],0)),"Not found")</f>
        <v>Productivity</v>
      </c>
      <c r="G2220" t="str">
        <f>IFERROR(INDEX(SalesTJ[Country],MATCH(A2220,SalesTJ[ProductID],0)),"Not found")</f>
        <v>Canada</v>
      </c>
      <c r="H2220" t="str">
        <f>IFERROR(INDEX(Location[State],MATCH(I2220,Location[Zip],0)),"Not found")</f>
        <v>Ontario</v>
      </c>
      <c r="I2220" t="str">
        <f>IFERROR(INDEX(SalesTJ[Zip],MATCH(A2220,SalesTJ[ProductID],0)),"Not found")</f>
        <v>M6S</v>
      </c>
      <c r="J2220" t="str">
        <f>IFERROR(INDEX(Manufacturer[Manufacturer Name],MATCH(E2220,Manufacturer[ManufacturerID],0)),"Not found")</f>
        <v>Aliqui</v>
      </c>
      <c r="K2220">
        <f>IFERROR(INDEX(SalesTJ[Units],MATCH(A2220,SalesTJ[ProductID],0)),"Not found")</f>
        <v>1</v>
      </c>
      <c r="L2220">
        <f>IFERROR(INDEX(SalesTJ[Revenue],MATCH(A2220,SalesTJ[ProductID],0)),"Not found")</f>
        <v>1889.37</v>
      </c>
    </row>
    <row r="2221" spans="1:12">
      <c r="A2221" s="10">
        <v>2220</v>
      </c>
      <c r="C2221" t="str">
        <f>IFERROR(INDEX(ProductTJ[Product Name],MATCH(A2221,ProductTJ[ProductID],0)),"Not found")</f>
        <v>Aliqui RP-17</v>
      </c>
      <c r="D2221" t="str">
        <f>IFERROR(INDEX(ProductTJ[Category],MATCH(A2221,ProductTJ[ProductID],0)),"Not found")</f>
        <v>Rural</v>
      </c>
      <c r="E2221">
        <f>IFERROR(INDEX(ProductTJ[ManufacturerID],MATCH(A2221,ProductTJ[ProductID],0)),"Not found")</f>
        <v>2</v>
      </c>
      <c r="F2221" t="str">
        <f>IFERROR(INDEX(ProductTJ[Segment],MATCH(A2221,ProductTJ[ProductID],0)),"Not found")</f>
        <v>Productivity</v>
      </c>
      <c r="G2221" t="str">
        <f>IFERROR(INDEX(SalesTJ[Country],MATCH(A2221,SalesTJ[ProductID],0)),"Not found")</f>
        <v>Not found</v>
      </c>
      <c r="H2221" t="str">
        <f>IFERROR(INDEX(Location[State],MATCH(I2221,Location[Zip],0)),"Not found")</f>
        <v>Not found</v>
      </c>
      <c r="I2221" t="str">
        <f>IFERROR(INDEX(SalesTJ[Zip],MATCH(A2221,SalesTJ[ProductID],0)),"Not found")</f>
        <v>Not found</v>
      </c>
      <c r="J2221" t="str">
        <f>IFERROR(INDEX(Manufacturer[Manufacturer Name],MATCH(E2221,Manufacturer[ManufacturerID],0)),"Not found")</f>
        <v>Aliqui</v>
      </c>
      <c r="K2221" t="str">
        <f>IFERROR(INDEX(SalesTJ[Units],MATCH(A2221,SalesTJ[ProductID],0)),"Not found")</f>
        <v>Not found</v>
      </c>
      <c r="L2221" t="str">
        <f>IFERROR(INDEX(SalesTJ[Revenue],MATCH(A2221,SalesTJ[ProductID],0)),"Not found")</f>
        <v>Not found</v>
      </c>
    </row>
    <row r="2222" spans="1:12">
      <c r="A2222" s="10">
        <v>2221</v>
      </c>
      <c r="C2222" t="str">
        <f>IFERROR(INDEX(ProductTJ[Product Name],MATCH(A2222,ProductTJ[ProductID],0)),"Not found")</f>
        <v>Aliqui RP-18</v>
      </c>
      <c r="D2222" t="str">
        <f>IFERROR(INDEX(ProductTJ[Category],MATCH(A2222,ProductTJ[ProductID],0)),"Not found")</f>
        <v>Rural</v>
      </c>
      <c r="E2222">
        <f>IFERROR(INDEX(ProductTJ[ManufacturerID],MATCH(A2222,ProductTJ[ProductID],0)),"Not found")</f>
        <v>2</v>
      </c>
      <c r="F2222" t="str">
        <f>IFERROR(INDEX(ProductTJ[Segment],MATCH(A2222,ProductTJ[ProductID],0)),"Not found")</f>
        <v>Productivity</v>
      </c>
      <c r="G2222" t="str">
        <f>IFERROR(INDEX(SalesTJ[Country],MATCH(A2222,SalesTJ[ProductID],0)),"Not found")</f>
        <v>Not found</v>
      </c>
      <c r="H2222" t="str">
        <f>IFERROR(INDEX(Location[State],MATCH(I2222,Location[Zip],0)),"Not found")</f>
        <v>Not found</v>
      </c>
      <c r="I2222" t="str">
        <f>IFERROR(INDEX(SalesTJ[Zip],MATCH(A2222,SalesTJ[ProductID],0)),"Not found")</f>
        <v>Not found</v>
      </c>
      <c r="J2222" t="str">
        <f>IFERROR(INDEX(Manufacturer[Manufacturer Name],MATCH(E2222,Manufacturer[ManufacturerID],0)),"Not found")</f>
        <v>Aliqui</v>
      </c>
      <c r="K2222" t="str">
        <f>IFERROR(INDEX(SalesTJ[Units],MATCH(A2222,SalesTJ[ProductID],0)),"Not found")</f>
        <v>Not found</v>
      </c>
      <c r="L2222" t="str">
        <f>IFERROR(INDEX(SalesTJ[Revenue],MATCH(A2222,SalesTJ[ProductID],0)),"Not found")</f>
        <v>Not found</v>
      </c>
    </row>
    <row r="2223" spans="1:12">
      <c r="A2223" s="10">
        <v>2222</v>
      </c>
      <c r="C2223" t="str">
        <f>IFERROR(INDEX(ProductTJ[Product Name],MATCH(A2223,ProductTJ[ProductID],0)),"Not found")</f>
        <v>Aliqui RP-19</v>
      </c>
      <c r="D2223" t="str">
        <f>IFERROR(INDEX(ProductTJ[Category],MATCH(A2223,ProductTJ[ProductID],0)),"Not found")</f>
        <v>Rural</v>
      </c>
      <c r="E2223">
        <f>IFERROR(INDEX(ProductTJ[ManufacturerID],MATCH(A2223,ProductTJ[ProductID],0)),"Not found")</f>
        <v>2</v>
      </c>
      <c r="F2223" t="str">
        <f>IFERROR(INDEX(ProductTJ[Segment],MATCH(A2223,ProductTJ[ProductID],0)),"Not found")</f>
        <v>Productivity</v>
      </c>
      <c r="G2223" t="str">
        <f>IFERROR(INDEX(SalesTJ[Country],MATCH(A2223,SalesTJ[ProductID],0)),"Not found")</f>
        <v>Not found</v>
      </c>
      <c r="H2223" t="str">
        <f>IFERROR(INDEX(Location[State],MATCH(I2223,Location[Zip],0)),"Not found")</f>
        <v>Not found</v>
      </c>
      <c r="I2223" t="str">
        <f>IFERROR(INDEX(SalesTJ[Zip],MATCH(A2223,SalesTJ[ProductID],0)),"Not found")</f>
        <v>Not found</v>
      </c>
      <c r="J2223" t="str">
        <f>IFERROR(INDEX(Manufacturer[Manufacturer Name],MATCH(E2223,Manufacturer[ManufacturerID],0)),"Not found")</f>
        <v>Aliqui</v>
      </c>
      <c r="K2223" t="str">
        <f>IFERROR(INDEX(SalesTJ[Units],MATCH(A2223,SalesTJ[ProductID],0)),"Not found")</f>
        <v>Not found</v>
      </c>
      <c r="L2223" t="str">
        <f>IFERROR(INDEX(SalesTJ[Revenue],MATCH(A2223,SalesTJ[ProductID],0)),"Not found")</f>
        <v>Not found</v>
      </c>
    </row>
    <row r="2224" spans="1:12">
      <c r="A2224" s="10">
        <v>2223</v>
      </c>
      <c r="C2224" t="str">
        <f>IFERROR(INDEX(ProductTJ[Product Name],MATCH(A2224,ProductTJ[ProductID],0)),"Not found")</f>
        <v>Aliqui RP-20</v>
      </c>
      <c r="D2224" t="str">
        <f>IFERROR(INDEX(ProductTJ[Category],MATCH(A2224,ProductTJ[ProductID],0)),"Not found")</f>
        <v>Rural</v>
      </c>
      <c r="E2224">
        <f>IFERROR(INDEX(ProductTJ[ManufacturerID],MATCH(A2224,ProductTJ[ProductID],0)),"Not found")</f>
        <v>2</v>
      </c>
      <c r="F2224" t="str">
        <f>IFERROR(INDEX(ProductTJ[Segment],MATCH(A2224,ProductTJ[ProductID],0)),"Not found")</f>
        <v>Productivity</v>
      </c>
      <c r="G2224" t="str">
        <f>IFERROR(INDEX(SalesTJ[Country],MATCH(A2224,SalesTJ[ProductID],0)),"Not found")</f>
        <v>Not found</v>
      </c>
      <c r="H2224" t="str">
        <f>IFERROR(INDEX(Location[State],MATCH(I2224,Location[Zip],0)),"Not found")</f>
        <v>Not found</v>
      </c>
      <c r="I2224" t="str">
        <f>IFERROR(INDEX(SalesTJ[Zip],MATCH(A2224,SalesTJ[ProductID],0)),"Not found")</f>
        <v>Not found</v>
      </c>
      <c r="J2224" t="str">
        <f>IFERROR(INDEX(Manufacturer[Manufacturer Name],MATCH(E2224,Manufacturer[ManufacturerID],0)),"Not found")</f>
        <v>Aliqui</v>
      </c>
      <c r="K2224" t="str">
        <f>IFERROR(INDEX(SalesTJ[Units],MATCH(A2224,SalesTJ[ProductID],0)),"Not found")</f>
        <v>Not found</v>
      </c>
      <c r="L2224" t="str">
        <f>IFERROR(INDEX(SalesTJ[Revenue],MATCH(A2224,SalesTJ[ProductID],0)),"Not found")</f>
        <v>Not found</v>
      </c>
    </row>
    <row r="2225" spans="1:12">
      <c r="A2225" s="10">
        <v>2224</v>
      </c>
      <c r="C2225" t="str">
        <f>IFERROR(INDEX(ProductTJ[Product Name],MATCH(A2225,ProductTJ[ProductID],0)),"Not found")</f>
        <v>Aliqui RP-21</v>
      </c>
      <c r="D2225" t="str">
        <f>IFERROR(INDEX(ProductTJ[Category],MATCH(A2225,ProductTJ[ProductID],0)),"Not found")</f>
        <v>Rural</v>
      </c>
      <c r="E2225">
        <f>IFERROR(INDEX(ProductTJ[ManufacturerID],MATCH(A2225,ProductTJ[ProductID],0)),"Not found")</f>
        <v>2</v>
      </c>
      <c r="F2225" t="str">
        <f>IFERROR(INDEX(ProductTJ[Segment],MATCH(A2225,ProductTJ[ProductID],0)),"Not found")</f>
        <v>Productivity</v>
      </c>
      <c r="G2225" t="str">
        <f>IFERROR(INDEX(SalesTJ[Country],MATCH(A2225,SalesTJ[ProductID],0)),"Not found")</f>
        <v>Canada</v>
      </c>
      <c r="H2225" t="str">
        <f>IFERROR(INDEX(Location[State],MATCH(I2225,Location[Zip],0)),"Not found")</f>
        <v>Ontario</v>
      </c>
      <c r="I2225" t="str">
        <f>IFERROR(INDEX(SalesTJ[Zip],MATCH(A2225,SalesTJ[ProductID],0)),"Not found")</f>
        <v>L5N</v>
      </c>
      <c r="J2225" t="str">
        <f>IFERROR(INDEX(Manufacturer[Manufacturer Name],MATCH(E2225,Manufacturer[ManufacturerID],0)),"Not found")</f>
        <v>Aliqui</v>
      </c>
      <c r="K2225">
        <f>IFERROR(INDEX(SalesTJ[Units],MATCH(A2225,SalesTJ[ProductID],0)),"Not found")</f>
        <v>1</v>
      </c>
      <c r="L2225">
        <f>IFERROR(INDEX(SalesTJ[Revenue],MATCH(A2225,SalesTJ[ProductID],0)),"Not found")</f>
        <v>723.87</v>
      </c>
    </row>
    <row r="2226" spans="1:12">
      <c r="A2226" s="10">
        <v>2225</v>
      </c>
      <c r="C2226" t="str">
        <f>IFERROR(INDEX(ProductTJ[Product Name],MATCH(A2226,ProductTJ[ProductID],0)),"Not found")</f>
        <v>Aliqui RP-22</v>
      </c>
      <c r="D2226" t="str">
        <f>IFERROR(INDEX(ProductTJ[Category],MATCH(A2226,ProductTJ[ProductID],0)),"Not found")</f>
        <v>Rural</v>
      </c>
      <c r="E2226">
        <f>IFERROR(INDEX(ProductTJ[ManufacturerID],MATCH(A2226,ProductTJ[ProductID],0)),"Not found")</f>
        <v>2</v>
      </c>
      <c r="F2226" t="str">
        <f>IFERROR(INDEX(ProductTJ[Segment],MATCH(A2226,ProductTJ[ProductID],0)),"Not found")</f>
        <v>Productivity</v>
      </c>
      <c r="G2226" t="str">
        <f>IFERROR(INDEX(SalesTJ[Country],MATCH(A2226,SalesTJ[ProductID],0)),"Not found")</f>
        <v>Canada</v>
      </c>
      <c r="H2226" t="str">
        <f>IFERROR(INDEX(Location[State],MATCH(I2226,Location[Zip],0)),"Not found")</f>
        <v>Ontario</v>
      </c>
      <c r="I2226" t="str">
        <f>IFERROR(INDEX(SalesTJ[Zip],MATCH(A2226,SalesTJ[ProductID],0)),"Not found")</f>
        <v>L5N</v>
      </c>
      <c r="J2226" t="str">
        <f>IFERROR(INDEX(Manufacturer[Manufacturer Name],MATCH(E2226,Manufacturer[ManufacturerID],0)),"Not found")</f>
        <v>Aliqui</v>
      </c>
      <c r="K2226">
        <f>IFERROR(INDEX(SalesTJ[Units],MATCH(A2226,SalesTJ[ProductID],0)),"Not found")</f>
        <v>1</v>
      </c>
      <c r="L2226">
        <f>IFERROR(INDEX(SalesTJ[Revenue],MATCH(A2226,SalesTJ[ProductID],0)),"Not found")</f>
        <v>723.87</v>
      </c>
    </row>
    <row r="2227" spans="1:12">
      <c r="A2227" s="10">
        <v>2226</v>
      </c>
      <c r="C2227" t="str">
        <f>IFERROR(INDEX(ProductTJ[Product Name],MATCH(A2227,ProductTJ[ProductID],0)),"Not found")</f>
        <v>Aliqui RP-23</v>
      </c>
      <c r="D2227" t="str">
        <f>IFERROR(INDEX(ProductTJ[Category],MATCH(A2227,ProductTJ[ProductID],0)),"Not found")</f>
        <v>Rural</v>
      </c>
      <c r="E2227">
        <f>IFERROR(INDEX(ProductTJ[ManufacturerID],MATCH(A2227,ProductTJ[ProductID],0)),"Not found")</f>
        <v>2</v>
      </c>
      <c r="F2227" t="str">
        <f>IFERROR(INDEX(ProductTJ[Segment],MATCH(A2227,ProductTJ[ProductID],0)),"Not found")</f>
        <v>Productivity</v>
      </c>
      <c r="G2227" t="str">
        <f>IFERROR(INDEX(SalesTJ[Country],MATCH(A2227,SalesTJ[ProductID],0)),"Not found")</f>
        <v>Not found</v>
      </c>
      <c r="H2227" t="str">
        <f>IFERROR(INDEX(Location[State],MATCH(I2227,Location[Zip],0)),"Not found")</f>
        <v>Not found</v>
      </c>
      <c r="I2227" t="str">
        <f>IFERROR(INDEX(SalesTJ[Zip],MATCH(A2227,SalesTJ[ProductID],0)),"Not found")</f>
        <v>Not found</v>
      </c>
      <c r="J2227" t="str">
        <f>IFERROR(INDEX(Manufacturer[Manufacturer Name],MATCH(E2227,Manufacturer[ManufacturerID],0)),"Not found")</f>
        <v>Aliqui</v>
      </c>
      <c r="K2227" t="str">
        <f>IFERROR(INDEX(SalesTJ[Units],MATCH(A2227,SalesTJ[ProductID],0)),"Not found")</f>
        <v>Not found</v>
      </c>
      <c r="L2227" t="str">
        <f>IFERROR(INDEX(SalesTJ[Revenue],MATCH(A2227,SalesTJ[ProductID],0)),"Not found")</f>
        <v>Not found</v>
      </c>
    </row>
    <row r="2228" spans="1:12">
      <c r="A2228" s="10">
        <v>2227</v>
      </c>
      <c r="C2228" t="str">
        <f>IFERROR(INDEX(ProductTJ[Product Name],MATCH(A2228,ProductTJ[ProductID],0)),"Not found")</f>
        <v>Aliqui RP-24</v>
      </c>
      <c r="D2228" t="str">
        <f>IFERROR(INDEX(ProductTJ[Category],MATCH(A2228,ProductTJ[ProductID],0)),"Not found")</f>
        <v>Rural</v>
      </c>
      <c r="E2228">
        <f>IFERROR(INDEX(ProductTJ[ManufacturerID],MATCH(A2228,ProductTJ[ProductID],0)),"Not found")</f>
        <v>2</v>
      </c>
      <c r="F2228" t="str">
        <f>IFERROR(INDEX(ProductTJ[Segment],MATCH(A2228,ProductTJ[ProductID],0)),"Not found")</f>
        <v>Productivity</v>
      </c>
      <c r="G2228" t="str">
        <f>IFERROR(INDEX(SalesTJ[Country],MATCH(A2228,SalesTJ[ProductID],0)),"Not found")</f>
        <v>Not found</v>
      </c>
      <c r="H2228" t="str">
        <f>IFERROR(INDEX(Location[State],MATCH(I2228,Location[Zip],0)),"Not found")</f>
        <v>Not found</v>
      </c>
      <c r="I2228" t="str">
        <f>IFERROR(INDEX(SalesTJ[Zip],MATCH(A2228,SalesTJ[ProductID],0)),"Not found")</f>
        <v>Not found</v>
      </c>
      <c r="J2228" t="str">
        <f>IFERROR(INDEX(Manufacturer[Manufacturer Name],MATCH(E2228,Manufacturer[ManufacturerID],0)),"Not found")</f>
        <v>Aliqui</v>
      </c>
      <c r="K2228" t="str">
        <f>IFERROR(INDEX(SalesTJ[Units],MATCH(A2228,SalesTJ[ProductID],0)),"Not found")</f>
        <v>Not found</v>
      </c>
      <c r="L2228" t="str">
        <f>IFERROR(INDEX(SalesTJ[Revenue],MATCH(A2228,SalesTJ[ProductID],0)),"Not found")</f>
        <v>Not found</v>
      </c>
    </row>
    <row r="2229" spans="1:12">
      <c r="A2229" s="10">
        <v>2228</v>
      </c>
      <c r="C2229" t="str">
        <f>IFERROR(INDEX(ProductTJ[Product Name],MATCH(A2229,ProductTJ[ProductID],0)),"Not found")</f>
        <v>Aliqui RP-25</v>
      </c>
      <c r="D2229" t="str">
        <f>IFERROR(INDEX(ProductTJ[Category],MATCH(A2229,ProductTJ[ProductID],0)),"Not found")</f>
        <v>Rural</v>
      </c>
      <c r="E2229">
        <f>IFERROR(INDEX(ProductTJ[ManufacturerID],MATCH(A2229,ProductTJ[ProductID],0)),"Not found")</f>
        <v>2</v>
      </c>
      <c r="F2229" t="str">
        <f>IFERROR(INDEX(ProductTJ[Segment],MATCH(A2229,ProductTJ[ProductID],0)),"Not found")</f>
        <v>Productivity</v>
      </c>
      <c r="G2229" t="str">
        <f>IFERROR(INDEX(SalesTJ[Country],MATCH(A2229,SalesTJ[ProductID],0)),"Not found")</f>
        <v>Not found</v>
      </c>
      <c r="H2229" t="str">
        <f>IFERROR(INDEX(Location[State],MATCH(I2229,Location[Zip],0)),"Not found")</f>
        <v>Not found</v>
      </c>
      <c r="I2229" t="str">
        <f>IFERROR(INDEX(SalesTJ[Zip],MATCH(A2229,SalesTJ[ProductID],0)),"Not found")</f>
        <v>Not found</v>
      </c>
      <c r="J2229" t="str">
        <f>IFERROR(INDEX(Manufacturer[Manufacturer Name],MATCH(E2229,Manufacturer[ManufacturerID],0)),"Not found")</f>
        <v>Aliqui</v>
      </c>
      <c r="K2229" t="str">
        <f>IFERROR(INDEX(SalesTJ[Units],MATCH(A2229,SalesTJ[ProductID],0)),"Not found")</f>
        <v>Not found</v>
      </c>
      <c r="L2229" t="str">
        <f>IFERROR(INDEX(SalesTJ[Revenue],MATCH(A2229,SalesTJ[ProductID],0)),"Not found")</f>
        <v>Not found</v>
      </c>
    </row>
    <row r="2230" spans="1:12">
      <c r="A2230" s="10">
        <v>2229</v>
      </c>
      <c r="C2230" t="str">
        <f>IFERROR(INDEX(ProductTJ[Product Name],MATCH(A2230,ProductTJ[ProductID],0)),"Not found")</f>
        <v>Aliqui RP-26</v>
      </c>
      <c r="D2230" t="str">
        <f>IFERROR(INDEX(ProductTJ[Category],MATCH(A2230,ProductTJ[ProductID],0)),"Not found")</f>
        <v>Rural</v>
      </c>
      <c r="E2230">
        <f>IFERROR(INDEX(ProductTJ[ManufacturerID],MATCH(A2230,ProductTJ[ProductID],0)),"Not found")</f>
        <v>2</v>
      </c>
      <c r="F2230" t="str">
        <f>IFERROR(INDEX(ProductTJ[Segment],MATCH(A2230,ProductTJ[ProductID],0)),"Not found")</f>
        <v>Productivity</v>
      </c>
      <c r="G2230" t="str">
        <f>IFERROR(INDEX(SalesTJ[Country],MATCH(A2230,SalesTJ[ProductID],0)),"Not found")</f>
        <v>Not found</v>
      </c>
      <c r="H2230" t="str">
        <f>IFERROR(INDEX(Location[State],MATCH(I2230,Location[Zip],0)),"Not found")</f>
        <v>Not found</v>
      </c>
      <c r="I2230" t="str">
        <f>IFERROR(INDEX(SalesTJ[Zip],MATCH(A2230,SalesTJ[ProductID],0)),"Not found")</f>
        <v>Not found</v>
      </c>
      <c r="J2230" t="str">
        <f>IFERROR(INDEX(Manufacturer[Manufacturer Name],MATCH(E2230,Manufacturer[ManufacturerID],0)),"Not found")</f>
        <v>Aliqui</v>
      </c>
      <c r="K2230" t="str">
        <f>IFERROR(INDEX(SalesTJ[Units],MATCH(A2230,SalesTJ[ProductID],0)),"Not found")</f>
        <v>Not found</v>
      </c>
      <c r="L2230" t="str">
        <f>IFERROR(INDEX(SalesTJ[Revenue],MATCH(A2230,SalesTJ[ProductID],0)),"Not found")</f>
        <v>Not found</v>
      </c>
    </row>
    <row r="2231" spans="1:12">
      <c r="A2231" s="10">
        <v>2230</v>
      </c>
      <c r="C2231" t="str">
        <f>IFERROR(INDEX(ProductTJ[Product Name],MATCH(A2231,ProductTJ[ProductID],0)),"Not found")</f>
        <v>Aliqui RP-27</v>
      </c>
      <c r="D2231" t="str">
        <f>IFERROR(INDEX(ProductTJ[Category],MATCH(A2231,ProductTJ[ProductID],0)),"Not found")</f>
        <v>Rural</v>
      </c>
      <c r="E2231">
        <f>IFERROR(INDEX(ProductTJ[ManufacturerID],MATCH(A2231,ProductTJ[ProductID],0)),"Not found")</f>
        <v>2</v>
      </c>
      <c r="F2231" t="str">
        <f>IFERROR(INDEX(ProductTJ[Segment],MATCH(A2231,ProductTJ[ProductID],0)),"Not found")</f>
        <v>Productivity</v>
      </c>
      <c r="G2231" t="str">
        <f>IFERROR(INDEX(SalesTJ[Country],MATCH(A2231,SalesTJ[ProductID],0)),"Not found")</f>
        <v>Not found</v>
      </c>
      <c r="H2231" t="str">
        <f>IFERROR(INDEX(Location[State],MATCH(I2231,Location[Zip],0)),"Not found")</f>
        <v>Not found</v>
      </c>
      <c r="I2231" t="str">
        <f>IFERROR(INDEX(SalesTJ[Zip],MATCH(A2231,SalesTJ[ProductID],0)),"Not found")</f>
        <v>Not found</v>
      </c>
      <c r="J2231" t="str">
        <f>IFERROR(INDEX(Manufacturer[Manufacturer Name],MATCH(E2231,Manufacturer[ManufacturerID],0)),"Not found")</f>
        <v>Aliqui</v>
      </c>
      <c r="K2231" t="str">
        <f>IFERROR(INDEX(SalesTJ[Units],MATCH(A2231,SalesTJ[ProductID],0)),"Not found")</f>
        <v>Not found</v>
      </c>
      <c r="L2231" t="str">
        <f>IFERROR(INDEX(SalesTJ[Revenue],MATCH(A2231,SalesTJ[ProductID],0)),"Not found")</f>
        <v>Not found</v>
      </c>
    </row>
    <row r="2232" spans="1:12">
      <c r="A2232" s="10">
        <v>2231</v>
      </c>
      <c r="C2232" t="str">
        <f>IFERROR(INDEX(ProductTJ[Product Name],MATCH(A2232,ProductTJ[ProductID],0)),"Not found")</f>
        <v>Aliqui RP-28</v>
      </c>
      <c r="D2232" t="str">
        <f>IFERROR(INDEX(ProductTJ[Category],MATCH(A2232,ProductTJ[ProductID],0)),"Not found")</f>
        <v>Rural</v>
      </c>
      <c r="E2232">
        <f>IFERROR(INDEX(ProductTJ[ManufacturerID],MATCH(A2232,ProductTJ[ProductID],0)),"Not found")</f>
        <v>2</v>
      </c>
      <c r="F2232" t="str">
        <f>IFERROR(INDEX(ProductTJ[Segment],MATCH(A2232,ProductTJ[ProductID],0)),"Not found")</f>
        <v>Productivity</v>
      </c>
      <c r="G2232" t="str">
        <f>IFERROR(INDEX(SalesTJ[Country],MATCH(A2232,SalesTJ[ProductID],0)),"Not found")</f>
        <v>Not found</v>
      </c>
      <c r="H2232" t="str">
        <f>IFERROR(INDEX(Location[State],MATCH(I2232,Location[Zip],0)),"Not found")</f>
        <v>Not found</v>
      </c>
      <c r="I2232" t="str">
        <f>IFERROR(INDEX(SalesTJ[Zip],MATCH(A2232,SalesTJ[ProductID],0)),"Not found")</f>
        <v>Not found</v>
      </c>
      <c r="J2232" t="str">
        <f>IFERROR(INDEX(Manufacturer[Manufacturer Name],MATCH(E2232,Manufacturer[ManufacturerID],0)),"Not found")</f>
        <v>Aliqui</v>
      </c>
      <c r="K2232" t="str">
        <f>IFERROR(INDEX(SalesTJ[Units],MATCH(A2232,SalesTJ[ProductID],0)),"Not found")</f>
        <v>Not found</v>
      </c>
      <c r="L2232" t="str">
        <f>IFERROR(INDEX(SalesTJ[Revenue],MATCH(A2232,SalesTJ[ProductID],0)),"Not found")</f>
        <v>Not found</v>
      </c>
    </row>
    <row r="2233" spans="1:12">
      <c r="A2233" s="10">
        <v>2232</v>
      </c>
      <c r="C2233" t="str">
        <f>IFERROR(INDEX(ProductTJ[Product Name],MATCH(A2233,ProductTJ[ProductID],0)),"Not found")</f>
        <v>Aliqui RP-29</v>
      </c>
      <c r="D2233" t="str">
        <f>IFERROR(INDEX(ProductTJ[Category],MATCH(A2233,ProductTJ[ProductID],0)),"Not found")</f>
        <v>Rural</v>
      </c>
      <c r="E2233">
        <f>IFERROR(INDEX(ProductTJ[ManufacturerID],MATCH(A2233,ProductTJ[ProductID],0)),"Not found")</f>
        <v>2</v>
      </c>
      <c r="F2233" t="str">
        <f>IFERROR(INDEX(ProductTJ[Segment],MATCH(A2233,ProductTJ[ProductID],0)),"Not found")</f>
        <v>Productivity</v>
      </c>
      <c r="G2233" t="str">
        <f>IFERROR(INDEX(SalesTJ[Country],MATCH(A2233,SalesTJ[ProductID],0)),"Not found")</f>
        <v>Not found</v>
      </c>
      <c r="H2233" t="str">
        <f>IFERROR(INDEX(Location[State],MATCH(I2233,Location[Zip],0)),"Not found")</f>
        <v>Not found</v>
      </c>
      <c r="I2233" t="str">
        <f>IFERROR(INDEX(SalesTJ[Zip],MATCH(A2233,SalesTJ[ProductID],0)),"Not found")</f>
        <v>Not found</v>
      </c>
      <c r="J2233" t="str">
        <f>IFERROR(INDEX(Manufacturer[Manufacturer Name],MATCH(E2233,Manufacturer[ManufacturerID],0)),"Not found")</f>
        <v>Aliqui</v>
      </c>
      <c r="K2233" t="str">
        <f>IFERROR(INDEX(SalesTJ[Units],MATCH(A2233,SalesTJ[ProductID],0)),"Not found")</f>
        <v>Not found</v>
      </c>
      <c r="L2233" t="str">
        <f>IFERROR(INDEX(SalesTJ[Revenue],MATCH(A2233,SalesTJ[ProductID],0)),"Not found")</f>
        <v>Not found</v>
      </c>
    </row>
    <row r="2234" spans="1:12">
      <c r="A2234" s="10">
        <v>2233</v>
      </c>
      <c r="C2234" t="str">
        <f>IFERROR(INDEX(ProductTJ[Product Name],MATCH(A2234,ProductTJ[ProductID],0)),"Not found")</f>
        <v>Aliqui RP-30</v>
      </c>
      <c r="D2234" t="str">
        <f>IFERROR(INDEX(ProductTJ[Category],MATCH(A2234,ProductTJ[ProductID],0)),"Not found")</f>
        <v>Rural</v>
      </c>
      <c r="E2234">
        <f>IFERROR(INDEX(ProductTJ[ManufacturerID],MATCH(A2234,ProductTJ[ProductID],0)),"Not found")</f>
        <v>2</v>
      </c>
      <c r="F2234" t="str">
        <f>IFERROR(INDEX(ProductTJ[Segment],MATCH(A2234,ProductTJ[ProductID],0)),"Not found")</f>
        <v>Productivity</v>
      </c>
      <c r="G2234" t="str">
        <f>IFERROR(INDEX(SalesTJ[Country],MATCH(A2234,SalesTJ[ProductID],0)),"Not found")</f>
        <v>Not found</v>
      </c>
      <c r="H2234" t="str">
        <f>IFERROR(INDEX(Location[State],MATCH(I2234,Location[Zip],0)),"Not found")</f>
        <v>Not found</v>
      </c>
      <c r="I2234" t="str">
        <f>IFERROR(INDEX(SalesTJ[Zip],MATCH(A2234,SalesTJ[ProductID],0)),"Not found")</f>
        <v>Not found</v>
      </c>
      <c r="J2234" t="str">
        <f>IFERROR(INDEX(Manufacturer[Manufacturer Name],MATCH(E2234,Manufacturer[ManufacturerID],0)),"Not found")</f>
        <v>Aliqui</v>
      </c>
      <c r="K2234" t="str">
        <f>IFERROR(INDEX(SalesTJ[Units],MATCH(A2234,SalesTJ[ProductID],0)),"Not found")</f>
        <v>Not found</v>
      </c>
      <c r="L2234" t="str">
        <f>IFERROR(INDEX(SalesTJ[Revenue],MATCH(A2234,SalesTJ[ProductID],0)),"Not found")</f>
        <v>Not found</v>
      </c>
    </row>
    <row r="2235" spans="1:12">
      <c r="A2235" s="10">
        <v>2234</v>
      </c>
      <c r="C2235" t="str">
        <f>IFERROR(INDEX(ProductTJ[Product Name],MATCH(A2235,ProductTJ[ProductID],0)),"Not found")</f>
        <v>Aliqui RP-31</v>
      </c>
      <c r="D2235" t="str">
        <f>IFERROR(INDEX(ProductTJ[Category],MATCH(A2235,ProductTJ[ProductID],0)),"Not found")</f>
        <v>Rural</v>
      </c>
      <c r="E2235">
        <f>IFERROR(INDEX(ProductTJ[ManufacturerID],MATCH(A2235,ProductTJ[ProductID],0)),"Not found")</f>
        <v>2</v>
      </c>
      <c r="F2235" t="str">
        <f>IFERROR(INDEX(ProductTJ[Segment],MATCH(A2235,ProductTJ[ProductID],0)),"Not found")</f>
        <v>Productivity</v>
      </c>
      <c r="G2235" t="str">
        <f>IFERROR(INDEX(SalesTJ[Country],MATCH(A2235,SalesTJ[ProductID],0)),"Not found")</f>
        <v>Not found</v>
      </c>
      <c r="H2235" t="str">
        <f>IFERROR(INDEX(Location[State],MATCH(I2235,Location[Zip],0)),"Not found")</f>
        <v>Not found</v>
      </c>
      <c r="I2235" t="str">
        <f>IFERROR(INDEX(SalesTJ[Zip],MATCH(A2235,SalesTJ[ProductID],0)),"Not found")</f>
        <v>Not found</v>
      </c>
      <c r="J2235" t="str">
        <f>IFERROR(INDEX(Manufacturer[Manufacturer Name],MATCH(E2235,Manufacturer[ManufacturerID],0)),"Not found")</f>
        <v>Aliqui</v>
      </c>
      <c r="K2235" t="str">
        <f>IFERROR(INDEX(SalesTJ[Units],MATCH(A2235,SalesTJ[ProductID],0)),"Not found")</f>
        <v>Not found</v>
      </c>
      <c r="L2235" t="str">
        <f>IFERROR(INDEX(SalesTJ[Revenue],MATCH(A2235,SalesTJ[ProductID],0)),"Not found")</f>
        <v>Not found</v>
      </c>
    </row>
    <row r="2236" spans="1:12">
      <c r="A2236" s="10">
        <v>2235</v>
      </c>
      <c r="C2236" t="str">
        <f>IFERROR(INDEX(ProductTJ[Product Name],MATCH(A2236,ProductTJ[ProductID],0)),"Not found")</f>
        <v>Aliqui RP-32</v>
      </c>
      <c r="D2236" t="str">
        <f>IFERROR(INDEX(ProductTJ[Category],MATCH(A2236,ProductTJ[ProductID],0)),"Not found")</f>
        <v>Rural</v>
      </c>
      <c r="E2236">
        <f>IFERROR(INDEX(ProductTJ[ManufacturerID],MATCH(A2236,ProductTJ[ProductID],0)),"Not found")</f>
        <v>2</v>
      </c>
      <c r="F2236" t="str">
        <f>IFERROR(INDEX(ProductTJ[Segment],MATCH(A2236,ProductTJ[ProductID],0)),"Not found")</f>
        <v>Productivity</v>
      </c>
      <c r="G2236" t="str">
        <f>IFERROR(INDEX(SalesTJ[Country],MATCH(A2236,SalesTJ[ProductID],0)),"Not found")</f>
        <v>Not found</v>
      </c>
      <c r="H2236" t="str">
        <f>IFERROR(INDEX(Location[State],MATCH(I2236,Location[Zip],0)),"Not found")</f>
        <v>Not found</v>
      </c>
      <c r="I2236" t="str">
        <f>IFERROR(INDEX(SalesTJ[Zip],MATCH(A2236,SalesTJ[ProductID],0)),"Not found")</f>
        <v>Not found</v>
      </c>
      <c r="J2236" t="str">
        <f>IFERROR(INDEX(Manufacturer[Manufacturer Name],MATCH(E2236,Manufacturer[ManufacturerID],0)),"Not found")</f>
        <v>Aliqui</v>
      </c>
      <c r="K2236" t="str">
        <f>IFERROR(INDEX(SalesTJ[Units],MATCH(A2236,SalesTJ[ProductID],0)),"Not found")</f>
        <v>Not found</v>
      </c>
      <c r="L2236" t="str">
        <f>IFERROR(INDEX(SalesTJ[Revenue],MATCH(A2236,SalesTJ[ProductID],0)),"Not found")</f>
        <v>Not found</v>
      </c>
    </row>
    <row r="2237" spans="1:12">
      <c r="A2237" s="10">
        <v>2236</v>
      </c>
      <c r="C2237" t="str">
        <f>IFERROR(INDEX(ProductTJ[Product Name],MATCH(A2237,ProductTJ[ProductID],0)),"Not found")</f>
        <v>Aliqui RP-33</v>
      </c>
      <c r="D2237" t="str">
        <f>IFERROR(INDEX(ProductTJ[Category],MATCH(A2237,ProductTJ[ProductID],0)),"Not found")</f>
        <v>Rural</v>
      </c>
      <c r="E2237">
        <f>IFERROR(INDEX(ProductTJ[ManufacturerID],MATCH(A2237,ProductTJ[ProductID],0)),"Not found")</f>
        <v>2</v>
      </c>
      <c r="F2237" t="str">
        <f>IFERROR(INDEX(ProductTJ[Segment],MATCH(A2237,ProductTJ[ProductID],0)),"Not found")</f>
        <v>Productivity</v>
      </c>
      <c r="G2237" t="str">
        <f>IFERROR(INDEX(SalesTJ[Country],MATCH(A2237,SalesTJ[ProductID],0)),"Not found")</f>
        <v>Canada</v>
      </c>
      <c r="H2237" t="str">
        <f>IFERROR(INDEX(Location[State],MATCH(I2237,Location[Zip],0)),"Not found")</f>
        <v>Alberta</v>
      </c>
      <c r="I2237" t="str">
        <f>IFERROR(INDEX(SalesTJ[Zip],MATCH(A2237,SalesTJ[ProductID],0)),"Not found")</f>
        <v>T6T</v>
      </c>
      <c r="J2237" t="str">
        <f>IFERROR(INDEX(Manufacturer[Manufacturer Name],MATCH(E2237,Manufacturer[ManufacturerID],0)),"Not found")</f>
        <v>Aliqui</v>
      </c>
      <c r="K2237">
        <f>IFERROR(INDEX(SalesTJ[Units],MATCH(A2237,SalesTJ[ProductID],0)),"Not found")</f>
        <v>1</v>
      </c>
      <c r="L2237">
        <f>IFERROR(INDEX(SalesTJ[Revenue],MATCH(A2237,SalesTJ[ProductID],0)),"Not found")</f>
        <v>2330.37</v>
      </c>
    </row>
    <row r="2238" spans="1:12">
      <c r="A2238" s="10">
        <v>2237</v>
      </c>
      <c r="C2238" t="str">
        <f>IFERROR(INDEX(ProductTJ[Product Name],MATCH(A2238,ProductTJ[ProductID],0)),"Not found")</f>
        <v>Aliqui RP-34</v>
      </c>
      <c r="D2238" t="str">
        <f>IFERROR(INDEX(ProductTJ[Category],MATCH(A2238,ProductTJ[ProductID],0)),"Not found")</f>
        <v>Rural</v>
      </c>
      <c r="E2238">
        <f>IFERROR(INDEX(ProductTJ[ManufacturerID],MATCH(A2238,ProductTJ[ProductID],0)),"Not found")</f>
        <v>2</v>
      </c>
      <c r="F2238" t="str">
        <f>IFERROR(INDEX(ProductTJ[Segment],MATCH(A2238,ProductTJ[ProductID],0)),"Not found")</f>
        <v>Productivity</v>
      </c>
      <c r="G2238" t="str">
        <f>IFERROR(INDEX(SalesTJ[Country],MATCH(A2238,SalesTJ[ProductID],0)),"Not found")</f>
        <v>Canada</v>
      </c>
      <c r="H2238" t="str">
        <f>IFERROR(INDEX(Location[State],MATCH(I2238,Location[Zip],0)),"Not found")</f>
        <v>Alberta</v>
      </c>
      <c r="I2238" t="str">
        <f>IFERROR(INDEX(SalesTJ[Zip],MATCH(A2238,SalesTJ[ProductID],0)),"Not found")</f>
        <v>T6T</v>
      </c>
      <c r="J2238" t="str">
        <f>IFERROR(INDEX(Manufacturer[Manufacturer Name],MATCH(E2238,Manufacturer[ManufacturerID],0)),"Not found")</f>
        <v>Aliqui</v>
      </c>
      <c r="K2238">
        <f>IFERROR(INDEX(SalesTJ[Units],MATCH(A2238,SalesTJ[ProductID],0)),"Not found")</f>
        <v>1</v>
      </c>
      <c r="L2238">
        <f>IFERROR(INDEX(SalesTJ[Revenue],MATCH(A2238,SalesTJ[ProductID],0)),"Not found")</f>
        <v>2330.37</v>
      </c>
    </row>
    <row r="2239" spans="1:12">
      <c r="A2239" s="10">
        <v>2238</v>
      </c>
      <c r="C2239" t="str">
        <f>IFERROR(INDEX(ProductTJ[Product Name],MATCH(A2239,ProductTJ[ProductID],0)),"Not found")</f>
        <v>Aliqui RP-35</v>
      </c>
      <c r="D2239" t="str">
        <f>IFERROR(INDEX(ProductTJ[Category],MATCH(A2239,ProductTJ[ProductID],0)),"Not found")</f>
        <v>Rural</v>
      </c>
      <c r="E2239">
        <f>IFERROR(INDEX(ProductTJ[ManufacturerID],MATCH(A2239,ProductTJ[ProductID],0)),"Not found")</f>
        <v>2</v>
      </c>
      <c r="F2239" t="str">
        <f>IFERROR(INDEX(ProductTJ[Segment],MATCH(A2239,ProductTJ[ProductID],0)),"Not found")</f>
        <v>Productivity</v>
      </c>
      <c r="G2239" t="str">
        <f>IFERROR(INDEX(SalesTJ[Country],MATCH(A2239,SalesTJ[ProductID],0)),"Not found")</f>
        <v>Canada</v>
      </c>
      <c r="H2239" t="str">
        <f>IFERROR(INDEX(Location[State],MATCH(I2239,Location[Zip],0)),"Not found")</f>
        <v>Manitoba</v>
      </c>
      <c r="I2239" t="str">
        <f>IFERROR(INDEX(SalesTJ[Zip],MATCH(A2239,SalesTJ[ProductID],0)),"Not found")</f>
        <v>R2W</v>
      </c>
      <c r="J2239" t="str">
        <f>IFERROR(INDEX(Manufacturer[Manufacturer Name],MATCH(E2239,Manufacturer[ManufacturerID],0)),"Not found")</f>
        <v>Aliqui</v>
      </c>
      <c r="K2239">
        <f>IFERROR(INDEX(SalesTJ[Units],MATCH(A2239,SalesTJ[ProductID],0)),"Not found")</f>
        <v>1</v>
      </c>
      <c r="L2239">
        <f>IFERROR(INDEX(SalesTJ[Revenue],MATCH(A2239,SalesTJ[ProductID],0)),"Not found")</f>
        <v>1700.37</v>
      </c>
    </row>
    <row r="2240" spans="1:12">
      <c r="A2240" s="10">
        <v>2239</v>
      </c>
      <c r="C2240" t="str">
        <f>IFERROR(INDEX(ProductTJ[Product Name],MATCH(A2240,ProductTJ[ProductID],0)),"Not found")</f>
        <v>Aliqui RP-36</v>
      </c>
      <c r="D2240" t="str">
        <f>IFERROR(INDEX(ProductTJ[Category],MATCH(A2240,ProductTJ[ProductID],0)),"Not found")</f>
        <v>Rural</v>
      </c>
      <c r="E2240">
        <f>IFERROR(INDEX(ProductTJ[ManufacturerID],MATCH(A2240,ProductTJ[ProductID],0)),"Not found")</f>
        <v>2</v>
      </c>
      <c r="F2240" t="str">
        <f>IFERROR(INDEX(ProductTJ[Segment],MATCH(A2240,ProductTJ[ProductID],0)),"Not found")</f>
        <v>Productivity</v>
      </c>
      <c r="G2240" t="str">
        <f>IFERROR(INDEX(SalesTJ[Country],MATCH(A2240,SalesTJ[ProductID],0)),"Not found")</f>
        <v>Canada</v>
      </c>
      <c r="H2240" t="str">
        <f>IFERROR(INDEX(Location[State],MATCH(I2240,Location[Zip],0)),"Not found")</f>
        <v>Manitoba</v>
      </c>
      <c r="I2240" t="str">
        <f>IFERROR(INDEX(SalesTJ[Zip],MATCH(A2240,SalesTJ[ProductID],0)),"Not found")</f>
        <v>R2W</v>
      </c>
      <c r="J2240" t="str">
        <f>IFERROR(INDEX(Manufacturer[Manufacturer Name],MATCH(E2240,Manufacturer[ManufacturerID],0)),"Not found")</f>
        <v>Aliqui</v>
      </c>
      <c r="K2240">
        <f>IFERROR(INDEX(SalesTJ[Units],MATCH(A2240,SalesTJ[ProductID],0)),"Not found")</f>
        <v>1</v>
      </c>
      <c r="L2240">
        <f>IFERROR(INDEX(SalesTJ[Revenue],MATCH(A2240,SalesTJ[ProductID],0)),"Not found")</f>
        <v>1700.37</v>
      </c>
    </row>
    <row r="2241" spans="1:12">
      <c r="A2241" s="10">
        <v>2240</v>
      </c>
      <c r="C2241" t="str">
        <f>IFERROR(INDEX(ProductTJ[Product Name],MATCH(A2241,ProductTJ[ProductID],0)),"Not found")</f>
        <v>Aliqui RP-37</v>
      </c>
      <c r="D2241" t="str">
        <f>IFERROR(INDEX(ProductTJ[Category],MATCH(A2241,ProductTJ[ProductID],0)),"Not found")</f>
        <v>Rural</v>
      </c>
      <c r="E2241">
        <f>IFERROR(INDEX(ProductTJ[ManufacturerID],MATCH(A2241,ProductTJ[ProductID],0)),"Not found")</f>
        <v>2</v>
      </c>
      <c r="F2241" t="str">
        <f>IFERROR(INDEX(ProductTJ[Segment],MATCH(A2241,ProductTJ[ProductID],0)),"Not found")</f>
        <v>Productivity</v>
      </c>
      <c r="G2241" t="str">
        <f>IFERROR(INDEX(SalesTJ[Country],MATCH(A2241,SalesTJ[ProductID],0)),"Not found")</f>
        <v>Canada</v>
      </c>
      <c r="H2241" t="str">
        <f>IFERROR(INDEX(Location[State],MATCH(I2241,Location[Zip],0)),"Not found")</f>
        <v>Ontario</v>
      </c>
      <c r="I2241" t="str">
        <f>IFERROR(INDEX(SalesTJ[Zip],MATCH(A2241,SalesTJ[ProductID],0)),"Not found")</f>
        <v>M4P</v>
      </c>
      <c r="J2241" t="str">
        <f>IFERROR(INDEX(Manufacturer[Manufacturer Name],MATCH(E2241,Manufacturer[ManufacturerID],0)),"Not found")</f>
        <v>Aliqui</v>
      </c>
      <c r="K2241">
        <f>IFERROR(INDEX(SalesTJ[Units],MATCH(A2241,SalesTJ[ProductID],0)),"Not found")</f>
        <v>1</v>
      </c>
      <c r="L2241">
        <f>IFERROR(INDEX(SalesTJ[Revenue],MATCH(A2241,SalesTJ[ProductID],0)),"Not found")</f>
        <v>1070.37</v>
      </c>
    </row>
    <row r="2242" spans="1:12">
      <c r="A2242" s="10">
        <v>2241</v>
      </c>
      <c r="C2242" t="str">
        <f>IFERROR(INDEX(ProductTJ[Product Name],MATCH(A2242,ProductTJ[ProductID],0)),"Not found")</f>
        <v>Aliqui RP-38</v>
      </c>
      <c r="D2242" t="str">
        <f>IFERROR(INDEX(ProductTJ[Category],MATCH(A2242,ProductTJ[ProductID],0)),"Not found")</f>
        <v>Rural</v>
      </c>
      <c r="E2242">
        <f>IFERROR(INDEX(ProductTJ[ManufacturerID],MATCH(A2242,ProductTJ[ProductID],0)),"Not found")</f>
        <v>2</v>
      </c>
      <c r="F2242" t="str">
        <f>IFERROR(INDEX(ProductTJ[Segment],MATCH(A2242,ProductTJ[ProductID],0)),"Not found")</f>
        <v>Productivity</v>
      </c>
      <c r="G2242" t="str">
        <f>IFERROR(INDEX(SalesTJ[Country],MATCH(A2242,SalesTJ[ProductID],0)),"Not found")</f>
        <v>Canada</v>
      </c>
      <c r="H2242" t="str">
        <f>IFERROR(INDEX(Location[State],MATCH(I2242,Location[Zip],0)),"Not found")</f>
        <v>Ontario</v>
      </c>
      <c r="I2242" t="str">
        <f>IFERROR(INDEX(SalesTJ[Zip],MATCH(A2242,SalesTJ[ProductID],0)),"Not found")</f>
        <v>M4P</v>
      </c>
      <c r="J2242" t="str">
        <f>IFERROR(INDEX(Manufacturer[Manufacturer Name],MATCH(E2242,Manufacturer[ManufacturerID],0)),"Not found")</f>
        <v>Aliqui</v>
      </c>
      <c r="K2242">
        <f>IFERROR(INDEX(SalesTJ[Units],MATCH(A2242,SalesTJ[ProductID],0)),"Not found")</f>
        <v>1</v>
      </c>
      <c r="L2242">
        <f>IFERROR(INDEX(SalesTJ[Revenue],MATCH(A2242,SalesTJ[ProductID],0)),"Not found")</f>
        <v>1070.37</v>
      </c>
    </row>
    <row r="2243" spans="1:12">
      <c r="A2243" s="10">
        <v>2242</v>
      </c>
      <c r="C2243" t="str">
        <f>IFERROR(INDEX(ProductTJ[Product Name],MATCH(A2243,ProductTJ[ProductID],0)),"Not found")</f>
        <v>Aliqui RP-39</v>
      </c>
      <c r="D2243" t="str">
        <f>IFERROR(INDEX(ProductTJ[Category],MATCH(A2243,ProductTJ[ProductID],0)),"Not found")</f>
        <v>Rural</v>
      </c>
      <c r="E2243">
        <f>IFERROR(INDEX(ProductTJ[ManufacturerID],MATCH(A2243,ProductTJ[ProductID],0)),"Not found")</f>
        <v>2</v>
      </c>
      <c r="F2243" t="str">
        <f>IFERROR(INDEX(ProductTJ[Segment],MATCH(A2243,ProductTJ[ProductID],0)),"Not found")</f>
        <v>Productivity</v>
      </c>
      <c r="G2243" t="str">
        <f>IFERROR(INDEX(SalesTJ[Country],MATCH(A2243,SalesTJ[ProductID],0)),"Not found")</f>
        <v>Not found</v>
      </c>
      <c r="H2243" t="str">
        <f>IFERROR(INDEX(Location[State],MATCH(I2243,Location[Zip],0)),"Not found")</f>
        <v>Not found</v>
      </c>
      <c r="I2243" t="str">
        <f>IFERROR(INDEX(SalesTJ[Zip],MATCH(A2243,SalesTJ[ProductID],0)),"Not found")</f>
        <v>Not found</v>
      </c>
      <c r="J2243" t="str">
        <f>IFERROR(INDEX(Manufacturer[Manufacturer Name],MATCH(E2243,Manufacturer[ManufacturerID],0)),"Not found")</f>
        <v>Aliqui</v>
      </c>
      <c r="K2243" t="str">
        <f>IFERROR(INDEX(SalesTJ[Units],MATCH(A2243,SalesTJ[ProductID],0)),"Not found")</f>
        <v>Not found</v>
      </c>
      <c r="L2243" t="str">
        <f>IFERROR(INDEX(SalesTJ[Revenue],MATCH(A2243,SalesTJ[ProductID],0)),"Not found")</f>
        <v>Not found</v>
      </c>
    </row>
    <row r="2244" spans="1:12">
      <c r="A2244" s="10">
        <v>2243</v>
      </c>
      <c r="C2244" t="str">
        <f>IFERROR(INDEX(ProductTJ[Product Name],MATCH(A2244,ProductTJ[ProductID],0)),"Not found")</f>
        <v>Aliqui RP-40</v>
      </c>
      <c r="D2244" t="str">
        <f>IFERROR(INDEX(ProductTJ[Category],MATCH(A2244,ProductTJ[ProductID],0)),"Not found")</f>
        <v>Rural</v>
      </c>
      <c r="E2244">
        <f>IFERROR(INDEX(ProductTJ[ManufacturerID],MATCH(A2244,ProductTJ[ProductID],0)),"Not found")</f>
        <v>2</v>
      </c>
      <c r="F2244" t="str">
        <f>IFERROR(INDEX(ProductTJ[Segment],MATCH(A2244,ProductTJ[ProductID],0)),"Not found")</f>
        <v>Productivity</v>
      </c>
      <c r="G2244" t="str">
        <f>IFERROR(INDEX(SalesTJ[Country],MATCH(A2244,SalesTJ[ProductID],0)),"Not found")</f>
        <v>Not found</v>
      </c>
      <c r="H2244" t="str">
        <f>IFERROR(INDEX(Location[State],MATCH(I2244,Location[Zip],0)),"Not found")</f>
        <v>Not found</v>
      </c>
      <c r="I2244" t="str">
        <f>IFERROR(INDEX(SalesTJ[Zip],MATCH(A2244,SalesTJ[ProductID],0)),"Not found")</f>
        <v>Not found</v>
      </c>
      <c r="J2244" t="str">
        <f>IFERROR(INDEX(Manufacturer[Manufacturer Name],MATCH(E2244,Manufacturer[ManufacturerID],0)),"Not found")</f>
        <v>Aliqui</v>
      </c>
      <c r="K2244" t="str">
        <f>IFERROR(INDEX(SalesTJ[Units],MATCH(A2244,SalesTJ[ProductID],0)),"Not found")</f>
        <v>Not found</v>
      </c>
      <c r="L2244" t="str">
        <f>IFERROR(INDEX(SalesTJ[Revenue],MATCH(A2244,SalesTJ[ProductID],0)),"Not found")</f>
        <v>Not found</v>
      </c>
    </row>
    <row r="2245" spans="1:12">
      <c r="A2245" s="10">
        <v>2244</v>
      </c>
      <c r="C2245" t="str">
        <f>IFERROR(INDEX(ProductTJ[Product Name],MATCH(A2245,ProductTJ[ProductID],0)),"Not found")</f>
        <v>Aliqui RP-41</v>
      </c>
      <c r="D2245" t="str">
        <f>IFERROR(INDEX(ProductTJ[Category],MATCH(A2245,ProductTJ[ProductID],0)),"Not found")</f>
        <v>Rural</v>
      </c>
      <c r="E2245">
        <f>IFERROR(INDEX(ProductTJ[ManufacturerID],MATCH(A2245,ProductTJ[ProductID],0)),"Not found")</f>
        <v>2</v>
      </c>
      <c r="F2245" t="str">
        <f>IFERROR(INDEX(ProductTJ[Segment],MATCH(A2245,ProductTJ[ProductID],0)),"Not found")</f>
        <v>Productivity</v>
      </c>
      <c r="G2245" t="str">
        <f>IFERROR(INDEX(SalesTJ[Country],MATCH(A2245,SalesTJ[ProductID],0)),"Not found")</f>
        <v>Not found</v>
      </c>
      <c r="H2245" t="str">
        <f>IFERROR(INDEX(Location[State],MATCH(I2245,Location[Zip],0)),"Not found")</f>
        <v>Not found</v>
      </c>
      <c r="I2245" t="str">
        <f>IFERROR(INDEX(SalesTJ[Zip],MATCH(A2245,SalesTJ[ProductID],0)),"Not found")</f>
        <v>Not found</v>
      </c>
      <c r="J2245" t="str">
        <f>IFERROR(INDEX(Manufacturer[Manufacturer Name],MATCH(E2245,Manufacturer[ManufacturerID],0)),"Not found")</f>
        <v>Aliqui</v>
      </c>
      <c r="K2245" t="str">
        <f>IFERROR(INDEX(SalesTJ[Units],MATCH(A2245,SalesTJ[ProductID],0)),"Not found")</f>
        <v>Not found</v>
      </c>
      <c r="L2245" t="str">
        <f>IFERROR(INDEX(SalesTJ[Revenue],MATCH(A2245,SalesTJ[ProductID],0)),"Not found")</f>
        <v>Not found</v>
      </c>
    </row>
    <row r="2246" spans="1:12">
      <c r="A2246" s="10">
        <v>2245</v>
      </c>
      <c r="C2246" t="str">
        <f>IFERROR(INDEX(ProductTJ[Product Name],MATCH(A2246,ProductTJ[ProductID],0)),"Not found")</f>
        <v>Aliqui RP-42</v>
      </c>
      <c r="D2246" t="str">
        <f>IFERROR(INDEX(ProductTJ[Category],MATCH(A2246,ProductTJ[ProductID],0)),"Not found")</f>
        <v>Rural</v>
      </c>
      <c r="E2246">
        <f>IFERROR(INDEX(ProductTJ[ManufacturerID],MATCH(A2246,ProductTJ[ProductID],0)),"Not found")</f>
        <v>2</v>
      </c>
      <c r="F2246" t="str">
        <f>IFERROR(INDEX(ProductTJ[Segment],MATCH(A2246,ProductTJ[ProductID],0)),"Not found")</f>
        <v>Productivity</v>
      </c>
      <c r="G2246" t="str">
        <f>IFERROR(INDEX(SalesTJ[Country],MATCH(A2246,SalesTJ[ProductID],0)),"Not found")</f>
        <v>Not found</v>
      </c>
      <c r="H2246" t="str">
        <f>IFERROR(INDEX(Location[State],MATCH(I2246,Location[Zip],0)),"Not found")</f>
        <v>Not found</v>
      </c>
      <c r="I2246" t="str">
        <f>IFERROR(INDEX(SalesTJ[Zip],MATCH(A2246,SalesTJ[ProductID],0)),"Not found")</f>
        <v>Not found</v>
      </c>
      <c r="J2246" t="str">
        <f>IFERROR(INDEX(Manufacturer[Manufacturer Name],MATCH(E2246,Manufacturer[ManufacturerID],0)),"Not found")</f>
        <v>Aliqui</v>
      </c>
      <c r="K2246" t="str">
        <f>IFERROR(INDEX(SalesTJ[Units],MATCH(A2246,SalesTJ[ProductID],0)),"Not found")</f>
        <v>Not found</v>
      </c>
      <c r="L2246" t="str">
        <f>IFERROR(INDEX(SalesTJ[Revenue],MATCH(A2246,SalesTJ[ProductID],0)),"Not found")</f>
        <v>Not found</v>
      </c>
    </row>
    <row r="2247" spans="1:12">
      <c r="A2247" s="10">
        <v>2246</v>
      </c>
      <c r="C2247" t="str">
        <f>IFERROR(INDEX(ProductTJ[Product Name],MATCH(A2247,ProductTJ[ProductID],0)),"Not found")</f>
        <v>Aliqui RP-43</v>
      </c>
      <c r="D2247" t="str">
        <f>IFERROR(INDEX(ProductTJ[Category],MATCH(A2247,ProductTJ[ProductID],0)),"Not found")</f>
        <v>Rural</v>
      </c>
      <c r="E2247">
        <f>IFERROR(INDEX(ProductTJ[ManufacturerID],MATCH(A2247,ProductTJ[ProductID],0)),"Not found")</f>
        <v>2</v>
      </c>
      <c r="F2247" t="str">
        <f>IFERROR(INDEX(ProductTJ[Segment],MATCH(A2247,ProductTJ[ProductID],0)),"Not found")</f>
        <v>Productivity</v>
      </c>
      <c r="G2247" t="str">
        <f>IFERROR(INDEX(SalesTJ[Country],MATCH(A2247,SalesTJ[ProductID],0)),"Not found")</f>
        <v>Not found</v>
      </c>
      <c r="H2247" t="str">
        <f>IFERROR(INDEX(Location[State],MATCH(I2247,Location[Zip],0)),"Not found")</f>
        <v>Not found</v>
      </c>
      <c r="I2247" t="str">
        <f>IFERROR(INDEX(SalesTJ[Zip],MATCH(A2247,SalesTJ[ProductID],0)),"Not found")</f>
        <v>Not found</v>
      </c>
      <c r="J2247" t="str">
        <f>IFERROR(INDEX(Manufacturer[Manufacturer Name],MATCH(E2247,Manufacturer[ManufacturerID],0)),"Not found")</f>
        <v>Aliqui</v>
      </c>
      <c r="K2247" t="str">
        <f>IFERROR(INDEX(SalesTJ[Units],MATCH(A2247,SalesTJ[ProductID],0)),"Not found")</f>
        <v>Not found</v>
      </c>
      <c r="L2247" t="str">
        <f>IFERROR(INDEX(SalesTJ[Revenue],MATCH(A2247,SalesTJ[ProductID],0)),"Not found")</f>
        <v>Not found</v>
      </c>
    </row>
    <row r="2248" spans="1:12">
      <c r="A2248" s="10">
        <v>2247</v>
      </c>
      <c r="C2248" t="str">
        <f>IFERROR(INDEX(ProductTJ[Product Name],MATCH(A2248,ProductTJ[ProductID],0)),"Not found")</f>
        <v>Aliqui RP-44</v>
      </c>
      <c r="D2248" t="str">
        <f>IFERROR(INDEX(ProductTJ[Category],MATCH(A2248,ProductTJ[ProductID],0)),"Not found")</f>
        <v>Rural</v>
      </c>
      <c r="E2248">
        <f>IFERROR(INDEX(ProductTJ[ManufacturerID],MATCH(A2248,ProductTJ[ProductID],0)),"Not found")</f>
        <v>2</v>
      </c>
      <c r="F2248" t="str">
        <f>IFERROR(INDEX(ProductTJ[Segment],MATCH(A2248,ProductTJ[ProductID],0)),"Not found")</f>
        <v>Productivity</v>
      </c>
      <c r="G2248" t="str">
        <f>IFERROR(INDEX(SalesTJ[Country],MATCH(A2248,SalesTJ[ProductID],0)),"Not found")</f>
        <v>Not found</v>
      </c>
      <c r="H2248" t="str">
        <f>IFERROR(INDEX(Location[State],MATCH(I2248,Location[Zip],0)),"Not found")</f>
        <v>Not found</v>
      </c>
      <c r="I2248" t="str">
        <f>IFERROR(INDEX(SalesTJ[Zip],MATCH(A2248,SalesTJ[ProductID],0)),"Not found")</f>
        <v>Not found</v>
      </c>
      <c r="J2248" t="str">
        <f>IFERROR(INDEX(Manufacturer[Manufacturer Name],MATCH(E2248,Manufacturer[ManufacturerID],0)),"Not found")</f>
        <v>Aliqui</v>
      </c>
      <c r="K2248" t="str">
        <f>IFERROR(INDEX(SalesTJ[Units],MATCH(A2248,SalesTJ[ProductID],0)),"Not found")</f>
        <v>Not found</v>
      </c>
      <c r="L2248" t="str">
        <f>IFERROR(INDEX(SalesTJ[Revenue],MATCH(A2248,SalesTJ[ProductID],0)),"Not found")</f>
        <v>Not found</v>
      </c>
    </row>
    <row r="2249" spans="1:12">
      <c r="A2249" s="10">
        <v>2248</v>
      </c>
      <c r="C2249" t="str">
        <f>IFERROR(INDEX(ProductTJ[Product Name],MATCH(A2249,ProductTJ[ProductID],0)),"Not found")</f>
        <v>Aliqui RP-45</v>
      </c>
      <c r="D2249" t="str">
        <f>IFERROR(INDEX(ProductTJ[Category],MATCH(A2249,ProductTJ[ProductID],0)),"Not found")</f>
        <v>Rural</v>
      </c>
      <c r="E2249">
        <f>IFERROR(INDEX(ProductTJ[ManufacturerID],MATCH(A2249,ProductTJ[ProductID],0)),"Not found")</f>
        <v>2</v>
      </c>
      <c r="F2249" t="str">
        <f>IFERROR(INDEX(ProductTJ[Segment],MATCH(A2249,ProductTJ[ProductID],0)),"Not found")</f>
        <v>Productivity</v>
      </c>
      <c r="G2249" t="str">
        <f>IFERROR(INDEX(SalesTJ[Country],MATCH(A2249,SalesTJ[ProductID],0)),"Not found")</f>
        <v>Not found</v>
      </c>
      <c r="H2249" t="str">
        <f>IFERROR(INDEX(Location[State],MATCH(I2249,Location[Zip],0)),"Not found")</f>
        <v>Not found</v>
      </c>
      <c r="I2249" t="str">
        <f>IFERROR(INDEX(SalesTJ[Zip],MATCH(A2249,SalesTJ[ProductID],0)),"Not found")</f>
        <v>Not found</v>
      </c>
      <c r="J2249" t="str">
        <f>IFERROR(INDEX(Manufacturer[Manufacturer Name],MATCH(E2249,Manufacturer[ManufacturerID],0)),"Not found")</f>
        <v>Aliqui</v>
      </c>
      <c r="K2249" t="str">
        <f>IFERROR(INDEX(SalesTJ[Units],MATCH(A2249,SalesTJ[ProductID],0)),"Not found")</f>
        <v>Not found</v>
      </c>
      <c r="L2249" t="str">
        <f>IFERROR(INDEX(SalesTJ[Revenue],MATCH(A2249,SalesTJ[ProductID],0)),"Not found")</f>
        <v>Not found</v>
      </c>
    </row>
    <row r="2250" spans="1:12">
      <c r="A2250" s="10">
        <v>2249</v>
      </c>
      <c r="C2250" t="str">
        <f>IFERROR(INDEX(ProductTJ[Product Name],MATCH(A2250,ProductTJ[ProductID],0)),"Not found")</f>
        <v>Aliqui RP-46</v>
      </c>
      <c r="D2250" t="str">
        <f>IFERROR(INDEX(ProductTJ[Category],MATCH(A2250,ProductTJ[ProductID],0)),"Not found")</f>
        <v>Rural</v>
      </c>
      <c r="E2250">
        <f>IFERROR(INDEX(ProductTJ[ManufacturerID],MATCH(A2250,ProductTJ[ProductID],0)),"Not found")</f>
        <v>2</v>
      </c>
      <c r="F2250" t="str">
        <f>IFERROR(INDEX(ProductTJ[Segment],MATCH(A2250,ProductTJ[ProductID],0)),"Not found")</f>
        <v>Productivity</v>
      </c>
      <c r="G2250" t="str">
        <f>IFERROR(INDEX(SalesTJ[Country],MATCH(A2250,SalesTJ[ProductID],0)),"Not found")</f>
        <v>Not found</v>
      </c>
      <c r="H2250" t="str">
        <f>IFERROR(INDEX(Location[State],MATCH(I2250,Location[Zip],0)),"Not found")</f>
        <v>Not found</v>
      </c>
      <c r="I2250" t="str">
        <f>IFERROR(INDEX(SalesTJ[Zip],MATCH(A2250,SalesTJ[ProductID],0)),"Not found")</f>
        <v>Not found</v>
      </c>
      <c r="J2250" t="str">
        <f>IFERROR(INDEX(Manufacturer[Manufacturer Name],MATCH(E2250,Manufacturer[ManufacturerID],0)),"Not found")</f>
        <v>Aliqui</v>
      </c>
      <c r="K2250" t="str">
        <f>IFERROR(INDEX(SalesTJ[Units],MATCH(A2250,SalesTJ[ProductID],0)),"Not found")</f>
        <v>Not found</v>
      </c>
      <c r="L2250" t="str">
        <f>IFERROR(INDEX(SalesTJ[Revenue],MATCH(A2250,SalesTJ[ProductID],0)),"Not found")</f>
        <v>Not found</v>
      </c>
    </row>
    <row r="2251" spans="1:12">
      <c r="A2251" s="10">
        <v>2250</v>
      </c>
      <c r="C2251" t="str">
        <f>IFERROR(INDEX(ProductTJ[Product Name],MATCH(A2251,ProductTJ[ProductID],0)),"Not found")</f>
        <v>Aliqui RP-47</v>
      </c>
      <c r="D2251" t="str">
        <f>IFERROR(INDEX(ProductTJ[Category],MATCH(A2251,ProductTJ[ProductID],0)),"Not found")</f>
        <v>Rural</v>
      </c>
      <c r="E2251">
        <f>IFERROR(INDEX(ProductTJ[ManufacturerID],MATCH(A2251,ProductTJ[ProductID],0)),"Not found")</f>
        <v>2</v>
      </c>
      <c r="F2251" t="str">
        <f>IFERROR(INDEX(ProductTJ[Segment],MATCH(A2251,ProductTJ[ProductID],0)),"Not found")</f>
        <v>Productivity</v>
      </c>
      <c r="G2251" t="str">
        <f>IFERROR(INDEX(SalesTJ[Country],MATCH(A2251,SalesTJ[ProductID],0)),"Not found")</f>
        <v>Not found</v>
      </c>
      <c r="H2251" t="str">
        <f>IFERROR(INDEX(Location[State],MATCH(I2251,Location[Zip],0)),"Not found")</f>
        <v>Not found</v>
      </c>
      <c r="I2251" t="str">
        <f>IFERROR(INDEX(SalesTJ[Zip],MATCH(A2251,SalesTJ[ProductID],0)),"Not found")</f>
        <v>Not found</v>
      </c>
      <c r="J2251" t="str">
        <f>IFERROR(INDEX(Manufacturer[Manufacturer Name],MATCH(E2251,Manufacturer[ManufacturerID],0)),"Not found")</f>
        <v>Aliqui</v>
      </c>
      <c r="K2251" t="str">
        <f>IFERROR(INDEX(SalesTJ[Units],MATCH(A2251,SalesTJ[ProductID],0)),"Not found")</f>
        <v>Not found</v>
      </c>
      <c r="L2251" t="str">
        <f>IFERROR(INDEX(SalesTJ[Revenue],MATCH(A2251,SalesTJ[ProductID],0)),"Not found")</f>
        <v>Not found</v>
      </c>
    </row>
    <row r="2252" spans="1:12">
      <c r="A2252" s="10">
        <v>2251</v>
      </c>
      <c r="C2252" t="str">
        <f>IFERROR(INDEX(ProductTJ[Product Name],MATCH(A2252,ProductTJ[ProductID],0)),"Not found")</f>
        <v>Aliqui RP-48</v>
      </c>
      <c r="D2252" t="str">
        <f>IFERROR(INDEX(ProductTJ[Category],MATCH(A2252,ProductTJ[ProductID],0)),"Not found")</f>
        <v>Rural</v>
      </c>
      <c r="E2252">
        <f>IFERROR(INDEX(ProductTJ[ManufacturerID],MATCH(A2252,ProductTJ[ProductID],0)),"Not found")</f>
        <v>2</v>
      </c>
      <c r="F2252" t="str">
        <f>IFERROR(INDEX(ProductTJ[Segment],MATCH(A2252,ProductTJ[ProductID],0)),"Not found")</f>
        <v>Productivity</v>
      </c>
      <c r="G2252" t="str">
        <f>IFERROR(INDEX(SalesTJ[Country],MATCH(A2252,SalesTJ[ProductID],0)),"Not found")</f>
        <v>Not found</v>
      </c>
      <c r="H2252" t="str">
        <f>IFERROR(INDEX(Location[State],MATCH(I2252,Location[Zip],0)),"Not found")</f>
        <v>Not found</v>
      </c>
      <c r="I2252" t="str">
        <f>IFERROR(INDEX(SalesTJ[Zip],MATCH(A2252,SalesTJ[ProductID],0)),"Not found")</f>
        <v>Not found</v>
      </c>
      <c r="J2252" t="str">
        <f>IFERROR(INDEX(Manufacturer[Manufacturer Name],MATCH(E2252,Manufacturer[ManufacturerID],0)),"Not found")</f>
        <v>Aliqui</v>
      </c>
      <c r="K2252" t="str">
        <f>IFERROR(INDEX(SalesTJ[Units],MATCH(A2252,SalesTJ[ProductID],0)),"Not found")</f>
        <v>Not found</v>
      </c>
      <c r="L2252" t="str">
        <f>IFERROR(INDEX(SalesTJ[Revenue],MATCH(A2252,SalesTJ[ProductID],0)),"Not found")</f>
        <v>Not found</v>
      </c>
    </row>
    <row r="2253" spans="1:12">
      <c r="A2253" s="10">
        <v>2252</v>
      </c>
      <c r="C2253" t="str">
        <f>IFERROR(INDEX(ProductTJ[Product Name],MATCH(A2253,ProductTJ[ProductID],0)),"Not found")</f>
        <v>Aliqui RP-49</v>
      </c>
      <c r="D2253" t="str">
        <f>IFERROR(INDEX(ProductTJ[Category],MATCH(A2253,ProductTJ[ProductID],0)),"Not found")</f>
        <v>Rural</v>
      </c>
      <c r="E2253">
        <f>IFERROR(INDEX(ProductTJ[ManufacturerID],MATCH(A2253,ProductTJ[ProductID],0)),"Not found")</f>
        <v>2</v>
      </c>
      <c r="F2253" t="str">
        <f>IFERROR(INDEX(ProductTJ[Segment],MATCH(A2253,ProductTJ[ProductID],0)),"Not found")</f>
        <v>Productivity</v>
      </c>
      <c r="G2253" t="str">
        <f>IFERROR(INDEX(SalesTJ[Country],MATCH(A2253,SalesTJ[ProductID],0)),"Not found")</f>
        <v>Not found</v>
      </c>
      <c r="H2253" t="str">
        <f>IFERROR(INDEX(Location[State],MATCH(I2253,Location[Zip],0)),"Not found")</f>
        <v>Not found</v>
      </c>
      <c r="I2253" t="str">
        <f>IFERROR(INDEX(SalesTJ[Zip],MATCH(A2253,SalesTJ[ProductID],0)),"Not found")</f>
        <v>Not found</v>
      </c>
      <c r="J2253" t="str">
        <f>IFERROR(INDEX(Manufacturer[Manufacturer Name],MATCH(E2253,Manufacturer[ManufacturerID],0)),"Not found")</f>
        <v>Aliqui</v>
      </c>
      <c r="K2253" t="str">
        <f>IFERROR(INDEX(SalesTJ[Units],MATCH(A2253,SalesTJ[ProductID],0)),"Not found")</f>
        <v>Not found</v>
      </c>
      <c r="L2253" t="str">
        <f>IFERROR(INDEX(SalesTJ[Revenue],MATCH(A2253,SalesTJ[ProductID],0)),"Not found")</f>
        <v>Not found</v>
      </c>
    </row>
    <row r="2254" spans="1:12">
      <c r="A2254" s="10">
        <v>2253</v>
      </c>
      <c r="C2254" t="str">
        <f>IFERROR(INDEX(ProductTJ[Product Name],MATCH(A2254,ProductTJ[ProductID],0)),"Not found")</f>
        <v>Aliqui RP-50</v>
      </c>
      <c r="D2254" t="str">
        <f>IFERROR(INDEX(ProductTJ[Category],MATCH(A2254,ProductTJ[ProductID],0)),"Not found")</f>
        <v>Rural</v>
      </c>
      <c r="E2254">
        <f>IFERROR(INDEX(ProductTJ[ManufacturerID],MATCH(A2254,ProductTJ[ProductID],0)),"Not found")</f>
        <v>2</v>
      </c>
      <c r="F2254" t="str">
        <f>IFERROR(INDEX(ProductTJ[Segment],MATCH(A2254,ProductTJ[ProductID],0)),"Not found")</f>
        <v>Productivity</v>
      </c>
      <c r="G2254" t="str">
        <f>IFERROR(INDEX(SalesTJ[Country],MATCH(A2254,SalesTJ[ProductID],0)),"Not found")</f>
        <v>Not found</v>
      </c>
      <c r="H2254" t="str">
        <f>IFERROR(INDEX(Location[State],MATCH(I2254,Location[Zip],0)),"Not found")</f>
        <v>Not found</v>
      </c>
      <c r="I2254" t="str">
        <f>IFERROR(INDEX(SalesTJ[Zip],MATCH(A2254,SalesTJ[ProductID],0)),"Not found")</f>
        <v>Not found</v>
      </c>
      <c r="J2254" t="str">
        <f>IFERROR(INDEX(Manufacturer[Manufacturer Name],MATCH(E2254,Manufacturer[ManufacturerID],0)),"Not found")</f>
        <v>Aliqui</v>
      </c>
      <c r="K2254" t="str">
        <f>IFERROR(INDEX(SalesTJ[Units],MATCH(A2254,SalesTJ[ProductID],0)),"Not found")</f>
        <v>Not found</v>
      </c>
      <c r="L2254" t="str">
        <f>IFERROR(INDEX(SalesTJ[Revenue],MATCH(A2254,SalesTJ[ProductID],0)),"Not found")</f>
        <v>Not found</v>
      </c>
    </row>
    <row r="2255" spans="1:12">
      <c r="A2255" s="10">
        <v>2254</v>
      </c>
      <c r="C2255" t="str">
        <f>IFERROR(INDEX(ProductTJ[Product Name],MATCH(A2255,ProductTJ[ProductID],0)),"Not found")</f>
        <v>Aliqui RP-51</v>
      </c>
      <c r="D2255" t="str">
        <f>IFERROR(INDEX(ProductTJ[Category],MATCH(A2255,ProductTJ[ProductID],0)),"Not found")</f>
        <v>Rural</v>
      </c>
      <c r="E2255">
        <f>IFERROR(INDEX(ProductTJ[ManufacturerID],MATCH(A2255,ProductTJ[ProductID],0)),"Not found")</f>
        <v>2</v>
      </c>
      <c r="F2255" t="str">
        <f>IFERROR(INDEX(ProductTJ[Segment],MATCH(A2255,ProductTJ[ProductID],0)),"Not found")</f>
        <v>Productivity</v>
      </c>
      <c r="G2255" t="str">
        <f>IFERROR(INDEX(SalesTJ[Country],MATCH(A2255,SalesTJ[ProductID],0)),"Not found")</f>
        <v>Not found</v>
      </c>
      <c r="H2255" t="str">
        <f>IFERROR(INDEX(Location[State],MATCH(I2255,Location[Zip],0)),"Not found")</f>
        <v>Not found</v>
      </c>
      <c r="I2255" t="str">
        <f>IFERROR(INDEX(SalesTJ[Zip],MATCH(A2255,SalesTJ[ProductID],0)),"Not found")</f>
        <v>Not found</v>
      </c>
      <c r="J2255" t="str">
        <f>IFERROR(INDEX(Manufacturer[Manufacturer Name],MATCH(E2255,Manufacturer[ManufacturerID],0)),"Not found")</f>
        <v>Aliqui</v>
      </c>
      <c r="K2255" t="str">
        <f>IFERROR(INDEX(SalesTJ[Units],MATCH(A2255,SalesTJ[ProductID],0)),"Not found")</f>
        <v>Not found</v>
      </c>
      <c r="L2255" t="str">
        <f>IFERROR(INDEX(SalesTJ[Revenue],MATCH(A2255,SalesTJ[ProductID],0)),"Not found")</f>
        <v>Not found</v>
      </c>
    </row>
    <row r="2256" spans="1:12">
      <c r="A2256" s="10">
        <v>2255</v>
      </c>
      <c r="C2256" t="str">
        <f>IFERROR(INDEX(ProductTJ[Product Name],MATCH(A2256,ProductTJ[ProductID],0)),"Not found")</f>
        <v>Aliqui RP-52</v>
      </c>
      <c r="D2256" t="str">
        <f>IFERROR(INDEX(ProductTJ[Category],MATCH(A2256,ProductTJ[ProductID],0)),"Not found")</f>
        <v>Rural</v>
      </c>
      <c r="E2256">
        <f>IFERROR(INDEX(ProductTJ[ManufacturerID],MATCH(A2256,ProductTJ[ProductID],0)),"Not found")</f>
        <v>2</v>
      </c>
      <c r="F2256" t="str">
        <f>IFERROR(INDEX(ProductTJ[Segment],MATCH(A2256,ProductTJ[ProductID],0)),"Not found")</f>
        <v>Productivity</v>
      </c>
      <c r="G2256" t="str">
        <f>IFERROR(INDEX(SalesTJ[Country],MATCH(A2256,SalesTJ[ProductID],0)),"Not found")</f>
        <v>Not found</v>
      </c>
      <c r="H2256" t="str">
        <f>IFERROR(INDEX(Location[State],MATCH(I2256,Location[Zip],0)),"Not found")</f>
        <v>Not found</v>
      </c>
      <c r="I2256" t="str">
        <f>IFERROR(INDEX(SalesTJ[Zip],MATCH(A2256,SalesTJ[ProductID],0)),"Not found")</f>
        <v>Not found</v>
      </c>
      <c r="J2256" t="str">
        <f>IFERROR(INDEX(Manufacturer[Manufacturer Name],MATCH(E2256,Manufacturer[ManufacturerID],0)),"Not found")</f>
        <v>Aliqui</v>
      </c>
      <c r="K2256" t="str">
        <f>IFERROR(INDEX(SalesTJ[Units],MATCH(A2256,SalesTJ[ProductID],0)),"Not found")</f>
        <v>Not found</v>
      </c>
      <c r="L2256" t="str">
        <f>IFERROR(INDEX(SalesTJ[Revenue],MATCH(A2256,SalesTJ[ProductID],0)),"Not found")</f>
        <v>Not found</v>
      </c>
    </row>
    <row r="2257" spans="1:12">
      <c r="A2257" s="10">
        <v>2256</v>
      </c>
      <c r="C2257" t="str">
        <f>IFERROR(INDEX(ProductTJ[Product Name],MATCH(A2257,ProductTJ[ProductID],0)),"Not found")</f>
        <v>Aliqui RP-53</v>
      </c>
      <c r="D2257" t="str">
        <f>IFERROR(INDEX(ProductTJ[Category],MATCH(A2257,ProductTJ[ProductID],0)),"Not found")</f>
        <v>Rural</v>
      </c>
      <c r="E2257">
        <f>IFERROR(INDEX(ProductTJ[ManufacturerID],MATCH(A2257,ProductTJ[ProductID],0)),"Not found")</f>
        <v>2</v>
      </c>
      <c r="F2257" t="str">
        <f>IFERROR(INDEX(ProductTJ[Segment],MATCH(A2257,ProductTJ[ProductID],0)),"Not found")</f>
        <v>Productivity</v>
      </c>
      <c r="G2257" t="str">
        <f>IFERROR(INDEX(SalesTJ[Country],MATCH(A2257,SalesTJ[ProductID],0)),"Not found")</f>
        <v>Not found</v>
      </c>
      <c r="H2257" t="str">
        <f>IFERROR(INDEX(Location[State],MATCH(I2257,Location[Zip],0)),"Not found")</f>
        <v>Not found</v>
      </c>
      <c r="I2257" t="str">
        <f>IFERROR(INDEX(SalesTJ[Zip],MATCH(A2257,SalesTJ[ProductID],0)),"Not found")</f>
        <v>Not found</v>
      </c>
      <c r="J2257" t="str">
        <f>IFERROR(INDEX(Manufacturer[Manufacturer Name],MATCH(E2257,Manufacturer[ManufacturerID],0)),"Not found")</f>
        <v>Aliqui</v>
      </c>
      <c r="K2257" t="str">
        <f>IFERROR(INDEX(SalesTJ[Units],MATCH(A2257,SalesTJ[ProductID],0)),"Not found")</f>
        <v>Not found</v>
      </c>
      <c r="L2257" t="str">
        <f>IFERROR(INDEX(SalesTJ[Revenue],MATCH(A2257,SalesTJ[ProductID],0)),"Not found")</f>
        <v>Not found</v>
      </c>
    </row>
    <row r="2258" spans="1:12">
      <c r="A2258" s="10">
        <v>2257</v>
      </c>
      <c r="C2258" t="str">
        <f>IFERROR(INDEX(ProductTJ[Product Name],MATCH(A2258,ProductTJ[ProductID],0)),"Not found")</f>
        <v>Aliqui RP-54</v>
      </c>
      <c r="D2258" t="str">
        <f>IFERROR(INDEX(ProductTJ[Category],MATCH(A2258,ProductTJ[ProductID],0)),"Not found")</f>
        <v>Rural</v>
      </c>
      <c r="E2258">
        <f>IFERROR(INDEX(ProductTJ[ManufacturerID],MATCH(A2258,ProductTJ[ProductID],0)),"Not found")</f>
        <v>2</v>
      </c>
      <c r="F2258" t="str">
        <f>IFERROR(INDEX(ProductTJ[Segment],MATCH(A2258,ProductTJ[ProductID],0)),"Not found")</f>
        <v>Productivity</v>
      </c>
      <c r="G2258" t="str">
        <f>IFERROR(INDEX(SalesTJ[Country],MATCH(A2258,SalesTJ[ProductID],0)),"Not found")</f>
        <v>Not found</v>
      </c>
      <c r="H2258" t="str">
        <f>IFERROR(INDEX(Location[State],MATCH(I2258,Location[Zip],0)),"Not found")</f>
        <v>Not found</v>
      </c>
      <c r="I2258" t="str">
        <f>IFERROR(INDEX(SalesTJ[Zip],MATCH(A2258,SalesTJ[ProductID],0)),"Not found")</f>
        <v>Not found</v>
      </c>
      <c r="J2258" t="str">
        <f>IFERROR(INDEX(Manufacturer[Manufacturer Name],MATCH(E2258,Manufacturer[ManufacturerID],0)),"Not found")</f>
        <v>Aliqui</v>
      </c>
      <c r="K2258" t="str">
        <f>IFERROR(INDEX(SalesTJ[Units],MATCH(A2258,SalesTJ[ProductID],0)),"Not found")</f>
        <v>Not found</v>
      </c>
      <c r="L2258" t="str">
        <f>IFERROR(INDEX(SalesTJ[Revenue],MATCH(A2258,SalesTJ[ProductID],0)),"Not found")</f>
        <v>Not found</v>
      </c>
    </row>
    <row r="2259" spans="1:12">
      <c r="A2259" s="10">
        <v>2258</v>
      </c>
      <c r="C2259" t="str">
        <f>IFERROR(INDEX(ProductTJ[Product Name],MATCH(A2259,ProductTJ[ProductID],0)),"Not found")</f>
        <v>Aliqui RP-55</v>
      </c>
      <c r="D2259" t="str">
        <f>IFERROR(INDEX(ProductTJ[Category],MATCH(A2259,ProductTJ[ProductID],0)),"Not found")</f>
        <v>Rural</v>
      </c>
      <c r="E2259">
        <f>IFERROR(INDEX(ProductTJ[ManufacturerID],MATCH(A2259,ProductTJ[ProductID],0)),"Not found")</f>
        <v>2</v>
      </c>
      <c r="F2259" t="str">
        <f>IFERROR(INDEX(ProductTJ[Segment],MATCH(A2259,ProductTJ[ProductID],0)),"Not found")</f>
        <v>Productivity</v>
      </c>
      <c r="G2259" t="str">
        <f>IFERROR(INDEX(SalesTJ[Country],MATCH(A2259,SalesTJ[ProductID],0)),"Not found")</f>
        <v>Not found</v>
      </c>
      <c r="H2259" t="str">
        <f>IFERROR(INDEX(Location[State],MATCH(I2259,Location[Zip],0)),"Not found")</f>
        <v>Not found</v>
      </c>
      <c r="I2259" t="str">
        <f>IFERROR(INDEX(SalesTJ[Zip],MATCH(A2259,SalesTJ[ProductID],0)),"Not found")</f>
        <v>Not found</v>
      </c>
      <c r="J2259" t="str">
        <f>IFERROR(INDEX(Manufacturer[Manufacturer Name],MATCH(E2259,Manufacturer[ManufacturerID],0)),"Not found")</f>
        <v>Aliqui</v>
      </c>
      <c r="K2259" t="str">
        <f>IFERROR(INDEX(SalesTJ[Units],MATCH(A2259,SalesTJ[ProductID],0)),"Not found")</f>
        <v>Not found</v>
      </c>
      <c r="L2259" t="str">
        <f>IFERROR(INDEX(SalesTJ[Revenue],MATCH(A2259,SalesTJ[ProductID],0)),"Not found")</f>
        <v>Not found</v>
      </c>
    </row>
    <row r="2260" spans="1:12">
      <c r="A2260" s="10">
        <v>2259</v>
      </c>
      <c r="C2260" t="str">
        <f>IFERROR(INDEX(ProductTJ[Product Name],MATCH(A2260,ProductTJ[ProductID],0)),"Not found")</f>
        <v>Aliqui RP-56</v>
      </c>
      <c r="D2260" t="str">
        <f>IFERROR(INDEX(ProductTJ[Category],MATCH(A2260,ProductTJ[ProductID],0)),"Not found")</f>
        <v>Rural</v>
      </c>
      <c r="E2260">
        <f>IFERROR(INDEX(ProductTJ[ManufacturerID],MATCH(A2260,ProductTJ[ProductID],0)),"Not found")</f>
        <v>2</v>
      </c>
      <c r="F2260" t="str">
        <f>IFERROR(INDEX(ProductTJ[Segment],MATCH(A2260,ProductTJ[ProductID],0)),"Not found")</f>
        <v>Productivity</v>
      </c>
      <c r="G2260" t="str">
        <f>IFERROR(INDEX(SalesTJ[Country],MATCH(A2260,SalesTJ[ProductID],0)),"Not found")</f>
        <v>Not found</v>
      </c>
      <c r="H2260" t="str">
        <f>IFERROR(INDEX(Location[State],MATCH(I2260,Location[Zip],0)),"Not found")</f>
        <v>Not found</v>
      </c>
      <c r="I2260" t="str">
        <f>IFERROR(INDEX(SalesTJ[Zip],MATCH(A2260,SalesTJ[ProductID],0)),"Not found")</f>
        <v>Not found</v>
      </c>
      <c r="J2260" t="str">
        <f>IFERROR(INDEX(Manufacturer[Manufacturer Name],MATCH(E2260,Manufacturer[ManufacturerID],0)),"Not found")</f>
        <v>Aliqui</v>
      </c>
      <c r="K2260" t="str">
        <f>IFERROR(INDEX(SalesTJ[Units],MATCH(A2260,SalesTJ[ProductID],0)),"Not found")</f>
        <v>Not found</v>
      </c>
      <c r="L2260" t="str">
        <f>IFERROR(INDEX(SalesTJ[Revenue],MATCH(A2260,SalesTJ[ProductID],0)),"Not found")</f>
        <v>Not found</v>
      </c>
    </row>
    <row r="2261" spans="1:12">
      <c r="A2261" s="10">
        <v>2260</v>
      </c>
      <c r="C2261" t="str">
        <f>IFERROR(INDEX(ProductTJ[Product Name],MATCH(A2261,ProductTJ[ProductID],0)),"Not found")</f>
        <v>Aliqui RP-57</v>
      </c>
      <c r="D2261" t="str">
        <f>IFERROR(INDEX(ProductTJ[Category],MATCH(A2261,ProductTJ[ProductID],0)),"Not found")</f>
        <v>Rural</v>
      </c>
      <c r="E2261">
        <f>IFERROR(INDEX(ProductTJ[ManufacturerID],MATCH(A2261,ProductTJ[ProductID],0)),"Not found")</f>
        <v>2</v>
      </c>
      <c r="F2261" t="str">
        <f>IFERROR(INDEX(ProductTJ[Segment],MATCH(A2261,ProductTJ[ProductID],0)),"Not found")</f>
        <v>Productivity</v>
      </c>
      <c r="G2261" t="str">
        <f>IFERROR(INDEX(SalesTJ[Country],MATCH(A2261,SalesTJ[ProductID],0)),"Not found")</f>
        <v>Not found</v>
      </c>
      <c r="H2261" t="str">
        <f>IFERROR(INDEX(Location[State],MATCH(I2261,Location[Zip],0)),"Not found")</f>
        <v>Not found</v>
      </c>
      <c r="I2261" t="str">
        <f>IFERROR(INDEX(SalesTJ[Zip],MATCH(A2261,SalesTJ[ProductID],0)),"Not found")</f>
        <v>Not found</v>
      </c>
      <c r="J2261" t="str">
        <f>IFERROR(INDEX(Manufacturer[Manufacturer Name],MATCH(E2261,Manufacturer[ManufacturerID],0)),"Not found")</f>
        <v>Aliqui</v>
      </c>
      <c r="K2261" t="str">
        <f>IFERROR(INDEX(SalesTJ[Units],MATCH(A2261,SalesTJ[ProductID],0)),"Not found")</f>
        <v>Not found</v>
      </c>
      <c r="L2261" t="str">
        <f>IFERROR(INDEX(SalesTJ[Revenue],MATCH(A2261,SalesTJ[ProductID],0)),"Not found")</f>
        <v>Not found</v>
      </c>
    </row>
    <row r="2262" spans="1:12">
      <c r="A2262" s="10">
        <v>2261</v>
      </c>
      <c r="C2262" t="str">
        <f>IFERROR(INDEX(ProductTJ[Product Name],MATCH(A2262,ProductTJ[ProductID],0)),"Not found")</f>
        <v>Aliqui RP-58</v>
      </c>
      <c r="D2262" t="str">
        <f>IFERROR(INDEX(ProductTJ[Category],MATCH(A2262,ProductTJ[ProductID],0)),"Not found")</f>
        <v>Rural</v>
      </c>
      <c r="E2262">
        <f>IFERROR(INDEX(ProductTJ[ManufacturerID],MATCH(A2262,ProductTJ[ProductID],0)),"Not found")</f>
        <v>2</v>
      </c>
      <c r="F2262" t="str">
        <f>IFERROR(INDEX(ProductTJ[Segment],MATCH(A2262,ProductTJ[ProductID],0)),"Not found")</f>
        <v>Productivity</v>
      </c>
      <c r="G2262" t="str">
        <f>IFERROR(INDEX(SalesTJ[Country],MATCH(A2262,SalesTJ[ProductID],0)),"Not found")</f>
        <v>Not found</v>
      </c>
      <c r="H2262" t="str">
        <f>IFERROR(INDEX(Location[State],MATCH(I2262,Location[Zip],0)),"Not found")</f>
        <v>Not found</v>
      </c>
      <c r="I2262" t="str">
        <f>IFERROR(INDEX(SalesTJ[Zip],MATCH(A2262,SalesTJ[ProductID],0)),"Not found")</f>
        <v>Not found</v>
      </c>
      <c r="J2262" t="str">
        <f>IFERROR(INDEX(Manufacturer[Manufacturer Name],MATCH(E2262,Manufacturer[ManufacturerID],0)),"Not found")</f>
        <v>Aliqui</v>
      </c>
      <c r="K2262" t="str">
        <f>IFERROR(INDEX(SalesTJ[Units],MATCH(A2262,SalesTJ[ProductID],0)),"Not found")</f>
        <v>Not found</v>
      </c>
      <c r="L2262" t="str">
        <f>IFERROR(INDEX(SalesTJ[Revenue],MATCH(A2262,SalesTJ[ProductID],0)),"Not found")</f>
        <v>Not found</v>
      </c>
    </row>
    <row r="2263" spans="1:12">
      <c r="A2263" s="10">
        <v>2262</v>
      </c>
      <c r="C2263" t="str">
        <f>IFERROR(INDEX(ProductTJ[Product Name],MATCH(A2263,ProductTJ[ProductID],0)),"Not found")</f>
        <v>Aliqui RP-59</v>
      </c>
      <c r="D2263" t="str">
        <f>IFERROR(INDEX(ProductTJ[Category],MATCH(A2263,ProductTJ[ProductID],0)),"Not found")</f>
        <v>Rural</v>
      </c>
      <c r="E2263">
        <f>IFERROR(INDEX(ProductTJ[ManufacturerID],MATCH(A2263,ProductTJ[ProductID],0)),"Not found")</f>
        <v>2</v>
      </c>
      <c r="F2263" t="str">
        <f>IFERROR(INDEX(ProductTJ[Segment],MATCH(A2263,ProductTJ[ProductID],0)),"Not found")</f>
        <v>Productivity</v>
      </c>
      <c r="G2263" t="str">
        <f>IFERROR(INDEX(SalesTJ[Country],MATCH(A2263,SalesTJ[ProductID],0)),"Not found")</f>
        <v>Canada</v>
      </c>
      <c r="H2263" t="str">
        <f>IFERROR(INDEX(Location[State],MATCH(I2263,Location[Zip],0)),"Not found")</f>
        <v>Alberta</v>
      </c>
      <c r="I2263" t="str">
        <f>IFERROR(INDEX(SalesTJ[Zip],MATCH(A2263,SalesTJ[ProductID],0)),"Not found")</f>
        <v>T6W</v>
      </c>
      <c r="J2263" t="str">
        <f>IFERROR(INDEX(Manufacturer[Manufacturer Name],MATCH(E2263,Manufacturer[ManufacturerID],0)),"Not found")</f>
        <v>Aliqui</v>
      </c>
      <c r="K2263">
        <f>IFERROR(INDEX(SalesTJ[Units],MATCH(A2263,SalesTJ[ProductID],0)),"Not found")</f>
        <v>1</v>
      </c>
      <c r="L2263">
        <f>IFERROR(INDEX(SalesTJ[Revenue],MATCH(A2263,SalesTJ[ProductID],0)),"Not found")</f>
        <v>4220.37</v>
      </c>
    </row>
    <row r="2264" spans="1:12">
      <c r="A2264" s="10">
        <v>2263</v>
      </c>
      <c r="C2264" t="str">
        <f>IFERROR(INDEX(ProductTJ[Product Name],MATCH(A2264,ProductTJ[ProductID],0)),"Not found")</f>
        <v>Aliqui RP-60</v>
      </c>
      <c r="D2264" t="str">
        <f>IFERROR(INDEX(ProductTJ[Category],MATCH(A2264,ProductTJ[ProductID],0)),"Not found")</f>
        <v>Rural</v>
      </c>
      <c r="E2264">
        <f>IFERROR(INDEX(ProductTJ[ManufacturerID],MATCH(A2264,ProductTJ[ProductID],0)),"Not found")</f>
        <v>2</v>
      </c>
      <c r="F2264" t="str">
        <f>IFERROR(INDEX(ProductTJ[Segment],MATCH(A2264,ProductTJ[ProductID],0)),"Not found")</f>
        <v>Productivity</v>
      </c>
      <c r="G2264" t="str">
        <f>IFERROR(INDEX(SalesTJ[Country],MATCH(A2264,SalesTJ[ProductID],0)),"Not found")</f>
        <v>Canada</v>
      </c>
      <c r="H2264" t="str">
        <f>IFERROR(INDEX(Location[State],MATCH(I2264,Location[Zip],0)),"Not found")</f>
        <v>Alberta</v>
      </c>
      <c r="I2264" t="str">
        <f>IFERROR(INDEX(SalesTJ[Zip],MATCH(A2264,SalesTJ[ProductID],0)),"Not found")</f>
        <v>T6W</v>
      </c>
      <c r="J2264" t="str">
        <f>IFERROR(INDEX(Manufacturer[Manufacturer Name],MATCH(E2264,Manufacturer[ManufacturerID],0)),"Not found")</f>
        <v>Aliqui</v>
      </c>
      <c r="K2264">
        <f>IFERROR(INDEX(SalesTJ[Units],MATCH(A2264,SalesTJ[ProductID],0)),"Not found")</f>
        <v>1</v>
      </c>
      <c r="L2264">
        <f>IFERROR(INDEX(SalesTJ[Revenue],MATCH(A2264,SalesTJ[ProductID],0)),"Not found")</f>
        <v>4220.37</v>
      </c>
    </row>
    <row r="2265" spans="1:12">
      <c r="A2265" s="10">
        <v>2264</v>
      </c>
      <c r="C2265" t="str">
        <f>IFERROR(INDEX(ProductTJ[Product Name],MATCH(A2265,ProductTJ[ProductID],0)),"Not found")</f>
        <v>Aliqui RP-61</v>
      </c>
      <c r="D2265" t="str">
        <f>IFERROR(INDEX(ProductTJ[Category],MATCH(A2265,ProductTJ[ProductID],0)),"Not found")</f>
        <v>Rural</v>
      </c>
      <c r="E2265">
        <f>IFERROR(INDEX(ProductTJ[ManufacturerID],MATCH(A2265,ProductTJ[ProductID],0)),"Not found")</f>
        <v>2</v>
      </c>
      <c r="F2265" t="str">
        <f>IFERROR(INDEX(ProductTJ[Segment],MATCH(A2265,ProductTJ[ProductID],0)),"Not found")</f>
        <v>Productivity</v>
      </c>
      <c r="G2265" t="str">
        <f>IFERROR(INDEX(SalesTJ[Country],MATCH(A2265,SalesTJ[ProductID],0)),"Not found")</f>
        <v>Not found</v>
      </c>
      <c r="H2265" t="str">
        <f>IFERROR(INDEX(Location[State],MATCH(I2265,Location[Zip],0)),"Not found")</f>
        <v>Not found</v>
      </c>
      <c r="I2265" t="str">
        <f>IFERROR(INDEX(SalesTJ[Zip],MATCH(A2265,SalesTJ[ProductID],0)),"Not found")</f>
        <v>Not found</v>
      </c>
      <c r="J2265" t="str">
        <f>IFERROR(INDEX(Manufacturer[Manufacturer Name],MATCH(E2265,Manufacturer[ManufacturerID],0)),"Not found")</f>
        <v>Aliqui</v>
      </c>
      <c r="K2265" t="str">
        <f>IFERROR(INDEX(SalesTJ[Units],MATCH(A2265,SalesTJ[ProductID],0)),"Not found")</f>
        <v>Not found</v>
      </c>
      <c r="L2265" t="str">
        <f>IFERROR(INDEX(SalesTJ[Revenue],MATCH(A2265,SalesTJ[ProductID],0)),"Not found")</f>
        <v>Not found</v>
      </c>
    </row>
    <row r="2266" spans="1:12">
      <c r="A2266" s="10">
        <v>2265</v>
      </c>
      <c r="C2266" t="str">
        <f>IFERROR(INDEX(ProductTJ[Product Name],MATCH(A2266,ProductTJ[ProductID],0)),"Not found")</f>
        <v>Aliqui RP-62</v>
      </c>
      <c r="D2266" t="str">
        <f>IFERROR(INDEX(ProductTJ[Category],MATCH(A2266,ProductTJ[ProductID],0)),"Not found")</f>
        <v>Rural</v>
      </c>
      <c r="E2266">
        <f>IFERROR(INDEX(ProductTJ[ManufacturerID],MATCH(A2266,ProductTJ[ProductID],0)),"Not found")</f>
        <v>2</v>
      </c>
      <c r="F2266" t="str">
        <f>IFERROR(INDEX(ProductTJ[Segment],MATCH(A2266,ProductTJ[ProductID],0)),"Not found")</f>
        <v>Productivity</v>
      </c>
      <c r="G2266" t="str">
        <f>IFERROR(INDEX(SalesTJ[Country],MATCH(A2266,SalesTJ[ProductID],0)),"Not found")</f>
        <v>Not found</v>
      </c>
      <c r="H2266" t="str">
        <f>IFERROR(INDEX(Location[State],MATCH(I2266,Location[Zip],0)),"Not found")</f>
        <v>Not found</v>
      </c>
      <c r="I2266" t="str">
        <f>IFERROR(INDEX(SalesTJ[Zip],MATCH(A2266,SalesTJ[ProductID],0)),"Not found")</f>
        <v>Not found</v>
      </c>
      <c r="J2266" t="str">
        <f>IFERROR(INDEX(Manufacturer[Manufacturer Name],MATCH(E2266,Manufacturer[ManufacturerID],0)),"Not found")</f>
        <v>Aliqui</v>
      </c>
      <c r="K2266" t="str">
        <f>IFERROR(INDEX(SalesTJ[Units],MATCH(A2266,SalesTJ[ProductID],0)),"Not found")</f>
        <v>Not found</v>
      </c>
      <c r="L2266" t="str">
        <f>IFERROR(INDEX(SalesTJ[Revenue],MATCH(A2266,SalesTJ[ProductID],0)),"Not found")</f>
        <v>Not found</v>
      </c>
    </row>
    <row r="2267" spans="1:12">
      <c r="A2267" s="10">
        <v>2266</v>
      </c>
      <c r="C2267" t="str">
        <f>IFERROR(INDEX(ProductTJ[Product Name],MATCH(A2267,ProductTJ[ProductID],0)),"Not found")</f>
        <v>Aliqui RP-63</v>
      </c>
      <c r="D2267" t="str">
        <f>IFERROR(INDEX(ProductTJ[Category],MATCH(A2267,ProductTJ[ProductID],0)),"Not found")</f>
        <v>Rural</v>
      </c>
      <c r="E2267">
        <f>IFERROR(INDEX(ProductTJ[ManufacturerID],MATCH(A2267,ProductTJ[ProductID],0)),"Not found")</f>
        <v>2</v>
      </c>
      <c r="F2267" t="str">
        <f>IFERROR(INDEX(ProductTJ[Segment],MATCH(A2267,ProductTJ[ProductID],0)),"Not found")</f>
        <v>Productivity</v>
      </c>
      <c r="G2267" t="str">
        <f>IFERROR(INDEX(SalesTJ[Country],MATCH(A2267,SalesTJ[ProductID],0)),"Not found")</f>
        <v>Not found</v>
      </c>
      <c r="H2267" t="str">
        <f>IFERROR(INDEX(Location[State],MATCH(I2267,Location[Zip],0)),"Not found")</f>
        <v>Not found</v>
      </c>
      <c r="I2267" t="str">
        <f>IFERROR(INDEX(SalesTJ[Zip],MATCH(A2267,SalesTJ[ProductID],0)),"Not found")</f>
        <v>Not found</v>
      </c>
      <c r="J2267" t="str">
        <f>IFERROR(INDEX(Manufacturer[Manufacturer Name],MATCH(E2267,Manufacturer[ManufacturerID],0)),"Not found")</f>
        <v>Aliqui</v>
      </c>
      <c r="K2267" t="str">
        <f>IFERROR(INDEX(SalesTJ[Units],MATCH(A2267,SalesTJ[ProductID],0)),"Not found")</f>
        <v>Not found</v>
      </c>
      <c r="L2267" t="str">
        <f>IFERROR(INDEX(SalesTJ[Revenue],MATCH(A2267,SalesTJ[ProductID],0)),"Not found")</f>
        <v>Not found</v>
      </c>
    </row>
    <row r="2268" spans="1:12">
      <c r="A2268" s="10">
        <v>2267</v>
      </c>
      <c r="C2268" t="str">
        <f>IFERROR(INDEX(ProductTJ[Product Name],MATCH(A2268,ProductTJ[ProductID],0)),"Not found")</f>
        <v>Aliqui RP-64</v>
      </c>
      <c r="D2268" t="str">
        <f>IFERROR(INDEX(ProductTJ[Category],MATCH(A2268,ProductTJ[ProductID],0)),"Not found")</f>
        <v>Rural</v>
      </c>
      <c r="E2268">
        <f>IFERROR(INDEX(ProductTJ[ManufacturerID],MATCH(A2268,ProductTJ[ProductID],0)),"Not found")</f>
        <v>2</v>
      </c>
      <c r="F2268" t="str">
        <f>IFERROR(INDEX(ProductTJ[Segment],MATCH(A2268,ProductTJ[ProductID],0)),"Not found")</f>
        <v>Productivity</v>
      </c>
      <c r="G2268" t="str">
        <f>IFERROR(INDEX(SalesTJ[Country],MATCH(A2268,SalesTJ[ProductID],0)),"Not found")</f>
        <v>Not found</v>
      </c>
      <c r="H2268" t="str">
        <f>IFERROR(INDEX(Location[State],MATCH(I2268,Location[Zip],0)),"Not found")</f>
        <v>Not found</v>
      </c>
      <c r="I2268" t="str">
        <f>IFERROR(INDEX(SalesTJ[Zip],MATCH(A2268,SalesTJ[ProductID],0)),"Not found")</f>
        <v>Not found</v>
      </c>
      <c r="J2268" t="str">
        <f>IFERROR(INDEX(Manufacturer[Manufacturer Name],MATCH(E2268,Manufacturer[ManufacturerID],0)),"Not found")</f>
        <v>Aliqui</v>
      </c>
      <c r="K2268" t="str">
        <f>IFERROR(INDEX(SalesTJ[Units],MATCH(A2268,SalesTJ[ProductID],0)),"Not found")</f>
        <v>Not found</v>
      </c>
      <c r="L2268" t="str">
        <f>IFERROR(INDEX(SalesTJ[Revenue],MATCH(A2268,SalesTJ[ProductID],0)),"Not found")</f>
        <v>Not found</v>
      </c>
    </row>
    <row r="2269" spans="1:12">
      <c r="A2269" s="10">
        <v>2268</v>
      </c>
      <c r="C2269" t="str">
        <f>IFERROR(INDEX(ProductTJ[Product Name],MATCH(A2269,ProductTJ[ProductID],0)),"Not found")</f>
        <v>Aliqui RS-01</v>
      </c>
      <c r="D2269" t="str">
        <f>IFERROR(INDEX(ProductTJ[Category],MATCH(A2269,ProductTJ[ProductID],0)),"Not found")</f>
        <v>Rural</v>
      </c>
      <c r="E2269">
        <f>IFERROR(INDEX(ProductTJ[ManufacturerID],MATCH(A2269,ProductTJ[ProductID],0)),"Not found")</f>
        <v>2</v>
      </c>
      <c r="F2269" t="str">
        <f>IFERROR(INDEX(ProductTJ[Segment],MATCH(A2269,ProductTJ[ProductID],0)),"Not found")</f>
        <v>Select</v>
      </c>
      <c r="G2269" t="str">
        <f>IFERROR(INDEX(SalesTJ[Country],MATCH(A2269,SalesTJ[ProductID],0)),"Not found")</f>
        <v>Not found</v>
      </c>
      <c r="H2269" t="str">
        <f>IFERROR(INDEX(Location[State],MATCH(I2269,Location[Zip],0)),"Not found")</f>
        <v>Not found</v>
      </c>
      <c r="I2269" t="str">
        <f>IFERROR(INDEX(SalesTJ[Zip],MATCH(A2269,SalesTJ[ProductID],0)),"Not found")</f>
        <v>Not found</v>
      </c>
      <c r="J2269" t="str">
        <f>IFERROR(INDEX(Manufacturer[Manufacturer Name],MATCH(E2269,Manufacturer[ManufacturerID],0)),"Not found")</f>
        <v>Aliqui</v>
      </c>
      <c r="K2269" t="str">
        <f>IFERROR(INDEX(SalesTJ[Units],MATCH(A2269,SalesTJ[ProductID],0)),"Not found")</f>
        <v>Not found</v>
      </c>
      <c r="L2269" t="str">
        <f>IFERROR(INDEX(SalesTJ[Revenue],MATCH(A2269,SalesTJ[ProductID],0)),"Not found")</f>
        <v>Not found</v>
      </c>
    </row>
    <row r="2270" spans="1:12">
      <c r="A2270" s="10">
        <v>2269</v>
      </c>
      <c r="C2270" t="str">
        <f>IFERROR(INDEX(ProductTJ[Product Name],MATCH(A2270,ProductTJ[ProductID],0)),"Not found")</f>
        <v>Aliqui RS-02</v>
      </c>
      <c r="D2270" t="str">
        <f>IFERROR(INDEX(ProductTJ[Category],MATCH(A2270,ProductTJ[ProductID],0)),"Not found")</f>
        <v>Rural</v>
      </c>
      <c r="E2270">
        <f>IFERROR(INDEX(ProductTJ[ManufacturerID],MATCH(A2270,ProductTJ[ProductID],0)),"Not found")</f>
        <v>2</v>
      </c>
      <c r="F2270" t="str">
        <f>IFERROR(INDEX(ProductTJ[Segment],MATCH(A2270,ProductTJ[ProductID],0)),"Not found")</f>
        <v>Select</v>
      </c>
      <c r="G2270" t="str">
        <f>IFERROR(INDEX(SalesTJ[Country],MATCH(A2270,SalesTJ[ProductID],0)),"Not found")</f>
        <v>Canada</v>
      </c>
      <c r="H2270" t="str">
        <f>IFERROR(INDEX(Location[State],MATCH(I2270,Location[Zip],0)),"Not found")</f>
        <v>British Columbia</v>
      </c>
      <c r="I2270" t="str">
        <f>IFERROR(INDEX(SalesTJ[Zip],MATCH(A2270,SalesTJ[ProductID],0)),"Not found")</f>
        <v>V6A</v>
      </c>
      <c r="J2270" t="str">
        <f>IFERROR(INDEX(Manufacturer[Manufacturer Name],MATCH(E2270,Manufacturer[ManufacturerID],0)),"Not found")</f>
        <v>Aliqui</v>
      </c>
      <c r="K2270">
        <f>IFERROR(INDEX(SalesTJ[Units],MATCH(A2270,SalesTJ[ProductID],0)),"Not found")</f>
        <v>1</v>
      </c>
      <c r="L2270">
        <f>IFERROR(INDEX(SalesTJ[Revenue],MATCH(A2270,SalesTJ[ProductID],0)),"Not found")</f>
        <v>3936.87</v>
      </c>
    </row>
    <row r="2271" spans="1:12">
      <c r="A2271" s="10">
        <v>2270</v>
      </c>
      <c r="C2271" t="str">
        <f>IFERROR(INDEX(ProductTJ[Product Name],MATCH(A2271,ProductTJ[ProductID],0)),"Not found")</f>
        <v>Aliqui RS-03</v>
      </c>
      <c r="D2271" t="str">
        <f>IFERROR(INDEX(ProductTJ[Category],MATCH(A2271,ProductTJ[ProductID],0)),"Not found")</f>
        <v>Rural</v>
      </c>
      <c r="E2271">
        <f>IFERROR(INDEX(ProductTJ[ManufacturerID],MATCH(A2271,ProductTJ[ProductID],0)),"Not found")</f>
        <v>2</v>
      </c>
      <c r="F2271" t="str">
        <f>IFERROR(INDEX(ProductTJ[Segment],MATCH(A2271,ProductTJ[ProductID],0)),"Not found")</f>
        <v>Select</v>
      </c>
      <c r="G2271" t="str">
        <f>IFERROR(INDEX(SalesTJ[Country],MATCH(A2271,SalesTJ[ProductID],0)),"Not found")</f>
        <v>Not found</v>
      </c>
      <c r="H2271" t="str">
        <f>IFERROR(INDEX(Location[State],MATCH(I2271,Location[Zip],0)),"Not found")</f>
        <v>Not found</v>
      </c>
      <c r="I2271" t="str">
        <f>IFERROR(INDEX(SalesTJ[Zip],MATCH(A2271,SalesTJ[ProductID],0)),"Not found")</f>
        <v>Not found</v>
      </c>
      <c r="J2271" t="str">
        <f>IFERROR(INDEX(Manufacturer[Manufacturer Name],MATCH(E2271,Manufacturer[ManufacturerID],0)),"Not found")</f>
        <v>Aliqui</v>
      </c>
      <c r="K2271" t="str">
        <f>IFERROR(INDEX(SalesTJ[Units],MATCH(A2271,SalesTJ[ProductID],0)),"Not found")</f>
        <v>Not found</v>
      </c>
      <c r="L2271" t="str">
        <f>IFERROR(INDEX(SalesTJ[Revenue],MATCH(A2271,SalesTJ[ProductID],0)),"Not found")</f>
        <v>Not found</v>
      </c>
    </row>
    <row r="2272" spans="1:12">
      <c r="A2272" s="10">
        <v>2271</v>
      </c>
      <c r="C2272" t="str">
        <f>IFERROR(INDEX(ProductTJ[Product Name],MATCH(A2272,ProductTJ[ProductID],0)),"Not found")</f>
        <v>Aliqui RS-04</v>
      </c>
      <c r="D2272" t="str">
        <f>IFERROR(INDEX(ProductTJ[Category],MATCH(A2272,ProductTJ[ProductID],0)),"Not found")</f>
        <v>Rural</v>
      </c>
      <c r="E2272">
        <f>IFERROR(INDEX(ProductTJ[ManufacturerID],MATCH(A2272,ProductTJ[ProductID],0)),"Not found")</f>
        <v>2</v>
      </c>
      <c r="F2272" t="str">
        <f>IFERROR(INDEX(ProductTJ[Segment],MATCH(A2272,ProductTJ[ProductID],0)),"Not found")</f>
        <v>Select</v>
      </c>
      <c r="G2272" t="str">
        <f>IFERROR(INDEX(SalesTJ[Country],MATCH(A2272,SalesTJ[ProductID],0)),"Not found")</f>
        <v>Not found</v>
      </c>
      <c r="H2272" t="str">
        <f>IFERROR(INDEX(Location[State],MATCH(I2272,Location[Zip],0)),"Not found")</f>
        <v>Not found</v>
      </c>
      <c r="I2272" t="str">
        <f>IFERROR(INDEX(SalesTJ[Zip],MATCH(A2272,SalesTJ[ProductID],0)),"Not found")</f>
        <v>Not found</v>
      </c>
      <c r="J2272" t="str">
        <f>IFERROR(INDEX(Manufacturer[Manufacturer Name],MATCH(E2272,Manufacturer[ManufacturerID],0)),"Not found")</f>
        <v>Aliqui</v>
      </c>
      <c r="K2272" t="str">
        <f>IFERROR(INDEX(SalesTJ[Units],MATCH(A2272,SalesTJ[ProductID],0)),"Not found")</f>
        <v>Not found</v>
      </c>
      <c r="L2272" t="str">
        <f>IFERROR(INDEX(SalesTJ[Revenue],MATCH(A2272,SalesTJ[ProductID],0)),"Not found")</f>
        <v>Not found</v>
      </c>
    </row>
    <row r="2273" spans="1:12">
      <c r="A2273" s="10">
        <v>2272</v>
      </c>
      <c r="C2273" t="str">
        <f>IFERROR(INDEX(ProductTJ[Product Name],MATCH(A2273,ProductTJ[ProductID],0)),"Not found")</f>
        <v>Aliqui RS-05</v>
      </c>
      <c r="D2273" t="str">
        <f>IFERROR(INDEX(ProductTJ[Category],MATCH(A2273,ProductTJ[ProductID],0)),"Not found")</f>
        <v>Rural</v>
      </c>
      <c r="E2273">
        <f>IFERROR(INDEX(ProductTJ[ManufacturerID],MATCH(A2273,ProductTJ[ProductID],0)),"Not found")</f>
        <v>2</v>
      </c>
      <c r="F2273" t="str">
        <f>IFERROR(INDEX(ProductTJ[Segment],MATCH(A2273,ProductTJ[ProductID],0)),"Not found")</f>
        <v>Select</v>
      </c>
      <c r="G2273" t="str">
        <f>IFERROR(INDEX(SalesTJ[Country],MATCH(A2273,SalesTJ[ProductID],0)),"Not found")</f>
        <v>Not found</v>
      </c>
      <c r="H2273" t="str">
        <f>IFERROR(INDEX(Location[State],MATCH(I2273,Location[Zip],0)),"Not found")</f>
        <v>Not found</v>
      </c>
      <c r="I2273" t="str">
        <f>IFERROR(INDEX(SalesTJ[Zip],MATCH(A2273,SalesTJ[ProductID],0)),"Not found")</f>
        <v>Not found</v>
      </c>
      <c r="J2273" t="str">
        <f>IFERROR(INDEX(Manufacturer[Manufacturer Name],MATCH(E2273,Manufacturer[ManufacturerID],0)),"Not found")</f>
        <v>Aliqui</v>
      </c>
      <c r="K2273" t="str">
        <f>IFERROR(INDEX(SalesTJ[Units],MATCH(A2273,SalesTJ[ProductID],0)),"Not found")</f>
        <v>Not found</v>
      </c>
      <c r="L2273" t="str">
        <f>IFERROR(INDEX(SalesTJ[Revenue],MATCH(A2273,SalesTJ[ProductID],0)),"Not found")</f>
        <v>Not found</v>
      </c>
    </row>
    <row r="2274" spans="1:12">
      <c r="A2274" s="10">
        <v>2273</v>
      </c>
      <c r="C2274" t="str">
        <f>IFERROR(INDEX(ProductTJ[Product Name],MATCH(A2274,ProductTJ[ProductID],0)),"Not found")</f>
        <v>Aliqui RS-06</v>
      </c>
      <c r="D2274" t="str">
        <f>IFERROR(INDEX(ProductTJ[Category],MATCH(A2274,ProductTJ[ProductID],0)),"Not found")</f>
        <v>Rural</v>
      </c>
      <c r="E2274">
        <f>IFERROR(INDEX(ProductTJ[ManufacturerID],MATCH(A2274,ProductTJ[ProductID],0)),"Not found")</f>
        <v>2</v>
      </c>
      <c r="F2274" t="str">
        <f>IFERROR(INDEX(ProductTJ[Segment],MATCH(A2274,ProductTJ[ProductID],0)),"Not found")</f>
        <v>Select</v>
      </c>
      <c r="G2274" t="str">
        <f>IFERROR(INDEX(SalesTJ[Country],MATCH(A2274,SalesTJ[ProductID],0)),"Not found")</f>
        <v>Not found</v>
      </c>
      <c r="H2274" t="str">
        <f>IFERROR(INDEX(Location[State],MATCH(I2274,Location[Zip],0)),"Not found")</f>
        <v>Not found</v>
      </c>
      <c r="I2274" t="str">
        <f>IFERROR(INDEX(SalesTJ[Zip],MATCH(A2274,SalesTJ[ProductID],0)),"Not found")</f>
        <v>Not found</v>
      </c>
      <c r="J2274" t="str">
        <f>IFERROR(INDEX(Manufacturer[Manufacturer Name],MATCH(E2274,Manufacturer[ManufacturerID],0)),"Not found")</f>
        <v>Aliqui</v>
      </c>
      <c r="K2274" t="str">
        <f>IFERROR(INDEX(SalesTJ[Units],MATCH(A2274,SalesTJ[ProductID],0)),"Not found")</f>
        <v>Not found</v>
      </c>
      <c r="L2274" t="str">
        <f>IFERROR(INDEX(SalesTJ[Revenue],MATCH(A2274,SalesTJ[ProductID],0)),"Not found")</f>
        <v>Not found</v>
      </c>
    </row>
    <row r="2275" spans="1:12">
      <c r="A2275" s="10">
        <v>2274</v>
      </c>
      <c r="C2275" t="str">
        <f>IFERROR(INDEX(ProductTJ[Product Name],MATCH(A2275,ProductTJ[ProductID],0)),"Not found")</f>
        <v>Aliqui RS-07</v>
      </c>
      <c r="D2275" t="str">
        <f>IFERROR(INDEX(ProductTJ[Category],MATCH(A2275,ProductTJ[ProductID],0)),"Not found")</f>
        <v>Rural</v>
      </c>
      <c r="E2275">
        <f>IFERROR(INDEX(ProductTJ[ManufacturerID],MATCH(A2275,ProductTJ[ProductID],0)),"Not found")</f>
        <v>2</v>
      </c>
      <c r="F2275" t="str">
        <f>IFERROR(INDEX(ProductTJ[Segment],MATCH(A2275,ProductTJ[ProductID],0)),"Not found")</f>
        <v>Select</v>
      </c>
      <c r="G2275" t="str">
        <f>IFERROR(INDEX(SalesTJ[Country],MATCH(A2275,SalesTJ[ProductID],0)),"Not found")</f>
        <v>Not found</v>
      </c>
      <c r="H2275" t="str">
        <f>IFERROR(INDEX(Location[State],MATCH(I2275,Location[Zip],0)),"Not found")</f>
        <v>Not found</v>
      </c>
      <c r="I2275" t="str">
        <f>IFERROR(INDEX(SalesTJ[Zip],MATCH(A2275,SalesTJ[ProductID],0)),"Not found")</f>
        <v>Not found</v>
      </c>
      <c r="J2275" t="str">
        <f>IFERROR(INDEX(Manufacturer[Manufacturer Name],MATCH(E2275,Manufacturer[ManufacturerID],0)),"Not found")</f>
        <v>Aliqui</v>
      </c>
      <c r="K2275" t="str">
        <f>IFERROR(INDEX(SalesTJ[Units],MATCH(A2275,SalesTJ[ProductID],0)),"Not found")</f>
        <v>Not found</v>
      </c>
      <c r="L2275" t="str">
        <f>IFERROR(INDEX(SalesTJ[Revenue],MATCH(A2275,SalesTJ[ProductID],0)),"Not found")</f>
        <v>Not found</v>
      </c>
    </row>
    <row r="2276" spans="1:12">
      <c r="A2276" s="10">
        <v>2275</v>
      </c>
      <c r="C2276" t="str">
        <f>IFERROR(INDEX(ProductTJ[Product Name],MATCH(A2276,ProductTJ[ProductID],0)),"Not found")</f>
        <v>Aliqui RS-08</v>
      </c>
      <c r="D2276" t="str">
        <f>IFERROR(INDEX(ProductTJ[Category],MATCH(A2276,ProductTJ[ProductID],0)),"Not found")</f>
        <v>Rural</v>
      </c>
      <c r="E2276">
        <f>IFERROR(INDEX(ProductTJ[ManufacturerID],MATCH(A2276,ProductTJ[ProductID],0)),"Not found")</f>
        <v>2</v>
      </c>
      <c r="F2276" t="str">
        <f>IFERROR(INDEX(ProductTJ[Segment],MATCH(A2276,ProductTJ[ProductID],0)),"Not found")</f>
        <v>Select</v>
      </c>
      <c r="G2276" t="str">
        <f>IFERROR(INDEX(SalesTJ[Country],MATCH(A2276,SalesTJ[ProductID],0)),"Not found")</f>
        <v>Canada</v>
      </c>
      <c r="H2276" t="str">
        <f>IFERROR(INDEX(Location[State],MATCH(I2276,Location[Zip],0)),"Not found")</f>
        <v>Ontario</v>
      </c>
      <c r="I2276" t="str">
        <f>IFERROR(INDEX(SalesTJ[Zip],MATCH(A2276,SalesTJ[ProductID],0)),"Not found")</f>
        <v>M6S</v>
      </c>
      <c r="J2276" t="str">
        <f>IFERROR(INDEX(Manufacturer[Manufacturer Name],MATCH(E2276,Manufacturer[ManufacturerID],0)),"Not found")</f>
        <v>Aliqui</v>
      </c>
      <c r="K2276">
        <f>IFERROR(INDEX(SalesTJ[Units],MATCH(A2276,SalesTJ[ProductID],0)),"Not found")</f>
        <v>1</v>
      </c>
      <c r="L2276">
        <f>IFERROR(INDEX(SalesTJ[Revenue],MATCH(A2276,SalesTJ[ProductID],0)),"Not found")</f>
        <v>4724.37</v>
      </c>
    </row>
    <row r="2277" spans="1:12">
      <c r="A2277" s="10">
        <v>2276</v>
      </c>
      <c r="C2277" t="str">
        <f>IFERROR(INDEX(ProductTJ[Product Name],MATCH(A2277,ProductTJ[ProductID],0)),"Not found")</f>
        <v>Aliqui RS-09</v>
      </c>
      <c r="D2277" t="str">
        <f>IFERROR(INDEX(ProductTJ[Category],MATCH(A2277,ProductTJ[ProductID],0)),"Not found")</f>
        <v>Rural</v>
      </c>
      <c r="E2277">
        <f>IFERROR(INDEX(ProductTJ[ManufacturerID],MATCH(A2277,ProductTJ[ProductID],0)),"Not found")</f>
        <v>2</v>
      </c>
      <c r="F2277" t="str">
        <f>IFERROR(INDEX(ProductTJ[Segment],MATCH(A2277,ProductTJ[ProductID],0)),"Not found")</f>
        <v>Select</v>
      </c>
      <c r="G2277" t="str">
        <f>IFERROR(INDEX(SalesTJ[Country],MATCH(A2277,SalesTJ[ProductID],0)),"Not found")</f>
        <v>Not found</v>
      </c>
      <c r="H2277" t="str">
        <f>IFERROR(INDEX(Location[State],MATCH(I2277,Location[Zip],0)),"Not found")</f>
        <v>Not found</v>
      </c>
      <c r="I2277" t="str">
        <f>IFERROR(INDEX(SalesTJ[Zip],MATCH(A2277,SalesTJ[ProductID],0)),"Not found")</f>
        <v>Not found</v>
      </c>
      <c r="J2277" t="str">
        <f>IFERROR(INDEX(Manufacturer[Manufacturer Name],MATCH(E2277,Manufacturer[ManufacturerID],0)),"Not found")</f>
        <v>Aliqui</v>
      </c>
      <c r="K2277" t="str">
        <f>IFERROR(INDEX(SalesTJ[Units],MATCH(A2277,SalesTJ[ProductID],0)),"Not found")</f>
        <v>Not found</v>
      </c>
      <c r="L2277" t="str">
        <f>IFERROR(INDEX(SalesTJ[Revenue],MATCH(A2277,SalesTJ[ProductID],0)),"Not found")</f>
        <v>Not found</v>
      </c>
    </row>
    <row r="2278" spans="1:12">
      <c r="A2278" s="10">
        <v>2277</v>
      </c>
      <c r="C2278" t="str">
        <f>IFERROR(INDEX(ProductTJ[Product Name],MATCH(A2278,ProductTJ[ProductID],0)),"Not found")</f>
        <v>Aliqui RS-10</v>
      </c>
      <c r="D2278" t="str">
        <f>IFERROR(INDEX(ProductTJ[Category],MATCH(A2278,ProductTJ[ProductID],0)),"Not found")</f>
        <v>Rural</v>
      </c>
      <c r="E2278">
        <f>IFERROR(INDEX(ProductTJ[ManufacturerID],MATCH(A2278,ProductTJ[ProductID],0)),"Not found")</f>
        <v>2</v>
      </c>
      <c r="F2278" t="str">
        <f>IFERROR(INDEX(ProductTJ[Segment],MATCH(A2278,ProductTJ[ProductID],0)),"Not found")</f>
        <v>Select</v>
      </c>
      <c r="G2278" t="str">
        <f>IFERROR(INDEX(SalesTJ[Country],MATCH(A2278,SalesTJ[ProductID],0)),"Not found")</f>
        <v>Canada</v>
      </c>
      <c r="H2278" t="str">
        <f>IFERROR(INDEX(Location[State],MATCH(I2278,Location[Zip],0)),"Not found")</f>
        <v>Alberta</v>
      </c>
      <c r="I2278" t="str">
        <f>IFERROR(INDEX(SalesTJ[Zip],MATCH(A2278,SalesTJ[ProductID],0)),"Not found")</f>
        <v>T6E</v>
      </c>
      <c r="J2278" t="str">
        <f>IFERROR(INDEX(Manufacturer[Manufacturer Name],MATCH(E2278,Manufacturer[ManufacturerID],0)),"Not found")</f>
        <v>Aliqui</v>
      </c>
      <c r="K2278">
        <f>IFERROR(INDEX(SalesTJ[Units],MATCH(A2278,SalesTJ[ProductID],0)),"Not found")</f>
        <v>1</v>
      </c>
      <c r="L2278">
        <f>IFERROR(INDEX(SalesTJ[Revenue],MATCH(A2278,SalesTJ[ProductID],0)),"Not found")</f>
        <v>3527.37</v>
      </c>
    </row>
    <row r="2279" spans="1:12">
      <c r="A2279" s="10">
        <v>2278</v>
      </c>
      <c r="C2279" t="str">
        <f>IFERROR(INDEX(ProductTJ[Product Name],MATCH(A2279,ProductTJ[ProductID],0)),"Not found")</f>
        <v>Aliqui RS-11</v>
      </c>
      <c r="D2279" t="str">
        <f>IFERROR(INDEX(ProductTJ[Category],MATCH(A2279,ProductTJ[ProductID],0)),"Not found")</f>
        <v>Rural</v>
      </c>
      <c r="E2279">
        <f>IFERROR(INDEX(ProductTJ[ManufacturerID],MATCH(A2279,ProductTJ[ProductID],0)),"Not found")</f>
        <v>2</v>
      </c>
      <c r="F2279" t="str">
        <f>IFERROR(INDEX(ProductTJ[Segment],MATCH(A2279,ProductTJ[ProductID],0)),"Not found")</f>
        <v>Select</v>
      </c>
      <c r="G2279" t="str">
        <f>IFERROR(INDEX(SalesTJ[Country],MATCH(A2279,SalesTJ[ProductID],0)),"Not found")</f>
        <v>Not found</v>
      </c>
      <c r="H2279" t="str">
        <f>IFERROR(INDEX(Location[State],MATCH(I2279,Location[Zip],0)),"Not found")</f>
        <v>Not found</v>
      </c>
      <c r="I2279" t="str">
        <f>IFERROR(INDEX(SalesTJ[Zip],MATCH(A2279,SalesTJ[ProductID],0)),"Not found")</f>
        <v>Not found</v>
      </c>
      <c r="J2279" t="str">
        <f>IFERROR(INDEX(Manufacturer[Manufacturer Name],MATCH(E2279,Manufacturer[ManufacturerID],0)),"Not found")</f>
        <v>Aliqui</v>
      </c>
      <c r="K2279" t="str">
        <f>IFERROR(INDEX(SalesTJ[Units],MATCH(A2279,SalesTJ[ProductID],0)),"Not found")</f>
        <v>Not found</v>
      </c>
      <c r="L2279" t="str">
        <f>IFERROR(INDEX(SalesTJ[Revenue],MATCH(A2279,SalesTJ[ProductID],0)),"Not found")</f>
        <v>Not found</v>
      </c>
    </row>
    <row r="2280" spans="1:12">
      <c r="A2280" s="10">
        <v>2279</v>
      </c>
      <c r="C2280" t="str">
        <f>IFERROR(INDEX(ProductTJ[Product Name],MATCH(A2280,ProductTJ[ProductID],0)),"Not found")</f>
        <v>Aliqui RS-12</v>
      </c>
      <c r="D2280" t="str">
        <f>IFERROR(INDEX(ProductTJ[Category],MATCH(A2280,ProductTJ[ProductID],0)),"Not found")</f>
        <v>Rural</v>
      </c>
      <c r="E2280">
        <f>IFERROR(INDEX(ProductTJ[ManufacturerID],MATCH(A2280,ProductTJ[ProductID],0)),"Not found")</f>
        <v>2</v>
      </c>
      <c r="F2280" t="str">
        <f>IFERROR(INDEX(ProductTJ[Segment],MATCH(A2280,ProductTJ[ProductID],0)),"Not found")</f>
        <v>Select</v>
      </c>
      <c r="G2280" t="str">
        <f>IFERROR(INDEX(SalesTJ[Country],MATCH(A2280,SalesTJ[ProductID],0)),"Not found")</f>
        <v>Not found</v>
      </c>
      <c r="H2280" t="str">
        <f>IFERROR(INDEX(Location[State],MATCH(I2280,Location[Zip],0)),"Not found")</f>
        <v>Not found</v>
      </c>
      <c r="I2280" t="str">
        <f>IFERROR(INDEX(SalesTJ[Zip],MATCH(A2280,SalesTJ[ProductID],0)),"Not found")</f>
        <v>Not found</v>
      </c>
      <c r="J2280" t="str">
        <f>IFERROR(INDEX(Manufacturer[Manufacturer Name],MATCH(E2280,Manufacturer[ManufacturerID],0)),"Not found")</f>
        <v>Aliqui</v>
      </c>
      <c r="K2280" t="str">
        <f>IFERROR(INDEX(SalesTJ[Units],MATCH(A2280,SalesTJ[ProductID],0)),"Not found")</f>
        <v>Not found</v>
      </c>
      <c r="L2280" t="str">
        <f>IFERROR(INDEX(SalesTJ[Revenue],MATCH(A2280,SalesTJ[ProductID],0)),"Not found")</f>
        <v>Not found</v>
      </c>
    </row>
    <row r="2281" spans="1:12">
      <c r="A2281" s="10">
        <v>2280</v>
      </c>
      <c r="C2281" t="str">
        <f>IFERROR(INDEX(ProductTJ[Product Name],MATCH(A2281,ProductTJ[ProductID],0)),"Not found")</f>
        <v>Aliqui RS-13</v>
      </c>
      <c r="D2281" t="str">
        <f>IFERROR(INDEX(ProductTJ[Category],MATCH(A2281,ProductTJ[ProductID],0)),"Not found")</f>
        <v>Rural</v>
      </c>
      <c r="E2281">
        <f>IFERROR(INDEX(ProductTJ[ManufacturerID],MATCH(A2281,ProductTJ[ProductID],0)),"Not found")</f>
        <v>2</v>
      </c>
      <c r="F2281" t="str">
        <f>IFERROR(INDEX(ProductTJ[Segment],MATCH(A2281,ProductTJ[ProductID],0)),"Not found")</f>
        <v>Select</v>
      </c>
      <c r="G2281" t="str">
        <f>IFERROR(INDEX(SalesTJ[Country],MATCH(A2281,SalesTJ[ProductID],0)),"Not found")</f>
        <v>Canada</v>
      </c>
      <c r="H2281" t="str">
        <f>IFERROR(INDEX(Location[State],MATCH(I2281,Location[Zip],0)),"Not found")</f>
        <v>Ontario</v>
      </c>
      <c r="I2281" t="str">
        <f>IFERROR(INDEX(SalesTJ[Zip],MATCH(A2281,SalesTJ[ProductID],0)),"Not found")</f>
        <v>M5P</v>
      </c>
      <c r="J2281" t="str">
        <f>IFERROR(INDEX(Manufacturer[Manufacturer Name],MATCH(E2281,Manufacturer[ManufacturerID],0)),"Not found")</f>
        <v>Aliqui</v>
      </c>
      <c r="K2281">
        <f>IFERROR(INDEX(SalesTJ[Units],MATCH(A2281,SalesTJ[ProductID],0)),"Not found")</f>
        <v>1</v>
      </c>
      <c r="L2281">
        <f>IFERROR(INDEX(SalesTJ[Revenue],MATCH(A2281,SalesTJ[ProductID],0)),"Not found")</f>
        <v>2046.87</v>
      </c>
    </row>
    <row r="2282" spans="1:12">
      <c r="A2282" s="10">
        <v>2281</v>
      </c>
      <c r="C2282" t="str">
        <f>IFERROR(INDEX(ProductTJ[Product Name],MATCH(A2282,ProductTJ[ProductID],0)),"Not found")</f>
        <v>Aliqui RS-14</v>
      </c>
      <c r="D2282" t="str">
        <f>IFERROR(INDEX(ProductTJ[Category],MATCH(A2282,ProductTJ[ProductID],0)),"Not found")</f>
        <v>Rural</v>
      </c>
      <c r="E2282">
        <f>IFERROR(INDEX(ProductTJ[ManufacturerID],MATCH(A2282,ProductTJ[ProductID],0)),"Not found")</f>
        <v>2</v>
      </c>
      <c r="F2282" t="str">
        <f>IFERROR(INDEX(ProductTJ[Segment],MATCH(A2282,ProductTJ[ProductID],0)),"Not found")</f>
        <v>Select</v>
      </c>
      <c r="G2282" t="str">
        <f>IFERROR(INDEX(SalesTJ[Country],MATCH(A2282,SalesTJ[ProductID],0)),"Not found")</f>
        <v>Not found</v>
      </c>
      <c r="H2282" t="str">
        <f>IFERROR(INDEX(Location[State],MATCH(I2282,Location[Zip],0)),"Not found")</f>
        <v>Not found</v>
      </c>
      <c r="I2282" t="str">
        <f>IFERROR(INDEX(SalesTJ[Zip],MATCH(A2282,SalesTJ[ProductID],0)),"Not found")</f>
        <v>Not found</v>
      </c>
      <c r="J2282" t="str">
        <f>IFERROR(INDEX(Manufacturer[Manufacturer Name],MATCH(E2282,Manufacturer[ManufacturerID],0)),"Not found")</f>
        <v>Aliqui</v>
      </c>
      <c r="K2282" t="str">
        <f>IFERROR(INDEX(SalesTJ[Units],MATCH(A2282,SalesTJ[ProductID],0)),"Not found")</f>
        <v>Not found</v>
      </c>
      <c r="L2282" t="str">
        <f>IFERROR(INDEX(SalesTJ[Revenue],MATCH(A2282,SalesTJ[ProductID],0)),"Not found")</f>
        <v>Not found</v>
      </c>
    </row>
    <row r="2283" spans="1:12">
      <c r="A2283" s="10">
        <v>2282</v>
      </c>
      <c r="C2283" t="str">
        <f>IFERROR(INDEX(ProductTJ[Product Name],MATCH(A2283,ProductTJ[ProductID],0)),"Not found")</f>
        <v>Aliqui RS-15</v>
      </c>
      <c r="D2283" t="str">
        <f>IFERROR(INDEX(ProductTJ[Category],MATCH(A2283,ProductTJ[ProductID],0)),"Not found")</f>
        <v>Rural</v>
      </c>
      <c r="E2283">
        <f>IFERROR(INDEX(ProductTJ[ManufacturerID],MATCH(A2283,ProductTJ[ProductID],0)),"Not found")</f>
        <v>2</v>
      </c>
      <c r="F2283" t="str">
        <f>IFERROR(INDEX(ProductTJ[Segment],MATCH(A2283,ProductTJ[ProductID],0)),"Not found")</f>
        <v>Select</v>
      </c>
      <c r="G2283" t="str">
        <f>IFERROR(INDEX(SalesTJ[Country],MATCH(A2283,SalesTJ[ProductID],0)),"Not found")</f>
        <v>Not found</v>
      </c>
      <c r="H2283" t="str">
        <f>IFERROR(INDEX(Location[State],MATCH(I2283,Location[Zip],0)),"Not found")</f>
        <v>Not found</v>
      </c>
      <c r="I2283" t="str">
        <f>IFERROR(INDEX(SalesTJ[Zip],MATCH(A2283,SalesTJ[ProductID],0)),"Not found")</f>
        <v>Not found</v>
      </c>
      <c r="J2283" t="str">
        <f>IFERROR(INDEX(Manufacturer[Manufacturer Name],MATCH(E2283,Manufacturer[ManufacturerID],0)),"Not found")</f>
        <v>Aliqui</v>
      </c>
      <c r="K2283" t="str">
        <f>IFERROR(INDEX(SalesTJ[Units],MATCH(A2283,SalesTJ[ProductID],0)),"Not found")</f>
        <v>Not found</v>
      </c>
      <c r="L2283" t="str">
        <f>IFERROR(INDEX(SalesTJ[Revenue],MATCH(A2283,SalesTJ[ProductID],0)),"Not found")</f>
        <v>Not found</v>
      </c>
    </row>
    <row r="2284" spans="1:12">
      <c r="A2284" s="10">
        <v>2283</v>
      </c>
      <c r="C2284" t="str">
        <f>IFERROR(INDEX(ProductTJ[Product Name],MATCH(A2284,ProductTJ[ProductID],0)),"Not found")</f>
        <v>Aliqui RS-16</v>
      </c>
      <c r="D2284" t="str">
        <f>IFERROR(INDEX(ProductTJ[Category],MATCH(A2284,ProductTJ[ProductID],0)),"Not found")</f>
        <v>Rural</v>
      </c>
      <c r="E2284">
        <f>IFERROR(INDEX(ProductTJ[ManufacturerID],MATCH(A2284,ProductTJ[ProductID],0)),"Not found")</f>
        <v>2</v>
      </c>
      <c r="F2284" t="str">
        <f>IFERROR(INDEX(ProductTJ[Segment],MATCH(A2284,ProductTJ[ProductID],0)),"Not found")</f>
        <v>Select</v>
      </c>
      <c r="G2284" t="str">
        <f>IFERROR(INDEX(SalesTJ[Country],MATCH(A2284,SalesTJ[ProductID],0)),"Not found")</f>
        <v>Not found</v>
      </c>
      <c r="H2284" t="str">
        <f>IFERROR(INDEX(Location[State],MATCH(I2284,Location[Zip],0)),"Not found")</f>
        <v>Not found</v>
      </c>
      <c r="I2284" t="str">
        <f>IFERROR(INDEX(SalesTJ[Zip],MATCH(A2284,SalesTJ[ProductID],0)),"Not found")</f>
        <v>Not found</v>
      </c>
      <c r="J2284" t="str">
        <f>IFERROR(INDEX(Manufacturer[Manufacturer Name],MATCH(E2284,Manufacturer[ManufacturerID],0)),"Not found")</f>
        <v>Aliqui</v>
      </c>
      <c r="K2284" t="str">
        <f>IFERROR(INDEX(SalesTJ[Units],MATCH(A2284,SalesTJ[ProductID],0)),"Not found")</f>
        <v>Not found</v>
      </c>
      <c r="L2284" t="str">
        <f>IFERROR(INDEX(SalesTJ[Revenue],MATCH(A2284,SalesTJ[ProductID],0)),"Not found")</f>
        <v>Not found</v>
      </c>
    </row>
    <row r="2285" spans="1:12">
      <c r="A2285" s="10">
        <v>2284</v>
      </c>
      <c r="C2285" t="str">
        <f>IFERROR(INDEX(ProductTJ[Product Name],MATCH(A2285,ProductTJ[ProductID],0)),"Not found")</f>
        <v>Aliqui RS-17</v>
      </c>
      <c r="D2285" t="str">
        <f>IFERROR(INDEX(ProductTJ[Category],MATCH(A2285,ProductTJ[ProductID],0)),"Not found")</f>
        <v>Rural</v>
      </c>
      <c r="E2285">
        <f>IFERROR(INDEX(ProductTJ[ManufacturerID],MATCH(A2285,ProductTJ[ProductID],0)),"Not found")</f>
        <v>2</v>
      </c>
      <c r="F2285" t="str">
        <f>IFERROR(INDEX(ProductTJ[Segment],MATCH(A2285,ProductTJ[ProductID],0)),"Not found")</f>
        <v>Select</v>
      </c>
      <c r="G2285" t="str">
        <f>IFERROR(INDEX(SalesTJ[Country],MATCH(A2285,SalesTJ[ProductID],0)),"Not found")</f>
        <v>Canada</v>
      </c>
      <c r="H2285" t="str">
        <f>IFERROR(INDEX(Location[State],MATCH(I2285,Location[Zip],0)),"Not found")</f>
        <v>Ontario</v>
      </c>
      <c r="I2285" t="str">
        <f>IFERROR(INDEX(SalesTJ[Zip],MATCH(A2285,SalesTJ[ProductID],0)),"Not found")</f>
        <v>K1R</v>
      </c>
      <c r="J2285" t="str">
        <f>IFERROR(INDEX(Manufacturer[Manufacturer Name],MATCH(E2285,Manufacturer[ManufacturerID],0)),"Not found")</f>
        <v>Aliqui</v>
      </c>
      <c r="K2285">
        <f>IFERROR(INDEX(SalesTJ[Units],MATCH(A2285,SalesTJ[ProductID],0)),"Not found")</f>
        <v>1</v>
      </c>
      <c r="L2285">
        <f>IFERROR(INDEX(SalesTJ[Revenue],MATCH(A2285,SalesTJ[ProductID],0)),"Not found")</f>
        <v>4157.37</v>
      </c>
    </row>
    <row r="2286" spans="1:12">
      <c r="A2286" s="10">
        <v>2285</v>
      </c>
      <c r="C2286" t="str">
        <f>IFERROR(INDEX(ProductTJ[Product Name],MATCH(A2286,ProductTJ[ProductID],0)),"Not found")</f>
        <v>Aliqui RS-18</v>
      </c>
      <c r="D2286" t="str">
        <f>IFERROR(INDEX(ProductTJ[Category],MATCH(A2286,ProductTJ[ProductID],0)),"Not found")</f>
        <v>Rural</v>
      </c>
      <c r="E2286">
        <f>IFERROR(INDEX(ProductTJ[ManufacturerID],MATCH(A2286,ProductTJ[ProductID],0)),"Not found")</f>
        <v>2</v>
      </c>
      <c r="F2286" t="str">
        <f>IFERROR(INDEX(ProductTJ[Segment],MATCH(A2286,ProductTJ[ProductID],0)),"Not found")</f>
        <v>Select</v>
      </c>
      <c r="G2286" t="str">
        <f>IFERROR(INDEX(SalesTJ[Country],MATCH(A2286,SalesTJ[ProductID],0)),"Not found")</f>
        <v>Not found</v>
      </c>
      <c r="H2286" t="str">
        <f>IFERROR(INDEX(Location[State],MATCH(I2286,Location[Zip],0)),"Not found")</f>
        <v>Not found</v>
      </c>
      <c r="I2286" t="str">
        <f>IFERROR(INDEX(SalesTJ[Zip],MATCH(A2286,SalesTJ[ProductID],0)),"Not found")</f>
        <v>Not found</v>
      </c>
      <c r="J2286" t="str">
        <f>IFERROR(INDEX(Manufacturer[Manufacturer Name],MATCH(E2286,Manufacturer[ManufacturerID],0)),"Not found")</f>
        <v>Aliqui</v>
      </c>
      <c r="K2286" t="str">
        <f>IFERROR(INDEX(SalesTJ[Units],MATCH(A2286,SalesTJ[ProductID],0)),"Not found")</f>
        <v>Not found</v>
      </c>
      <c r="L2286" t="str">
        <f>IFERROR(INDEX(SalesTJ[Revenue],MATCH(A2286,SalesTJ[ProductID],0)),"Not found")</f>
        <v>Not found</v>
      </c>
    </row>
    <row r="2287" spans="1:12">
      <c r="A2287" s="10">
        <v>2286</v>
      </c>
      <c r="C2287" t="str">
        <f>IFERROR(INDEX(ProductTJ[Product Name],MATCH(A2287,ProductTJ[ProductID],0)),"Not found")</f>
        <v>Aliqui UM-01</v>
      </c>
      <c r="D2287" t="str">
        <f>IFERROR(INDEX(ProductTJ[Category],MATCH(A2287,ProductTJ[ProductID],0)),"Not found")</f>
        <v>Urban</v>
      </c>
      <c r="E2287">
        <f>IFERROR(INDEX(ProductTJ[ManufacturerID],MATCH(A2287,ProductTJ[ProductID],0)),"Not found")</f>
        <v>2</v>
      </c>
      <c r="F2287" t="str">
        <f>IFERROR(INDEX(ProductTJ[Segment],MATCH(A2287,ProductTJ[ProductID],0)),"Not found")</f>
        <v>Moderation</v>
      </c>
      <c r="G2287" t="str">
        <f>IFERROR(INDEX(SalesTJ[Country],MATCH(A2287,SalesTJ[ProductID],0)),"Not found")</f>
        <v>Not found</v>
      </c>
      <c r="H2287" t="str">
        <f>IFERROR(INDEX(Location[State],MATCH(I2287,Location[Zip],0)),"Not found")</f>
        <v>Not found</v>
      </c>
      <c r="I2287" t="str">
        <f>IFERROR(INDEX(SalesTJ[Zip],MATCH(A2287,SalesTJ[ProductID],0)),"Not found")</f>
        <v>Not found</v>
      </c>
      <c r="J2287" t="str">
        <f>IFERROR(INDEX(Manufacturer[Manufacturer Name],MATCH(E2287,Manufacturer[ManufacturerID],0)),"Not found")</f>
        <v>Aliqui</v>
      </c>
      <c r="K2287" t="str">
        <f>IFERROR(INDEX(SalesTJ[Units],MATCH(A2287,SalesTJ[ProductID],0)),"Not found")</f>
        <v>Not found</v>
      </c>
      <c r="L2287" t="str">
        <f>IFERROR(INDEX(SalesTJ[Revenue],MATCH(A2287,SalesTJ[ProductID],0)),"Not found")</f>
        <v>Not found</v>
      </c>
    </row>
    <row r="2288" spans="1:12">
      <c r="A2288" s="10">
        <v>2287</v>
      </c>
      <c r="C2288" t="str">
        <f>IFERROR(INDEX(ProductTJ[Product Name],MATCH(A2288,ProductTJ[ProductID],0)),"Not found")</f>
        <v>Aliqui UM-02</v>
      </c>
      <c r="D2288" t="str">
        <f>IFERROR(INDEX(ProductTJ[Category],MATCH(A2288,ProductTJ[ProductID],0)),"Not found")</f>
        <v>Urban</v>
      </c>
      <c r="E2288">
        <f>IFERROR(INDEX(ProductTJ[ManufacturerID],MATCH(A2288,ProductTJ[ProductID],0)),"Not found")</f>
        <v>2</v>
      </c>
      <c r="F2288" t="str">
        <f>IFERROR(INDEX(ProductTJ[Segment],MATCH(A2288,ProductTJ[ProductID],0)),"Not found")</f>
        <v>Moderation</v>
      </c>
      <c r="G2288" t="str">
        <f>IFERROR(INDEX(SalesTJ[Country],MATCH(A2288,SalesTJ[ProductID],0)),"Not found")</f>
        <v>Not found</v>
      </c>
      <c r="H2288" t="str">
        <f>IFERROR(INDEX(Location[State],MATCH(I2288,Location[Zip],0)),"Not found")</f>
        <v>Not found</v>
      </c>
      <c r="I2288" t="str">
        <f>IFERROR(INDEX(SalesTJ[Zip],MATCH(A2288,SalesTJ[ProductID],0)),"Not found")</f>
        <v>Not found</v>
      </c>
      <c r="J2288" t="str">
        <f>IFERROR(INDEX(Manufacturer[Manufacturer Name],MATCH(E2288,Manufacturer[ManufacturerID],0)),"Not found")</f>
        <v>Aliqui</v>
      </c>
      <c r="K2288" t="str">
        <f>IFERROR(INDEX(SalesTJ[Units],MATCH(A2288,SalesTJ[ProductID],0)),"Not found")</f>
        <v>Not found</v>
      </c>
      <c r="L2288" t="str">
        <f>IFERROR(INDEX(SalesTJ[Revenue],MATCH(A2288,SalesTJ[ProductID],0)),"Not found")</f>
        <v>Not found</v>
      </c>
    </row>
    <row r="2289" spans="1:12">
      <c r="A2289" s="10">
        <v>2288</v>
      </c>
      <c r="C2289" t="str">
        <f>IFERROR(INDEX(ProductTJ[Product Name],MATCH(A2289,ProductTJ[ProductID],0)),"Not found")</f>
        <v>Aliqui UM-03</v>
      </c>
      <c r="D2289" t="str">
        <f>IFERROR(INDEX(ProductTJ[Category],MATCH(A2289,ProductTJ[ProductID],0)),"Not found")</f>
        <v>Urban</v>
      </c>
      <c r="E2289">
        <f>IFERROR(INDEX(ProductTJ[ManufacturerID],MATCH(A2289,ProductTJ[ProductID],0)),"Not found")</f>
        <v>2</v>
      </c>
      <c r="F2289" t="str">
        <f>IFERROR(INDEX(ProductTJ[Segment],MATCH(A2289,ProductTJ[ProductID],0)),"Not found")</f>
        <v>Moderation</v>
      </c>
      <c r="G2289" t="str">
        <f>IFERROR(INDEX(SalesTJ[Country],MATCH(A2289,SalesTJ[ProductID],0)),"Not found")</f>
        <v>Not found</v>
      </c>
      <c r="H2289" t="str">
        <f>IFERROR(INDEX(Location[State],MATCH(I2289,Location[Zip],0)),"Not found")</f>
        <v>Not found</v>
      </c>
      <c r="I2289" t="str">
        <f>IFERROR(INDEX(SalesTJ[Zip],MATCH(A2289,SalesTJ[ProductID],0)),"Not found")</f>
        <v>Not found</v>
      </c>
      <c r="J2289" t="str">
        <f>IFERROR(INDEX(Manufacturer[Manufacturer Name],MATCH(E2289,Manufacturer[ManufacturerID],0)),"Not found")</f>
        <v>Aliqui</v>
      </c>
      <c r="K2289" t="str">
        <f>IFERROR(INDEX(SalesTJ[Units],MATCH(A2289,SalesTJ[ProductID],0)),"Not found")</f>
        <v>Not found</v>
      </c>
      <c r="L2289" t="str">
        <f>IFERROR(INDEX(SalesTJ[Revenue],MATCH(A2289,SalesTJ[ProductID],0)),"Not found")</f>
        <v>Not found</v>
      </c>
    </row>
    <row r="2290" spans="1:12">
      <c r="A2290" s="10">
        <v>2289</v>
      </c>
      <c r="C2290" t="str">
        <f>IFERROR(INDEX(ProductTJ[Product Name],MATCH(A2290,ProductTJ[ProductID],0)),"Not found")</f>
        <v>Aliqui UM-04</v>
      </c>
      <c r="D2290" t="str">
        <f>IFERROR(INDEX(ProductTJ[Category],MATCH(A2290,ProductTJ[ProductID],0)),"Not found")</f>
        <v>Urban</v>
      </c>
      <c r="E2290">
        <f>IFERROR(INDEX(ProductTJ[ManufacturerID],MATCH(A2290,ProductTJ[ProductID],0)),"Not found")</f>
        <v>2</v>
      </c>
      <c r="F2290" t="str">
        <f>IFERROR(INDEX(ProductTJ[Segment],MATCH(A2290,ProductTJ[ProductID],0)),"Not found")</f>
        <v>Moderation</v>
      </c>
      <c r="G2290" t="str">
        <f>IFERROR(INDEX(SalesTJ[Country],MATCH(A2290,SalesTJ[ProductID],0)),"Not found")</f>
        <v>Not found</v>
      </c>
      <c r="H2290" t="str">
        <f>IFERROR(INDEX(Location[State],MATCH(I2290,Location[Zip],0)),"Not found")</f>
        <v>Not found</v>
      </c>
      <c r="I2290" t="str">
        <f>IFERROR(INDEX(SalesTJ[Zip],MATCH(A2290,SalesTJ[ProductID],0)),"Not found")</f>
        <v>Not found</v>
      </c>
      <c r="J2290" t="str">
        <f>IFERROR(INDEX(Manufacturer[Manufacturer Name],MATCH(E2290,Manufacturer[ManufacturerID],0)),"Not found")</f>
        <v>Aliqui</v>
      </c>
      <c r="K2290" t="str">
        <f>IFERROR(INDEX(SalesTJ[Units],MATCH(A2290,SalesTJ[ProductID],0)),"Not found")</f>
        <v>Not found</v>
      </c>
      <c r="L2290" t="str">
        <f>IFERROR(INDEX(SalesTJ[Revenue],MATCH(A2290,SalesTJ[ProductID],0)),"Not found")</f>
        <v>Not found</v>
      </c>
    </row>
    <row r="2291" spans="1:12">
      <c r="A2291" s="10">
        <v>2290</v>
      </c>
      <c r="C2291" t="str">
        <f>IFERROR(INDEX(ProductTJ[Product Name],MATCH(A2291,ProductTJ[ProductID],0)),"Not found")</f>
        <v>Aliqui UM-05</v>
      </c>
      <c r="D2291" t="str">
        <f>IFERROR(INDEX(ProductTJ[Category],MATCH(A2291,ProductTJ[ProductID],0)),"Not found")</f>
        <v>Urban</v>
      </c>
      <c r="E2291">
        <f>IFERROR(INDEX(ProductTJ[ManufacturerID],MATCH(A2291,ProductTJ[ProductID],0)),"Not found")</f>
        <v>2</v>
      </c>
      <c r="F2291" t="str">
        <f>IFERROR(INDEX(ProductTJ[Segment],MATCH(A2291,ProductTJ[ProductID],0)),"Not found")</f>
        <v>Moderation</v>
      </c>
      <c r="G2291" t="str">
        <f>IFERROR(INDEX(SalesTJ[Country],MATCH(A2291,SalesTJ[ProductID],0)),"Not found")</f>
        <v>Not found</v>
      </c>
      <c r="H2291" t="str">
        <f>IFERROR(INDEX(Location[State],MATCH(I2291,Location[Zip],0)),"Not found")</f>
        <v>Not found</v>
      </c>
      <c r="I2291" t="str">
        <f>IFERROR(INDEX(SalesTJ[Zip],MATCH(A2291,SalesTJ[ProductID],0)),"Not found")</f>
        <v>Not found</v>
      </c>
      <c r="J2291" t="str">
        <f>IFERROR(INDEX(Manufacturer[Manufacturer Name],MATCH(E2291,Manufacturer[ManufacturerID],0)),"Not found")</f>
        <v>Aliqui</v>
      </c>
      <c r="K2291" t="str">
        <f>IFERROR(INDEX(SalesTJ[Units],MATCH(A2291,SalesTJ[ProductID],0)),"Not found")</f>
        <v>Not found</v>
      </c>
      <c r="L2291" t="str">
        <f>IFERROR(INDEX(SalesTJ[Revenue],MATCH(A2291,SalesTJ[ProductID],0)),"Not found")</f>
        <v>Not found</v>
      </c>
    </row>
    <row r="2292" spans="1:12">
      <c r="A2292" s="10">
        <v>2291</v>
      </c>
      <c r="C2292" t="str">
        <f>IFERROR(INDEX(ProductTJ[Product Name],MATCH(A2292,ProductTJ[ProductID],0)),"Not found")</f>
        <v>Aliqui UM-06</v>
      </c>
      <c r="D2292" t="str">
        <f>IFERROR(INDEX(ProductTJ[Category],MATCH(A2292,ProductTJ[ProductID],0)),"Not found")</f>
        <v>Urban</v>
      </c>
      <c r="E2292">
        <f>IFERROR(INDEX(ProductTJ[ManufacturerID],MATCH(A2292,ProductTJ[ProductID],0)),"Not found")</f>
        <v>2</v>
      </c>
      <c r="F2292" t="str">
        <f>IFERROR(INDEX(ProductTJ[Segment],MATCH(A2292,ProductTJ[ProductID],0)),"Not found")</f>
        <v>Moderation</v>
      </c>
      <c r="G2292" t="str">
        <f>IFERROR(INDEX(SalesTJ[Country],MATCH(A2292,SalesTJ[ProductID],0)),"Not found")</f>
        <v>Not found</v>
      </c>
      <c r="H2292" t="str">
        <f>IFERROR(INDEX(Location[State],MATCH(I2292,Location[Zip],0)),"Not found")</f>
        <v>Not found</v>
      </c>
      <c r="I2292" t="str">
        <f>IFERROR(INDEX(SalesTJ[Zip],MATCH(A2292,SalesTJ[ProductID],0)),"Not found")</f>
        <v>Not found</v>
      </c>
      <c r="J2292" t="str">
        <f>IFERROR(INDEX(Manufacturer[Manufacturer Name],MATCH(E2292,Manufacturer[ManufacturerID],0)),"Not found")</f>
        <v>Aliqui</v>
      </c>
      <c r="K2292" t="str">
        <f>IFERROR(INDEX(SalesTJ[Units],MATCH(A2292,SalesTJ[ProductID],0)),"Not found")</f>
        <v>Not found</v>
      </c>
      <c r="L2292" t="str">
        <f>IFERROR(INDEX(SalesTJ[Revenue],MATCH(A2292,SalesTJ[ProductID],0)),"Not found")</f>
        <v>Not found</v>
      </c>
    </row>
    <row r="2293" spans="1:12">
      <c r="A2293" s="10">
        <v>2292</v>
      </c>
      <c r="C2293" t="str">
        <f>IFERROR(INDEX(ProductTJ[Product Name],MATCH(A2293,ProductTJ[ProductID],0)),"Not found")</f>
        <v>Aliqui UM-07</v>
      </c>
      <c r="D2293" t="str">
        <f>IFERROR(INDEX(ProductTJ[Category],MATCH(A2293,ProductTJ[ProductID],0)),"Not found")</f>
        <v>Urban</v>
      </c>
      <c r="E2293">
        <f>IFERROR(INDEX(ProductTJ[ManufacturerID],MATCH(A2293,ProductTJ[ProductID],0)),"Not found")</f>
        <v>2</v>
      </c>
      <c r="F2293" t="str">
        <f>IFERROR(INDEX(ProductTJ[Segment],MATCH(A2293,ProductTJ[ProductID],0)),"Not found")</f>
        <v>Moderation</v>
      </c>
      <c r="G2293" t="str">
        <f>IFERROR(INDEX(SalesTJ[Country],MATCH(A2293,SalesTJ[ProductID],0)),"Not found")</f>
        <v>Not found</v>
      </c>
      <c r="H2293" t="str">
        <f>IFERROR(INDEX(Location[State],MATCH(I2293,Location[Zip],0)),"Not found")</f>
        <v>Not found</v>
      </c>
      <c r="I2293" t="str">
        <f>IFERROR(INDEX(SalesTJ[Zip],MATCH(A2293,SalesTJ[ProductID],0)),"Not found")</f>
        <v>Not found</v>
      </c>
      <c r="J2293" t="str">
        <f>IFERROR(INDEX(Manufacturer[Manufacturer Name],MATCH(E2293,Manufacturer[ManufacturerID],0)),"Not found")</f>
        <v>Aliqui</v>
      </c>
      <c r="K2293" t="str">
        <f>IFERROR(INDEX(SalesTJ[Units],MATCH(A2293,SalesTJ[ProductID],0)),"Not found")</f>
        <v>Not found</v>
      </c>
      <c r="L2293" t="str">
        <f>IFERROR(INDEX(SalesTJ[Revenue],MATCH(A2293,SalesTJ[ProductID],0)),"Not found")</f>
        <v>Not found</v>
      </c>
    </row>
    <row r="2294" spans="1:12">
      <c r="A2294" s="10">
        <v>2293</v>
      </c>
      <c r="C2294" t="str">
        <f>IFERROR(INDEX(ProductTJ[Product Name],MATCH(A2294,ProductTJ[ProductID],0)),"Not found")</f>
        <v>Aliqui UM-08</v>
      </c>
      <c r="D2294" t="str">
        <f>IFERROR(INDEX(ProductTJ[Category],MATCH(A2294,ProductTJ[ProductID],0)),"Not found")</f>
        <v>Urban</v>
      </c>
      <c r="E2294">
        <f>IFERROR(INDEX(ProductTJ[ManufacturerID],MATCH(A2294,ProductTJ[ProductID],0)),"Not found")</f>
        <v>2</v>
      </c>
      <c r="F2294" t="str">
        <f>IFERROR(INDEX(ProductTJ[Segment],MATCH(A2294,ProductTJ[ProductID],0)),"Not found")</f>
        <v>Moderation</v>
      </c>
      <c r="G2294" t="str">
        <f>IFERROR(INDEX(SalesTJ[Country],MATCH(A2294,SalesTJ[ProductID],0)),"Not found")</f>
        <v>Not found</v>
      </c>
      <c r="H2294" t="str">
        <f>IFERROR(INDEX(Location[State],MATCH(I2294,Location[Zip],0)),"Not found")</f>
        <v>Not found</v>
      </c>
      <c r="I2294" t="str">
        <f>IFERROR(INDEX(SalesTJ[Zip],MATCH(A2294,SalesTJ[ProductID],0)),"Not found")</f>
        <v>Not found</v>
      </c>
      <c r="J2294" t="str">
        <f>IFERROR(INDEX(Manufacturer[Manufacturer Name],MATCH(E2294,Manufacturer[ManufacturerID],0)),"Not found")</f>
        <v>Aliqui</v>
      </c>
      <c r="K2294" t="str">
        <f>IFERROR(INDEX(SalesTJ[Units],MATCH(A2294,SalesTJ[ProductID],0)),"Not found")</f>
        <v>Not found</v>
      </c>
      <c r="L2294" t="str">
        <f>IFERROR(INDEX(SalesTJ[Revenue],MATCH(A2294,SalesTJ[ProductID],0)),"Not found")</f>
        <v>Not found</v>
      </c>
    </row>
    <row r="2295" spans="1:12">
      <c r="A2295" s="10">
        <v>2294</v>
      </c>
      <c r="C2295" t="str">
        <f>IFERROR(INDEX(ProductTJ[Product Name],MATCH(A2295,ProductTJ[ProductID],0)),"Not found")</f>
        <v>Aliqui UM-09</v>
      </c>
      <c r="D2295" t="str">
        <f>IFERROR(INDEX(ProductTJ[Category],MATCH(A2295,ProductTJ[ProductID],0)),"Not found")</f>
        <v>Urban</v>
      </c>
      <c r="E2295">
        <f>IFERROR(INDEX(ProductTJ[ManufacturerID],MATCH(A2295,ProductTJ[ProductID],0)),"Not found")</f>
        <v>2</v>
      </c>
      <c r="F2295" t="str">
        <f>IFERROR(INDEX(ProductTJ[Segment],MATCH(A2295,ProductTJ[ProductID],0)),"Not found")</f>
        <v>Moderation</v>
      </c>
      <c r="G2295" t="str">
        <f>IFERROR(INDEX(SalesTJ[Country],MATCH(A2295,SalesTJ[ProductID],0)),"Not found")</f>
        <v>Not found</v>
      </c>
      <c r="H2295" t="str">
        <f>IFERROR(INDEX(Location[State],MATCH(I2295,Location[Zip],0)),"Not found")</f>
        <v>Not found</v>
      </c>
      <c r="I2295" t="str">
        <f>IFERROR(INDEX(SalesTJ[Zip],MATCH(A2295,SalesTJ[ProductID],0)),"Not found")</f>
        <v>Not found</v>
      </c>
      <c r="J2295" t="str">
        <f>IFERROR(INDEX(Manufacturer[Manufacturer Name],MATCH(E2295,Manufacturer[ManufacturerID],0)),"Not found")</f>
        <v>Aliqui</v>
      </c>
      <c r="K2295" t="str">
        <f>IFERROR(INDEX(SalesTJ[Units],MATCH(A2295,SalesTJ[ProductID],0)),"Not found")</f>
        <v>Not found</v>
      </c>
      <c r="L2295" t="str">
        <f>IFERROR(INDEX(SalesTJ[Revenue],MATCH(A2295,SalesTJ[ProductID],0)),"Not found")</f>
        <v>Not found</v>
      </c>
    </row>
    <row r="2296" spans="1:12">
      <c r="A2296" s="10">
        <v>2295</v>
      </c>
      <c r="C2296" t="str">
        <f>IFERROR(INDEX(ProductTJ[Product Name],MATCH(A2296,ProductTJ[ProductID],0)),"Not found")</f>
        <v>Aliqui UM-10</v>
      </c>
      <c r="D2296" t="str">
        <f>IFERROR(INDEX(ProductTJ[Category],MATCH(A2296,ProductTJ[ProductID],0)),"Not found")</f>
        <v>Urban</v>
      </c>
      <c r="E2296">
        <f>IFERROR(INDEX(ProductTJ[ManufacturerID],MATCH(A2296,ProductTJ[ProductID],0)),"Not found")</f>
        <v>2</v>
      </c>
      <c r="F2296" t="str">
        <f>IFERROR(INDEX(ProductTJ[Segment],MATCH(A2296,ProductTJ[ProductID],0)),"Not found")</f>
        <v>Moderation</v>
      </c>
      <c r="G2296" t="str">
        <f>IFERROR(INDEX(SalesTJ[Country],MATCH(A2296,SalesTJ[ProductID],0)),"Not found")</f>
        <v>Canada</v>
      </c>
      <c r="H2296" t="str">
        <f>IFERROR(INDEX(Location[State],MATCH(I2296,Location[Zip],0)),"Not found")</f>
        <v>Alberta</v>
      </c>
      <c r="I2296" t="str">
        <f>IFERROR(INDEX(SalesTJ[Zip],MATCH(A2296,SalesTJ[ProductID],0)),"Not found")</f>
        <v>T2C</v>
      </c>
      <c r="J2296" t="str">
        <f>IFERROR(INDEX(Manufacturer[Manufacturer Name],MATCH(E2296,Manufacturer[ManufacturerID],0)),"Not found")</f>
        <v>Aliqui</v>
      </c>
      <c r="K2296">
        <f>IFERROR(INDEX(SalesTJ[Units],MATCH(A2296,SalesTJ[ProductID],0)),"Not found")</f>
        <v>1</v>
      </c>
      <c r="L2296">
        <f>IFERROR(INDEX(SalesTJ[Revenue],MATCH(A2296,SalesTJ[ProductID],0)),"Not found")</f>
        <v>11459.7</v>
      </c>
    </row>
    <row r="2297" spans="1:12">
      <c r="A2297" s="10">
        <v>2296</v>
      </c>
      <c r="C2297" t="str">
        <f>IFERROR(INDEX(ProductTJ[Product Name],MATCH(A2297,ProductTJ[ProductID],0)),"Not found")</f>
        <v>Aliqui UM-11</v>
      </c>
      <c r="D2297" t="str">
        <f>IFERROR(INDEX(ProductTJ[Category],MATCH(A2297,ProductTJ[ProductID],0)),"Not found")</f>
        <v>Urban</v>
      </c>
      <c r="E2297">
        <f>IFERROR(INDEX(ProductTJ[ManufacturerID],MATCH(A2297,ProductTJ[ProductID],0)),"Not found")</f>
        <v>2</v>
      </c>
      <c r="F2297" t="str">
        <f>IFERROR(INDEX(ProductTJ[Segment],MATCH(A2297,ProductTJ[ProductID],0)),"Not found")</f>
        <v>Moderation</v>
      </c>
      <c r="G2297" t="str">
        <f>IFERROR(INDEX(SalesTJ[Country],MATCH(A2297,SalesTJ[ProductID],0)),"Not found")</f>
        <v>Not found</v>
      </c>
      <c r="H2297" t="str">
        <f>IFERROR(INDEX(Location[State],MATCH(I2297,Location[Zip],0)),"Not found")</f>
        <v>Not found</v>
      </c>
      <c r="I2297" t="str">
        <f>IFERROR(INDEX(SalesTJ[Zip],MATCH(A2297,SalesTJ[ProductID],0)),"Not found")</f>
        <v>Not found</v>
      </c>
      <c r="J2297" t="str">
        <f>IFERROR(INDEX(Manufacturer[Manufacturer Name],MATCH(E2297,Manufacturer[ManufacturerID],0)),"Not found")</f>
        <v>Aliqui</v>
      </c>
      <c r="K2297" t="str">
        <f>IFERROR(INDEX(SalesTJ[Units],MATCH(A2297,SalesTJ[ProductID],0)),"Not found")</f>
        <v>Not found</v>
      </c>
      <c r="L2297" t="str">
        <f>IFERROR(INDEX(SalesTJ[Revenue],MATCH(A2297,SalesTJ[ProductID],0)),"Not found")</f>
        <v>Not found</v>
      </c>
    </row>
    <row r="2298" spans="1:12">
      <c r="A2298" s="10">
        <v>2297</v>
      </c>
      <c r="C2298" t="str">
        <f>IFERROR(INDEX(ProductTJ[Product Name],MATCH(A2298,ProductTJ[ProductID],0)),"Not found")</f>
        <v>Aliqui UM-12</v>
      </c>
      <c r="D2298" t="str">
        <f>IFERROR(INDEX(ProductTJ[Category],MATCH(A2298,ProductTJ[ProductID],0)),"Not found")</f>
        <v>Urban</v>
      </c>
      <c r="E2298">
        <f>IFERROR(INDEX(ProductTJ[ManufacturerID],MATCH(A2298,ProductTJ[ProductID],0)),"Not found")</f>
        <v>2</v>
      </c>
      <c r="F2298" t="str">
        <f>IFERROR(INDEX(ProductTJ[Segment],MATCH(A2298,ProductTJ[ProductID],0)),"Not found")</f>
        <v>Moderation</v>
      </c>
      <c r="G2298" t="str">
        <f>IFERROR(INDEX(SalesTJ[Country],MATCH(A2298,SalesTJ[ProductID],0)),"Not found")</f>
        <v>Not found</v>
      </c>
      <c r="H2298" t="str">
        <f>IFERROR(INDEX(Location[State],MATCH(I2298,Location[Zip],0)),"Not found")</f>
        <v>Not found</v>
      </c>
      <c r="I2298" t="str">
        <f>IFERROR(INDEX(SalesTJ[Zip],MATCH(A2298,SalesTJ[ProductID],0)),"Not found")</f>
        <v>Not found</v>
      </c>
      <c r="J2298" t="str">
        <f>IFERROR(INDEX(Manufacturer[Manufacturer Name],MATCH(E2298,Manufacturer[ManufacturerID],0)),"Not found")</f>
        <v>Aliqui</v>
      </c>
      <c r="K2298" t="str">
        <f>IFERROR(INDEX(SalesTJ[Units],MATCH(A2298,SalesTJ[ProductID],0)),"Not found")</f>
        <v>Not found</v>
      </c>
      <c r="L2298" t="str">
        <f>IFERROR(INDEX(SalesTJ[Revenue],MATCH(A2298,SalesTJ[ProductID],0)),"Not found")</f>
        <v>Not found</v>
      </c>
    </row>
    <row r="2299" spans="1:12">
      <c r="A2299" s="10">
        <v>2298</v>
      </c>
      <c r="C2299" t="str">
        <f>IFERROR(INDEX(ProductTJ[Product Name],MATCH(A2299,ProductTJ[ProductID],0)),"Not found")</f>
        <v>Aliqui UR-01</v>
      </c>
      <c r="D2299" t="str">
        <f>IFERROR(INDEX(ProductTJ[Category],MATCH(A2299,ProductTJ[ProductID],0)),"Not found")</f>
        <v>Urban</v>
      </c>
      <c r="E2299">
        <f>IFERROR(INDEX(ProductTJ[ManufacturerID],MATCH(A2299,ProductTJ[ProductID],0)),"Not found")</f>
        <v>2</v>
      </c>
      <c r="F2299" t="str">
        <f>IFERROR(INDEX(ProductTJ[Segment],MATCH(A2299,ProductTJ[ProductID],0)),"Not found")</f>
        <v>Regular</v>
      </c>
      <c r="G2299" t="str">
        <f>IFERROR(INDEX(SalesTJ[Country],MATCH(A2299,SalesTJ[ProductID],0)),"Not found")</f>
        <v>Not found</v>
      </c>
      <c r="H2299" t="str">
        <f>IFERROR(INDEX(Location[State],MATCH(I2299,Location[Zip],0)),"Not found")</f>
        <v>Not found</v>
      </c>
      <c r="I2299" t="str">
        <f>IFERROR(INDEX(SalesTJ[Zip],MATCH(A2299,SalesTJ[ProductID],0)),"Not found")</f>
        <v>Not found</v>
      </c>
      <c r="J2299" t="str">
        <f>IFERROR(INDEX(Manufacturer[Manufacturer Name],MATCH(E2299,Manufacturer[ManufacturerID],0)),"Not found")</f>
        <v>Aliqui</v>
      </c>
      <c r="K2299" t="str">
        <f>IFERROR(INDEX(SalesTJ[Units],MATCH(A2299,SalesTJ[ProductID],0)),"Not found")</f>
        <v>Not found</v>
      </c>
      <c r="L2299" t="str">
        <f>IFERROR(INDEX(SalesTJ[Revenue],MATCH(A2299,SalesTJ[ProductID],0)),"Not found")</f>
        <v>Not found</v>
      </c>
    </row>
    <row r="2300" spans="1:12">
      <c r="A2300" s="10">
        <v>2299</v>
      </c>
      <c r="C2300" t="str">
        <f>IFERROR(INDEX(ProductTJ[Product Name],MATCH(A2300,ProductTJ[ProductID],0)),"Not found")</f>
        <v>Aliqui UR-02</v>
      </c>
      <c r="D2300" t="str">
        <f>IFERROR(INDEX(ProductTJ[Category],MATCH(A2300,ProductTJ[ProductID],0)),"Not found")</f>
        <v>Urban</v>
      </c>
      <c r="E2300">
        <f>IFERROR(INDEX(ProductTJ[ManufacturerID],MATCH(A2300,ProductTJ[ProductID],0)),"Not found")</f>
        <v>2</v>
      </c>
      <c r="F2300" t="str">
        <f>IFERROR(INDEX(ProductTJ[Segment],MATCH(A2300,ProductTJ[ProductID],0)),"Not found")</f>
        <v>Regular</v>
      </c>
      <c r="G2300" t="str">
        <f>IFERROR(INDEX(SalesTJ[Country],MATCH(A2300,SalesTJ[ProductID],0)),"Not found")</f>
        <v>Not found</v>
      </c>
      <c r="H2300" t="str">
        <f>IFERROR(INDEX(Location[State],MATCH(I2300,Location[Zip],0)),"Not found")</f>
        <v>Not found</v>
      </c>
      <c r="I2300" t="str">
        <f>IFERROR(INDEX(SalesTJ[Zip],MATCH(A2300,SalesTJ[ProductID],0)),"Not found")</f>
        <v>Not found</v>
      </c>
      <c r="J2300" t="str">
        <f>IFERROR(INDEX(Manufacturer[Manufacturer Name],MATCH(E2300,Manufacturer[ManufacturerID],0)),"Not found")</f>
        <v>Aliqui</v>
      </c>
      <c r="K2300" t="str">
        <f>IFERROR(INDEX(SalesTJ[Units],MATCH(A2300,SalesTJ[ProductID],0)),"Not found")</f>
        <v>Not found</v>
      </c>
      <c r="L2300" t="str">
        <f>IFERROR(INDEX(SalesTJ[Revenue],MATCH(A2300,SalesTJ[ProductID],0)),"Not found")</f>
        <v>Not found</v>
      </c>
    </row>
    <row r="2301" spans="1:12">
      <c r="A2301" s="10">
        <v>2300</v>
      </c>
      <c r="C2301" t="str">
        <f>IFERROR(INDEX(ProductTJ[Product Name],MATCH(A2301,ProductTJ[ProductID],0)),"Not found")</f>
        <v>Aliqui UR-03</v>
      </c>
      <c r="D2301" t="str">
        <f>IFERROR(INDEX(ProductTJ[Category],MATCH(A2301,ProductTJ[ProductID],0)),"Not found")</f>
        <v>Urban</v>
      </c>
      <c r="E2301">
        <f>IFERROR(INDEX(ProductTJ[ManufacturerID],MATCH(A2301,ProductTJ[ProductID],0)),"Not found")</f>
        <v>2</v>
      </c>
      <c r="F2301" t="str">
        <f>IFERROR(INDEX(ProductTJ[Segment],MATCH(A2301,ProductTJ[ProductID],0)),"Not found")</f>
        <v>Regular</v>
      </c>
      <c r="G2301" t="str">
        <f>IFERROR(INDEX(SalesTJ[Country],MATCH(A2301,SalesTJ[ProductID],0)),"Not found")</f>
        <v>Not found</v>
      </c>
      <c r="H2301" t="str">
        <f>IFERROR(INDEX(Location[State],MATCH(I2301,Location[Zip],0)),"Not found")</f>
        <v>Not found</v>
      </c>
      <c r="I2301" t="str">
        <f>IFERROR(INDEX(SalesTJ[Zip],MATCH(A2301,SalesTJ[ProductID],0)),"Not found")</f>
        <v>Not found</v>
      </c>
      <c r="J2301" t="str">
        <f>IFERROR(INDEX(Manufacturer[Manufacturer Name],MATCH(E2301,Manufacturer[ManufacturerID],0)),"Not found")</f>
        <v>Aliqui</v>
      </c>
      <c r="K2301" t="str">
        <f>IFERROR(INDEX(SalesTJ[Units],MATCH(A2301,SalesTJ[ProductID],0)),"Not found")</f>
        <v>Not found</v>
      </c>
      <c r="L2301" t="str">
        <f>IFERROR(INDEX(SalesTJ[Revenue],MATCH(A2301,SalesTJ[ProductID],0)),"Not found")</f>
        <v>Not found</v>
      </c>
    </row>
    <row r="2302" spans="1:12">
      <c r="A2302" s="10">
        <v>2301</v>
      </c>
      <c r="C2302" t="str">
        <f>IFERROR(INDEX(ProductTJ[Product Name],MATCH(A2302,ProductTJ[ProductID],0)),"Not found")</f>
        <v>Aliqui UR-04</v>
      </c>
      <c r="D2302" t="str">
        <f>IFERROR(INDEX(ProductTJ[Category],MATCH(A2302,ProductTJ[ProductID],0)),"Not found")</f>
        <v>Urban</v>
      </c>
      <c r="E2302">
        <f>IFERROR(INDEX(ProductTJ[ManufacturerID],MATCH(A2302,ProductTJ[ProductID],0)),"Not found")</f>
        <v>2</v>
      </c>
      <c r="F2302" t="str">
        <f>IFERROR(INDEX(ProductTJ[Segment],MATCH(A2302,ProductTJ[ProductID],0)),"Not found")</f>
        <v>Regular</v>
      </c>
      <c r="G2302" t="str">
        <f>IFERROR(INDEX(SalesTJ[Country],MATCH(A2302,SalesTJ[ProductID],0)),"Not found")</f>
        <v>Not found</v>
      </c>
      <c r="H2302" t="str">
        <f>IFERROR(INDEX(Location[State],MATCH(I2302,Location[Zip],0)),"Not found")</f>
        <v>Not found</v>
      </c>
      <c r="I2302" t="str">
        <f>IFERROR(INDEX(SalesTJ[Zip],MATCH(A2302,SalesTJ[ProductID],0)),"Not found")</f>
        <v>Not found</v>
      </c>
      <c r="J2302" t="str">
        <f>IFERROR(INDEX(Manufacturer[Manufacturer Name],MATCH(E2302,Manufacturer[ManufacturerID],0)),"Not found")</f>
        <v>Aliqui</v>
      </c>
      <c r="K2302" t="str">
        <f>IFERROR(INDEX(SalesTJ[Units],MATCH(A2302,SalesTJ[ProductID],0)),"Not found")</f>
        <v>Not found</v>
      </c>
      <c r="L2302" t="str">
        <f>IFERROR(INDEX(SalesTJ[Revenue],MATCH(A2302,SalesTJ[ProductID],0)),"Not found")</f>
        <v>Not found</v>
      </c>
    </row>
    <row r="2303" spans="1:12">
      <c r="A2303" s="10">
        <v>2302</v>
      </c>
      <c r="C2303" t="str">
        <f>IFERROR(INDEX(ProductTJ[Product Name],MATCH(A2303,ProductTJ[ProductID],0)),"Not found")</f>
        <v>Aliqui UR-05</v>
      </c>
      <c r="D2303" t="str">
        <f>IFERROR(INDEX(ProductTJ[Category],MATCH(A2303,ProductTJ[ProductID],0)),"Not found")</f>
        <v>Urban</v>
      </c>
      <c r="E2303">
        <f>IFERROR(INDEX(ProductTJ[ManufacturerID],MATCH(A2303,ProductTJ[ProductID],0)),"Not found")</f>
        <v>2</v>
      </c>
      <c r="F2303" t="str">
        <f>IFERROR(INDEX(ProductTJ[Segment],MATCH(A2303,ProductTJ[ProductID],0)),"Not found")</f>
        <v>Regular</v>
      </c>
      <c r="G2303" t="str">
        <f>IFERROR(INDEX(SalesTJ[Country],MATCH(A2303,SalesTJ[ProductID],0)),"Not found")</f>
        <v>Not found</v>
      </c>
      <c r="H2303" t="str">
        <f>IFERROR(INDEX(Location[State],MATCH(I2303,Location[Zip],0)),"Not found")</f>
        <v>Not found</v>
      </c>
      <c r="I2303" t="str">
        <f>IFERROR(INDEX(SalesTJ[Zip],MATCH(A2303,SalesTJ[ProductID],0)),"Not found")</f>
        <v>Not found</v>
      </c>
      <c r="J2303" t="str">
        <f>IFERROR(INDEX(Manufacturer[Manufacturer Name],MATCH(E2303,Manufacturer[ManufacturerID],0)),"Not found")</f>
        <v>Aliqui</v>
      </c>
      <c r="K2303" t="str">
        <f>IFERROR(INDEX(SalesTJ[Units],MATCH(A2303,SalesTJ[ProductID],0)),"Not found")</f>
        <v>Not found</v>
      </c>
      <c r="L2303" t="str">
        <f>IFERROR(INDEX(SalesTJ[Revenue],MATCH(A2303,SalesTJ[ProductID],0)),"Not found")</f>
        <v>Not found</v>
      </c>
    </row>
    <row r="2304" spans="1:12">
      <c r="A2304" s="10">
        <v>2303</v>
      </c>
      <c r="C2304" t="str">
        <f>IFERROR(INDEX(ProductTJ[Product Name],MATCH(A2304,ProductTJ[ProductID],0)),"Not found")</f>
        <v>Aliqui UR-06</v>
      </c>
      <c r="D2304" t="str">
        <f>IFERROR(INDEX(ProductTJ[Category],MATCH(A2304,ProductTJ[ProductID],0)),"Not found")</f>
        <v>Urban</v>
      </c>
      <c r="E2304">
        <f>IFERROR(INDEX(ProductTJ[ManufacturerID],MATCH(A2304,ProductTJ[ProductID],0)),"Not found")</f>
        <v>2</v>
      </c>
      <c r="F2304" t="str">
        <f>IFERROR(INDEX(ProductTJ[Segment],MATCH(A2304,ProductTJ[ProductID],0)),"Not found")</f>
        <v>Regular</v>
      </c>
      <c r="G2304" t="str">
        <f>IFERROR(INDEX(SalesTJ[Country],MATCH(A2304,SalesTJ[ProductID],0)),"Not found")</f>
        <v>Not found</v>
      </c>
      <c r="H2304" t="str">
        <f>IFERROR(INDEX(Location[State],MATCH(I2304,Location[Zip],0)),"Not found")</f>
        <v>Not found</v>
      </c>
      <c r="I2304" t="str">
        <f>IFERROR(INDEX(SalesTJ[Zip],MATCH(A2304,SalesTJ[ProductID],0)),"Not found")</f>
        <v>Not found</v>
      </c>
      <c r="J2304" t="str">
        <f>IFERROR(INDEX(Manufacturer[Manufacturer Name],MATCH(E2304,Manufacturer[ManufacturerID],0)),"Not found")</f>
        <v>Aliqui</v>
      </c>
      <c r="K2304" t="str">
        <f>IFERROR(INDEX(SalesTJ[Units],MATCH(A2304,SalesTJ[ProductID],0)),"Not found")</f>
        <v>Not found</v>
      </c>
      <c r="L2304" t="str">
        <f>IFERROR(INDEX(SalesTJ[Revenue],MATCH(A2304,SalesTJ[ProductID],0)),"Not found")</f>
        <v>Not found</v>
      </c>
    </row>
    <row r="2305" spans="1:12">
      <c r="A2305" s="10">
        <v>2304</v>
      </c>
      <c r="C2305" t="str">
        <f>IFERROR(INDEX(ProductTJ[Product Name],MATCH(A2305,ProductTJ[ProductID],0)),"Not found")</f>
        <v>Aliqui UR-07</v>
      </c>
      <c r="D2305" t="str">
        <f>IFERROR(INDEX(ProductTJ[Category],MATCH(A2305,ProductTJ[ProductID],0)),"Not found")</f>
        <v>Urban</v>
      </c>
      <c r="E2305">
        <f>IFERROR(INDEX(ProductTJ[ManufacturerID],MATCH(A2305,ProductTJ[ProductID],0)),"Not found")</f>
        <v>2</v>
      </c>
      <c r="F2305" t="str">
        <f>IFERROR(INDEX(ProductTJ[Segment],MATCH(A2305,ProductTJ[ProductID],0)),"Not found")</f>
        <v>Regular</v>
      </c>
      <c r="G2305" t="str">
        <f>IFERROR(INDEX(SalesTJ[Country],MATCH(A2305,SalesTJ[ProductID],0)),"Not found")</f>
        <v>Not found</v>
      </c>
      <c r="H2305" t="str">
        <f>IFERROR(INDEX(Location[State],MATCH(I2305,Location[Zip],0)),"Not found")</f>
        <v>Not found</v>
      </c>
      <c r="I2305" t="str">
        <f>IFERROR(INDEX(SalesTJ[Zip],MATCH(A2305,SalesTJ[ProductID],0)),"Not found")</f>
        <v>Not found</v>
      </c>
      <c r="J2305" t="str">
        <f>IFERROR(INDEX(Manufacturer[Manufacturer Name],MATCH(E2305,Manufacturer[ManufacturerID],0)),"Not found")</f>
        <v>Aliqui</v>
      </c>
      <c r="K2305" t="str">
        <f>IFERROR(INDEX(SalesTJ[Units],MATCH(A2305,SalesTJ[ProductID],0)),"Not found")</f>
        <v>Not found</v>
      </c>
      <c r="L2305" t="str">
        <f>IFERROR(INDEX(SalesTJ[Revenue],MATCH(A2305,SalesTJ[ProductID],0)),"Not found")</f>
        <v>Not found</v>
      </c>
    </row>
    <row r="2306" spans="1:12">
      <c r="A2306" s="10">
        <v>2305</v>
      </c>
      <c r="C2306" t="str">
        <f>IFERROR(INDEX(ProductTJ[Product Name],MATCH(A2306,ProductTJ[ProductID],0)),"Not found")</f>
        <v>Aliqui UR-08</v>
      </c>
      <c r="D2306" t="str">
        <f>IFERROR(INDEX(ProductTJ[Category],MATCH(A2306,ProductTJ[ProductID],0)),"Not found")</f>
        <v>Urban</v>
      </c>
      <c r="E2306">
        <f>IFERROR(INDEX(ProductTJ[ManufacturerID],MATCH(A2306,ProductTJ[ProductID],0)),"Not found")</f>
        <v>2</v>
      </c>
      <c r="F2306" t="str">
        <f>IFERROR(INDEX(ProductTJ[Segment],MATCH(A2306,ProductTJ[ProductID],0)),"Not found")</f>
        <v>Regular</v>
      </c>
      <c r="G2306" t="str">
        <f>IFERROR(INDEX(SalesTJ[Country],MATCH(A2306,SalesTJ[ProductID],0)),"Not found")</f>
        <v>Not found</v>
      </c>
      <c r="H2306" t="str">
        <f>IFERROR(INDEX(Location[State],MATCH(I2306,Location[Zip],0)),"Not found")</f>
        <v>Not found</v>
      </c>
      <c r="I2306" t="str">
        <f>IFERROR(INDEX(SalesTJ[Zip],MATCH(A2306,SalesTJ[ProductID],0)),"Not found")</f>
        <v>Not found</v>
      </c>
      <c r="J2306" t="str">
        <f>IFERROR(INDEX(Manufacturer[Manufacturer Name],MATCH(E2306,Manufacturer[ManufacturerID],0)),"Not found")</f>
        <v>Aliqui</v>
      </c>
      <c r="K2306" t="str">
        <f>IFERROR(INDEX(SalesTJ[Units],MATCH(A2306,SalesTJ[ProductID],0)),"Not found")</f>
        <v>Not found</v>
      </c>
      <c r="L2306" t="str">
        <f>IFERROR(INDEX(SalesTJ[Revenue],MATCH(A2306,SalesTJ[ProductID],0)),"Not found")</f>
        <v>Not found</v>
      </c>
    </row>
    <row r="2307" spans="1:12">
      <c r="A2307" s="10">
        <v>2306</v>
      </c>
      <c r="C2307" t="str">
        <f>IFERROR(INDEX(ProductTJ[Product Name],MATCH(A2307,ProductTJ[ProductID],0)),"Not found")</f>
        <v>Aliqui UR-09</v>
      </c>
      <c r="D2307" t="str">
        <f>IFERROR(INDEX(ProductTJ[Category],MATCH(A2307,ProductTJ[ProductID],0)),"Not found")</f>
        <v>Urban</v>
      </c>
      <c r="E2307">
        <f>IFERROR(INDEX(ProductTJ[ManufacturerID],MATCH(A2307,ProductTJ[ProductID],0)),"Not found")</f>
        <v>2</v>
      </c>
      <c r="F2307" t="str">
        <f>IFERROR(INDEX(ProductTJ[Segment],MATCH(A2307,ProductTJ[ProductID],0)),"Not found")</f>
        <v>Regular</v>
      </c>
      <c r="G2307" t="str">
        <f>IFERROR(INDEX(SalesTJ[Country],MATCH(A2307,SalesTJ[ProductID],0)),"Not found")</f>
        <v>Not found</v>
      </c>
      <c r="H2307" t="str">
        <f>IFERROR(INDEX(Location[State],MATCH(I2307,Location[Zip],0)),"Not found")</f>
        <v>Not found</v>
      </c>
      <c r="I2307" t="str">
        <f>IFERROR(INDEX(SalesTJ[Zip],MATCH(A2307,SalesTJ[ProductID],0)),"Not found")</f>
        <v>Not found</v>
      </c>
      <c r="J2307" t="str">
        <f>IFERROR(INDEX(Manufacturer[Manufacturer Name],MATCH(E2307,Manufacturer[ManufacturerID],0)),"Not found")</f>
        <v>Aliqui</v>
      </c>
      <c r="K2307" t="str">
        <f>IFERROR(INDEX(SalesTJ[Units],MATCH(A2307,SalesTJ[ProductID],0)),"Not found")</f>
        <v>Not found</v>
      </c>
      <c r="L2307" t="str">
        <f>IFERROR(INDEX(SalesTJ[Revenue],MATCH(A2307,SalesTJ[ProductID],0)),"Not found")</f>
        <v>Not found</v>
      </c>
    </row>
    <row r="2308" spans="1:12">
      <c r="A2308" s="10">
        <v>2307</v>
      </c>
      <c r="C2308" t="str">
        <f>IFERROR(INDEX(ProductTJ[Product Name],MATCH(A2308,ProductTJ[ProductID],0)),"Not found")</f>
        <v>Aliqui UR-10</v>
      </c>
      <c r="D2308" t="str">
        <f>IFERROR(INDEX(ProductTJ[Category],MATCH(A2308,ProductTJ[ProductID],0)),"Not found")</f>
        <v>Urban</v>
      </c>
      <c r="E2308">
        <f>IFERROR(INDEX(ProductTJ[ManufacturerID],MATCH(A2308,ProductTJ[ProductID],0)),"Not found")</f>
        <v>2</v>
      </c>
      <c r="F2308" t="str">
        <f>IFERROR(INDEX(ProductTJ[Segment],MATCH(A2308,ProductTJ[ProductID],0)),"Not found")</f>
        <v>Regular</v>
      </c>
      <c r="G2308" t="str">
        <f>IFERROR(INDEX(SalesTJ[Country],MATCH(A2308,SalesTJ[ProductID],0)),"Not found")</f>
        <v>Not found</v>
      </c>
      <c r="H2308" t="str">
        <f>IFERROR(INDEX(Location[State],MATCH(I2308,Location[Zip],0)),"Not found")</f>
        <v>Not found</v>
      </c>
      <c r="I2308" t="str">
        <f>IFERROR(INDEX(SalesTJ[Zip],MATCH(A2308,SalesTJ[ProductID],0)),"Not found")</f>
        <v>Not found</v>
      </c>
      <c r="J2308" t="str">
        <f>IFERROR(INDEX(Manufacturer[Manufacturer Name],MATCH(E2308,Manufacturer[ManufacturerID],0)),"Not found")</f>
        <v>Aliqui</v>
      </c>
      <c r="K2308" t="str">
        <f>IFERROR(INDEX(SalesTJ[Units],MATCH(A2308,SalesTJ[ProductID],0)),"Not found")</f>
        <v>Not found</v>
      </c>
      <c r="L2308" t="str">
        <f>IFERROR(INDEX(SalesTJ[Revenue],MATCH(A2308,SalesTJ[ProductID],0)),"Not found")</f>
        <v>Not found</v>
      </c>
    </row>
    <row r="2309" spans="1:12">
      <c r="A2309" s="10">
        <v>2308</v>
      </c>
      <c r="C2309" t="str">
        <f>IFERROR(INDEX(ProductTJ[Product Name],MATCH(A2309,ProductTJ[ProductID],0)),"Not found")</f>
        <v>Aliqui UR-11</v>
      </c>
      <c r="D2309" t="str">
        <f>IFERROR(INDEX(ProductTJ[Category],MATCH(A2309,ProductTJ[ProductID],0)),"Not found")</f>
        <v>Urban</v>
      </c>
      <c r="E2309">
        <f>IFERROR(INDEX(ProductTJ[ManufacturerID],MATCH(A2309,ProductTJ[ProductID],0)),"Not found")</f>
        <v>2</v>
      </c>
      <c r="F2309" t="str">
        <f>IFERROR(INDEX(ProductTJ[Segment],MATCH(A2309,ProductTJ[ProductID],0)),"Not found")</f>
        <v>Regular</v>
      </c>
      <c r="G2309" t="str">
        <f>IFERROR(INDEX(SalesTJ[Country],MATCH(A2309,SalesTJ[ProductID],0)),"Not found")</f>
        <v>Not found</v>
      </c>
      <c r="H2309" t="str">
        <f>IFERROR(INDEX(Location[State],MATCH(I2309,Location[Zip],0)),"Not found")</f>
        <v>Not found</v>
      </c>
      <c r="I2309" t="str">
        <f>IFERROR(INDEX(SalesTJ[Zip],MATCH(A2309,SalesTJ[ProductID],0)),"Not found")</f>
        <v>Not found</v>
      </c>
      <c r="J2309" t="str">
        <f>IFERROR(INDEX(Manufacturer[Manufacturer Name],MATCH(E2309,Manufacturer[ManufacturerID],0)),"Not found")</f>
        <v>Aliqui</v>
      </c>
      <c r="K2309" t="str">
        <f>IFERROR(INDEX(SalesTJ[Units],MATCH(A2309,SalesTJ[ProductID],0)),"Not found")</f>
        <v>Not found</v>
      </c>
      <c r="L2309" t="str">
        <f>IFERROR(INDEX(SalesTJ[Revenue],MATCH(A2309,SalesTJ[ProductID],0)),"Not found")</f>
        <v>Not found</v>
      </c>
    </row>
    <row r="2310" spans="1:12">
      <c r="A2310" s="10">
        <v>2309</v>
      </c>
      <c r="C2310" t="str">
        <f>IFERROR(INDEX(ProductTJ[Product Name],MATCH(A2310,ProductTJ[ProductID],0)),"Not found")</f>
        <v>Aliqui UR-12</v>
      </c>
      <c r="D2310" t="str">
        <f>IFERROR(INDEX(ProductTJ[Category],MATCH(A2310,ProductTJ[ProductID],0)),"Not found")</f>
        <v>Urban</v>
      </c>
      <c r="E2310">
        <f>IFERROR(INDEX(ProductTJ[ManufacturerID],MATCH(A2310,ProductTJ[ProductID],0)),"Not found")</f>
        <v>2</v>
      </c>
      <c r="F2310" t="str">
        <f>IFERROR(INDEX(ProductTJ[Segment],MATCH(A2310,ProductTJ[ProductID],0)),"Not found")</f>
        <v>Regular</v>
      </c>
      <c r="G2310" t="str">
        <f>IFERROR(INDEX(SalesTJ[Country],MATCH(A2310,SalesTJ[ProductID],0)),"Not found")</f>
        <v>Not found</v>
      </c>
      <c r="H2310" t="str">
        <f>IFERROR(INDEX(Location[State],MATCH(I2310,Location[Zip],0)),"Not found")</f>
        <v>Not found</v>
      </c>
      <c r="I2310" t="str">
        <f>IFERROR(INDEX(SalesTJ[Zip],MATCH(A2310,SalesTJ[ProductID],0)),"Not found")</f>
        <v>Not found</v>
      </c>
      <c r="J2310" t="str">
        <f>IFERROR(INDEX(Manufacturer[Manufacturer Name],MATCH(E2310,Manufacturer[ManufacturerID],0)),"Not found")</f>
        <v>Aliqui</v>
      </c>
      <c r="K2310" t="str">
        <f>IFERROR(INDEX(SalesTJ[Units],MATCH(A2310,SalesTJ[ProductID],0)),"Not found")</f>
        <v>Not found</v>
      </c>
      <c r="L2310" t="str">
        <f>IFERROR(INDEX(SalesTJ[Revenue],MATCH(A2310,SalesTJ[ProductID],0)),"Not found")</f>
        <v>Not found</v>
      </c>
    </row>
    <row r="2311" spans="1:12">
      <c r="A2311" s="10">
        <v>2310</v>
      </c>
      <c r="C2311" t="str">
        <f>IFERROR(INDEX(ProductTJ[Product Name],MATCH(A2311,ProductTJ[ProductID],0)),"Not found")</f>
        <v>Aliqui UR-13</v>
      </c>
      <c r="D2311" t="str">
        <f>IFERROR(INDEX(ProductTJ[Category],MATCH(A2311,ProductTJ[ProductID],0)),"Not found")</f>
        <v>Urban</v>
      </c>
      <c r="E2311">
        <f>IFERROR(INDEX(ProductTJ[ManufacturerID],MATCH(A2311,ProductTJ[ProductID],0)),"Not found")</f>
        <v>2</v>
      </c>
      <c r="F2311" t="str">
        <f>IFERROR(INDEX(ProductTJ[Segment],MATCH(A2311,ProductTJ[ProductID],0)),"Not found")</f>
        <v>Regular</v>
      </c>
      <c r="G2311" t="str">
        <f>IFERROR(INDEX(SalesTJ[Country],MATCH(A2311,SalesTJ[ProductID],0)),"Not found")</f>
        <v>Not found</v>
      </c>
      <c r="H2311" t="str">
        <f>IFERROR(INDEX(Location[State],MATCH(I2311,Location[Zip],0)),"Not found")</f>
        <v>Not found</v>
      </c>
      <c r="I2311" t="str">
        <f>IFERROR(INDEX(SalesTJ[Zip],MATCH(A2311,SalesTJ[ProductID],0)),"Not found")</f>
        <v>Not found</v>
      </c>
      <c r="J2311" t="str">
        <f>IFERROR(INDEX(Manufacturer[Manufacturer Name],MATCH(E2311,Manufacturer[ManufacturerID],0)),"Not found")</f>
        <v>Aliqui</v>
      </c>
      <c r="K2311" t="str">
        <f>IFERROR(INDEX(SalesTJ[Units],MATCH(A2311,SalesTJ[ProductID],0)),"Not found")</f>
        <v>Not found</v>
      </c>
      <c r="L2311" t="str">
        <f>IFERROR(INDEX(SalesTJ[Revenue],MATCH(A2311,SalesTJ[ProductID],0)),"Not found")</f>
        <v>Not found</v>
      </c>
    </row>
    <row r="2312" spans="1:12">
      <c r="A2312" s="10">
        <v>2311</v>
      </c>
      <c r="C2312" t="str">
        <f>IFERROR(INDEX(ProductTJ[Product Name],MATCH(A2312,ProductTJ[ProductID],0)),"Not found")</f>
        <v>Aliqui UR-14</v>
      </c>
      <c r="D2312" t="str">
        <f>IFERROR(INDEX(ProductTJ[Category],MATCH(A2312,ProductTJ[ProductID],0)),"Not found")</f>
        <v>Urban</v>
      </c>
      <c r="E2312">
        <f>IFERROR(INDEX(ProductTJ[ManufacturerID],MATCH(A2312,ProductTJ[ProductID],0)),"Not found")</f>
        <v>2</v>
      </c>
      <c r="F2312" t="str">
        <f>IFERROR(INDEX(ProductTJ[Segment],MATCH(A2312,ProductTJ[ProductID],0)),"Not found")</f>
        <v>Regular</v>
      </c>
      <c r="G2312" t="str">
        <f>IFERROR(INDEX(SalesTJ[Country],MATCH(A2312,SalesTJ[ProductID],0)),"Not found")</f>
        <v>Not found</v>
      </c>
      <c r="H2312" t="str">
        <f>IFERROR(INDEX(Location[State],MATCH(I2312,Location[Zip],0)),"Not found")</f>
        <v>Not found</v>
      </c>
      <c r="I2312" t="str">
        <f>IFERROR(INDEX(SalesTJ[Zip],MATCH(A2312,SalesTJ[ProductID],0)),"Not found")</f>
        <v>Not found</v>
      </c>
      <c r="J2312" t="str">
        <f>IFERROR(INDEX(Manufacturer[Manufacturer Name],MATCH(E2312,Manufacturer[ManufacturerID],0)),"Not found")</f>
        <v>Aliqui</v>
      </c>
      <c r="K2312" t="str">
        <f>IFERROR(INDEX(SalesTJ[Units],MATCH(A2312,SalesTJ[ProductID],0)),"Not found")</f>
        <v>Not found</v>
      </c>
      <c r="L2312" t="str">
        <f>IFERROR(INDEX(SalesTJ[Revenue],MATCH(A2312,SalesTJ[ProductID],0)),"Not found")</f>
        <v>Not found</v>
      </c>
    </row>
    <row r="2313" spans="1:12">
      <c r="A2313" s="10">
        <v>2312</v>
      </c>
      <c r="C2313" t="str">
        <f>IFERROR(INDEX(ProductTJ[Product Name],MATCH(A2313,ProductTJ[ProductID],0)),"Not found")</f>
        <v>Aliqui UR-15</v>
      </c>
      <c r="D2313" t="str">
        <f>IFERROR(INDEX(ProductTJ[Category],MATCH(A2313,ProductTJ[ProductID],0)),"Not found")</f>
        <v>Urban</v>
      </c>
      <c r="E2313">
        <f>IFERROR(INDEX(ProductTJ[ManufacturerID],MATCH(A2313,ProductTJ[ProductID],0)),"Not found")</f>
        <v>2</v>
      </c>
      <c r="F2313" t="str">
        <f>IFERROR(INDEX(ProductTJ[Segment],MATCH(A2313,ProductTJ[ProductID],0)),"Not found")</f>
        <v>Regular</v>
      </c>
      <c r="G2313" t="str">
        <f>IFERROR(INDEX(SalesTJ[Country],MATCH(A2313,SalesTJ[ProductID],0)),"Not found")</f>
        <v>Not found</v>
      </c>
      <c r="H2313" t="str">
        <f>IFERROR(INDEX(Location[State],MATCH(I2313,Location[Zip],0)),"Not found")</f>
        <v>Not found</v>
      </c>
      <c r="I2313" t="str">
        <f>IFERROR(INDEX(SalesTJ[Zip],MATCH(A2313,SalesTJ[ProductID],0)),"Not found")</f>
        <v>Not found</v>
      </c>
      <c r="J2313" t="str">
        <f>IFERROR(INDEX(Manufacturer[Manufacturer Name],MATCH(E2313,Manufacturer[ManufacturerID],0)),"Not found")</f>
        <v>Aliqui</v>
      </c>
      <c r="K2313" t="str">
        <f>IFERROR(INDEX(SalesTJ[Units],MATCH(A2313,SalesTJ[ProductID],0)),"Not found")</f>
        <v>Not found</v>
      </c>
      <c r="L2313" t="str">
        <f>IFERROR(INDEX(SalesTJ[Revenue],MATCH(A2313,SalesTJ[ProductID],0)),"Not found")</f>
        <v>Not found</v>
      </c>
    </row>
    <row r="2314" spans="1:12">
      <c r="A2314" s="10">
        <v>2313</v>
      </c>
      <c r="C2314" t="str">
        <f>IFERROR(INDEX(ProductTJ[Product Name],MATCH(A2314,ProductTJ[ProductID],0)),"Not found")</f>
        <v>Aliqui UR-16</v>
      </c>
      <c r="D2314" t="str">
        <f>IFERROR(INDEX(ProductTJ[Category],MATCH(A2314,ProductTJ[ProductID],0)),"Not found")</f>
        <v>Urban</v>
      </c>
      <c r="E2314">
        <f>IFERROR(INDEX(ProductTJ[ManufacturerID],MATCH(A2314,ProductTJ[ProductID],0)),"Not found")</f>
        <v>2</v>
      </c>
      <c r="F2314" t="str">
        <f>IFERROR(INDEX(ProductTJ[Segment],MATCH(A2314,ProductTJ[ProductID],0)),"Not found")</f>
        <v>Regular</v>
      </c>
      <c r="G2314" t="str">
        <f>IFERROR(INDEX(SalesTJ[Country],MATCH(A2314,SalesTJ[ProductID],0)),"Not found")</f>
        <v>Not found</v>
      </c>
      <c r="H2314" t="str">
        <f>IFERROR(INDEX(Location[State],MATCH(I2314,Location[Zip],0)),"Not found")</f>
        <v>Not found</v>
      </c>
      <c r="I2314" t="str">
        <f>IFERROR(INDEX(SalesTJ[Zip],MATCH(A2314,SalesTJ[ProductID],0)),"Not found")</f>
        <v>Not found</v>
      </c>
      <c r="J2314" t="str">
        <f>IFERROR(INDEX(Manufacturer[Manufacturer Name],MATCH(E2314,Manufacturer[ManufacturerID],0)),"Not found")</f>
        <v>Aliqui</v>
      </c>
      <c r="K2314" t="str">
        <f>IFERROR(INDEX(SalesTJ[Units],MATCH(A2314,SalesTJ[ProductID],0)),"Not found")</f>
        <v>Not found</v>
      </c>
      <c r="L2314" t="str">
        <f>IFERROR(INDEX(SalesTJ[Revenue],MATCH(A2314,SalesTJ[ProductID],0)),"Not found")</f>
        <v>Not found</v>
      </c>
    </row>
    <row r="2315" spans="1:12">
      <c r="A2315" s="10">
        <v>2314</v>
      </c>
      <c r="C2315" t="str">
        <f>IFERROR(INDEX(ProductTJ[Product Name],MATCH(A2315,ProductTJ[ProductID],0)),"Not found")</f>
        <v>Aliqui UR-17</v>
      </c>
      <c r="D2315" t="str">
        <f>IFERROR(INDEX(ProductTJ[Category],MATCH(A2315,ProductTJ[ProductID],0)),"Not found")</f>
        <v>Urban</v>
      </c>
      <c r="E2315">
        <f>IFERROR(INDEX(ProductTJ[ManufacturerID],MATCH(A2315,ProductTJ[ProductID],0)),"Not found")</f>
        <v>2</v>
      </c>
      <c r="F2315" t="str">
        <f>IFERROR(INDEX(ProductTJ[Segment],MATCH(A2315,ProductTJ[ProductID],0)),"Not found")</f>
        <v>Regular</v>
      </c>
      <c r="G2315" t="str">
        <f>IFERROR(INDEX(SalesTJ[Country],MATCH(A2315,SalesTJ[ProductID],0)),"Not found")</f>
        <v>Not found</v>
      </c>
      <c r="H2315" t="str">
        <f>IFERROR(INDEX(Location[State],MATCH(I2315,Location[Zip],0)),"Not found")</f>
        <v>Not found</v>
      </c>
      <c r="I2315" t="str">
        <f>IFERROR(INDEX(SalesTJ[Zip],MATCH(A2315,SalesTJ[ProductID],0)),"Not found")</f>
        <v>Not found</v>
      </c>
      <c r="J2315" t="str">
        <f>IFERROR(INDEX(Manufacturer[Manufacturer Name],MATCH(E2315,Manufacturer[ManufacturerID],0)),"Not found")</f>
        <v>Aliqui</v>
      </c>
      <c r="K2315" t="str">
        <f>IFERROR(INDEX(SalesTJ[Units],MATCH(A2315,SalesTJ[ProductID],0)),"Not found")</f>
        <v>Not found</v>
      </c>
      <c r="L2315" t="str">
        <f>IFERROR(INDEX(SalesTJ[Revenue],MATCH(A2315,SalesTJ[ProductID],0)),"Not found")</f>
        <v>Not found</v>
      </c>
    </row>
    <row r="2316" spans="1:12">
      <c r="A2316" s="10">
        <v>2315</v>
      </c>
      <c r="C2316" t="str">
        <f>IFERROR(INDEX(ProductTJ[Product Name],MATCH(A2316,ProductTJ[ProductID],0)),"Not found")</f>
        <v>Aliqui UR-18</v>
      </c>
      <c r="D2316" t="str">
        <f>IFERROR(INDEX(ProductTJ[Category],MATCH(A2316,ProductTJ[ProductID],0)),"Not found")</f>
        <v>Urban</v>
      </c>
      <c r="E2316">
        <f>IFERROR(INDEX(ProductTJ[ManufacturerID],MATCH(A2316,ProductTJ[ProductID],0)),"Not found")</f>
        <v>2</v>
      </c>
      <c r="F2316" t="str">
        <f>IFERROR(INDEX(ProductTJ[Segment],MATCH(A2316,ProductTJ[ProductID],0)),"Not found")</f>
        <v>Regular</v>
      </c>
      <c r="G2316" t="str">
        <f>IFERROR(INDEX(SalesTJ[Country],MATCH(A2316,SalesTJ[ProductID],0)),"Not found")</f>
        <v>Not found</v>
      </c>
      <c r="H2316" t="str">
        <f>IFERROR(INDEX(Location[State],MATCH(I2316,Location[Zip],0)),"Not found")</f>
        <v>Not found</v>
      </c>
      <c r="I2316" t="str">
        <f>IFERROR(INDEX(SalesTJ[Zip],MATCH(A2316,SalesTJ[ProductID],0)),"Not found")</f>
        <v>Not found</v>
      </c>
      <c r="J2316" t="str">
        <f>IFERROR(INDEX(Manufacturer[Manufacturer Name],MATCH(E2316,Manufacturer[ManufacturerID],0)),"Not found")</f>
        <v>Aliqui</v>
      </c>
      <c r="K2316" t="str">
        <f>IFERROR(INDEX(SalesTJ[Units],MATCH(A2316,SalesTJ[ProductID],0)),"Not found")</f>
        <v>Not found</v>
      </c>
      <c r="L2316" t="str">
        <f>IFERROR(INDEX(SalesTJ[Revenue],MATCH(A2316,SalesTJ[ProductID],0)),"Not found")</f>
        <v>Not found</v>
      </c>
    </row>
    <row r="2317" spans="1:12">
      <c r="A2317" s="10">
        <v>2316</v>
      </c>
      <c r="C2317" t="str">
        <f>IFERROR(INDEX(ProductTJ[Product Name],MATCH(A2317,ProductTJ[ProductID],0)),"Not found")</f>
        <v>Aliqui UR-19</v>
      </c>
      <c r="D2317" t="str">
        <f>IFERROR(INDEX(ProductTJ[Category],MATCH(A2317,ProductTJ[ProductID],0)),"Not found")</f>
        <v>Urban</v>
      </c>
      <c r="E2317">
        <f>IFERROR(INDEX(ProductTJ[ManufacturerID],MATCH(A2317,ProductTJ[ProductID],0)),"Not found")</f>
        <v>2</v>
      </c>
      <c r="F2317" t="str">
        <f>IFERROR(INDEX(ProductTJ[Segment],MATCH(A2317,ProductTJ[ProductID],0)),"Not found")</f>
        <v>Regular</v>
      </c>
      <c r="G2317" t="str">
        <f>IFERROR(INDEX(SalesTJ[Country],MATCH(A2317,SalesTJ[ProductID],0)),"Not found")</f>
        <v>Not found</v>
      </c>
      <c r="H2317" t="str">
        <f>IFERROR(INDEX(Location[State],MATCH(I2317,Location[Zip],0)),"Not found")</f>
        <v>Not found</v>
      </c>
      <c r="I2317" t="str">
        <f>IFERROR(INDEX(SalesTJ[Zip],MATCH(A2317,SalesTJ[ProductID],0)),"Not found")</f>
        <v>Not found</v>
      </c>
      <c r="J2317" t="str">
        <f>IFERROR(INDEX(Manufacturer[Manufacturer Name],MATCH(E2317,Manufacturer[ManufacturerID],0)),"Not found")</f>
        <v>Aliqui</v>
      </c>
      <c r="K2317" t="str">
        <f>IFERROR(INDEX(SalesTJ[Units],MATCH(A2317,SalesTJ[ProductID],0)),"Not found")</f>
        <v>Not found</v>
      </c>
      <c r="L2317" t="str">
        <f>IFERROR(INDEX(SalesTJ[Revenue],MATCH(A2317,SalesTJ[ProductID],0)),"Not found")</f>
        <v>Not found</v>
      </c>
    </row>
    <row r="2318" spans="1:12">
      <c r="A2318" s="10">
        <v>2317</v>
      </c>
      <c r="C2318" t="str">
        <f>IFERROR(INDEX(ProductTJ[Product Name],MATCH(A2318,ProductTJ[ProductID],0)),"Not found")</f>
        <v>Aliqui UR-20</v>
      </c>
      <c r="D2318" t="str">
        <f>IFERROR(INDEX(ProductTJ[Category],MATCH(A2318,ProductTJ[ProductID],0)),"Not found")</f>
        <v>Urban</v>
      </c>
      <c r="E2318">
        <f>IFERROR(INDEX(ProductTJ[ManufacturerID],MATCH(A2318,ProductTJ[ProductID],0)),"Not found")</f>
        <v>2</v>
      </c>
      <c r="F2318" t="str">
        <f>IFERROR(INDEX(ProductTJ[Segment],MATCH(A2318,ProductTJ[ProductID],0)),"Not found")</f>
        <v>Regular</v>
      </c>
      <c r="G2318" t="str">
        <f>IFERROR(INDEX(SalesTJ[Country],MATCH(A2318,SalesTJ[ProductID],0)),"Not found")</f>
        <v>Not found</v>
      </c>
      <c r="H2318" t="str">
        <f>IFERROR(INDEX(Location[State],MATCH(I2318,Location[Zip],0)),"Not found")</f>
        <v>Not found</v>
      </c>
      <c r="I2318" t="str">
        <f>IFERROR(INDEX(SalesTJ[Zip],MATCH(A2318,SalesTJ[ProductID],0)),"Not found")</f>
        <v>Not found</v>
      </c>
      <c r="J2318" t="str">
        <f>IFERROR(INDEX(Manufacturer[Manufacturer Name],MATCH(E2318,Manufacturer[ManufacturerID],0)),"Not found")</f>
        <v>Aliqui</v>
      </c>
      <c r="K2318" t="str">
        <f>IFERROR(INDEX(SalesTJ[Units],MATCH(A2318,SalesTJ[ProductID],0)),"Not found")</f>
        <v>Not found</v>
      </c>
      <c r="L2318" t="str">
        <f>IFERROR(INDEX(SalesTJ[Revenue],MATCH(A2318,SalesTJ[ProductID],0)),"Not found")</f>
        <v>Not found</v>
      </c>
    </row>
    <row r="2319" spans="1:12">
      <c r="A2319" s="10">
        <v>2318</v>
      </c>
      <c r="C2319" t="str">
        <f>IFERROR(INDEX(ProductTJ[Product Name],MATCH(A2319,ProductTJ[ProductID],0)),"Not found")</f>
        <v>Aliqui UR-21</v>
      </c>
      <c r="D2319" t="str">
        <f>IFERROR(INDEX(ProductTJ[Category],MATCH(A2319,ProductTJ[ProductID],0)),"Not found")</f>
        <v>Urban</v>
      </c>
      <c r="E2319">
        <f>IFERROR(INDEX(ProductTJ[ManufacturerID],MATCH(A2319,ProductTJ[ProductID],0)),"Not found")</f>
        <v>2</v>
      </c>
      <c r="F2319" t="str">
        <f>IFERROR(INDEX(ProductTJ[Segment],MATCH(A2319,ProductTJ[ProductID],0)),"Not found")</f>
        <v>Regular</v>
      </c>
      <c r="G2319" t="str">
        <f>IFERROR(INDEX(SalesTJ[Country],MATCH(A2319,SalesTJ[ProductID],0)),"Not found")</f>
        <v>Not found</v>
      </c>
      <c r="H2319" t="str">
        <f>IFERROR(INDEX(Location[State],MATCH(I2319,Location[Zip],0)),"Not found")</f>
        <v>Not found</v>
      </c>
      <c r="I2319" t="str">
        <f>IFERROR(INDEX(SalesTJ[Zip],MATCH(A2319,SalesTJ[ProductID],0)),"Not found")</f>
        <v>Not found</v>
      </c>
      <c r="J2319" t="str">
        <f>IFERROR(INDEX(Manufacturer[Manufacturer Name],MATCH(E2319,Manufacturer[ManufacturerID],0)),"Not found")</f>
        <v>Aliqui</v>
      </c>
      <c r="K2319" t="str">
        <f>IFERROR(INDEX(SalesTJ[Units],MATCH(A2319,SalesTJ[ProductID],0)),"Not found")</f>
        <v>Not found</v>
      </c>
      <c r="L2319" t="str">
        <f>IFERROR(INDEX(SalesTJ[Revenue],MATCH(A2319,SalesTJ[ProductID],0)),"Not found")</f>
        <v>Not found</v>
      </c>
    </row>
    <row r="2320" spans="1:12">
      <c r="A2320" s="10">
        <v>2319</v>
      </c>
      <c r="C2320" t="str">
        <f>IFERROR(INDEX(ProductTJ[Product Name],MATCH(A2320,ProductTJ[ProductID],0)),"Not found")</f>
        <v>Aliqui UR-22</v>
      </c>
      <c r="D2320" t="str">
        <f>IFERROR(INDEX(ProductTJ[Category],MATCH(A2320,ProductTJ[ProductID],0)),"Not found")</f>
        <v>Urban</v>
      </c>
      <c r="E2320">
        <f>IFERROR(INDEX(ProductTJ[ManufacturerID],MATCH(A2320,ProductTJ[ProductID],0)),"Not found")</f>
        <v>2</v>
      </c>
      <c r="F2320" t="str">
        <f>IFERROR(INDEX(ProductTJ[Segment],MATCH(A2320,ProductTJ[ProductID],0)),"Not found")</f>
        <v>Regular</v>
      </c>
      <c r="G2320" t="str">
        <f>IFERROR(INDEX(SalesTJ[Country],MATCH(A2320,SalesTJ[ProductID],0)),"Not found")</f>
        <v>Not found</v>
      </c>
      <c r="H2320" t="str">
        <f>IFERROR(INDEX(Location[State],MATCH(I2320,Location[Zip],0)),"Not found")</f>
        <v>Not found</v>
      </c>
      <c r="I2320" t="str">
        <f>IFERROR(INDEX(SalesTJ[Zip],MATCH(A2320,SalesTJ[ProductID],0)),"Not found")</f>
        <v>Not found</v>
      </c>
      <c r="J2320" t="str">
        <f>IFERROR(INDEX(Manufacturer[Manufacturer Name],MATCH(E2320,Manufacturer[ManufacturerID],0)),"Not found")</f>
        <v>Aliqui</v>
      </c>
      <c r="K2320" t="str">
        <f>IFERROR(INDEX(SalesTJ[Units],MATCH(A2320,SalesTJ[ProductID],0)),"Not found")</f>
        <v>Not found</v>
      </c>
      <c r="L2320" t="str">
        <f>IFERROR(INDEX(SalesTJ[Revenue],MATCH(A2320,SalesTJ[ProductID],0)),"Not found")</f>
        <v>Not found</v>
      </c>
    </row>
    <row r="2321" spans="1:12">
      <c r="A2321" s="10">
        <v>2320</v>
      </c>
      <c r="C2321" t="str">
        <f>IFERROR(INDEX(ProductTJ[Product Name],MATCH(A2321,ProductTJ[ProductID],0)),"Not found")</f>
        <v>Aliqui UR-23</v>
      </c>
      <c r="D2321" t="str">
        <f>IFERROR(INDEX(ProductTJ[Category],MATCH(A2321,ProductTJ[ProductID],0)),"Not found")</f>
        <v>Urban</v>
      </c>
      <c r="E2321">
        <f>IFERROR(INDEX(ProductTJ[ManufacturerID],MATCH(A2321,ProductTJ[ProductID],0)),"Not found")</f>
        <v>2</v>
      </c>
      <c r="F2321" t="str">
        <f>IFERROR(INDEX(ProductTJ[Segment],MATCH(A2321,ProductTJ[ProductID],0)),"Not found")</f>
        <v>Regular</v>
      </c>
      <c r="G2321" t="str">
        <f>IFERROR(INDEX(SalesTJ[Country],MATCH(A2321,SalesTJ[ProductID],0)),"Not found")</f>
        <v>Not found</v>
      </c>
      <c r="H2321" t="str">
        <f>IFERROR(INDEX(Location[State],MATCH(I2321,Location[Zip],0)),"Not found")</f>
        <v>Not found</v>
      </c>
      <c r="I2321" t="str">
        <f>IFERROR(INDEX(SalesTJ[Zip],MATCH(A2321,SalesTJ[ProductID],0)),"Not found")</f>
        <v>Not found</v>
      </c>
      <c r="J2321" t="str">
        <f>IFERROR(INDEX(Manufacturer[Manufacturer Name],MATCH(E2321,Manufacturer[ManufacturerID],0)),"Not found")</f>
        <v>Aliqui</v>
      </c>
      <c r="K2321" t="str">
        <f>IFERROR(INDEX(SalesTJ[Units],MATCH(A2321,SalesTJ[ProductID],0)),"Not found")</f>
        <v>Not found</v>
      </c>
      <c r="L2321" t="str">
        <f>IFERROR(INDEX(SalesTJ[Revenue],MATCH(A2321,SalesTJ[ProductID],0)),"Not found")</f>
        <v>Not found</v>
      </c>
    </row>
    <row r="2322" spans="1:12">
      <c r="A2322" s="10">
        <v>2321</v>
      </c>
      <c r="C2322" t="str">
        <f>IFERROR(INDEX(ProductTJ[Product Name],MATCH(A2322,ProductTJ[ProductID],0)),"Not found")</f>
        <v>Aliqui UR-24</v>
      </c>
      <c r="D2322" t="str">
        <f>IFERROR(INDEX(ProductTJ[Category],MATCH(A2322,ProductTJ[ProductID],0)),"Not found")</f>
        <v>Urban</v>
      </c>
      <c r="E2322">
        <f>IFERROR(INDEX(ProductTJ[ManufacturerID],MATCH(A2322,ProductTJ[ProductID],0)),"Not found")</f>
        <v>2</v>
      </c>
      <c r="F2322" t="str">
        <f>IFERROR(INDEX(ProductTJ[Segment],MATCH(A2322,ProductTJ[ProductID],0)),"Not found")</f>
        <v>Regular</v>
      </c>
      <c r="G2322" t="str">
        <f>IFERROR(INDEX(SalesTJ[Country],MATCH(A2322,SalesTJ[ProductID],0)),"Not found")</f>
        <v>Not found</v>
      </c>
      <c r="H2322" t="str">
        <f>IFERROR(INDEX(Location[State],MATCH(I2322,Location[Zip],0)),"Not found")</f>
        <v>Not found</v>
      </c>
      <c r="I2322" t="str">
        <f>IFERROR(INDEX(SalesTJ[Zip],MATCH(A2322,SalesTJ[ProductID],0)),"Not found")</f>
        <v>Not found</v>
      </c>
      <c r="J2322" t="str">
        <f>IFERROR(INDEX(Manufacturer[Manufacturer Name],MATCH(E2322,Manufacturer[ManufacturerID],0)),"Not found")</f>
        <v>Aliqui</v>
      </c>
      <c r="K2322" t="str">
        <f>IFERROR(INDEX(SalesTJ[Units],MATCH(A2322,SalesTJ[ProductID],0)),"Not found")</f>
        <v>Not found</v>
      </c>
      <c r="L2322" t="str">
        <f>IFERROR(INDEX(SalesTJ[Revenue],MATCH(A2322,SalesTJ[ProductID],0)),"Not found")</f>
        <v>Not found</v>
      </c>
    </row>
    <row r="2323" spans="1:12">
      <c r="A2323" s="10">
        <v>2322</v>
      </c>
      <c r="C2323" t="str">
        <f>IFERROR(INDEX(ProductTJ[Product Name],MATCH(A2323,ProductTJ[ProductID],0)),"Not found")</f>
        <v>Aliqui UR-25</v>
      </c>
      <c r="D2323" t="str">
        <f>IFERROR(INDEX(ProductTJ[Category],MATCH(A2323,ProductTJ[ProductID],0)),"Not found")</f>
        <v>Urban</v>
      </c>
      <c r="E2323">
        <f>IFERROR(INDEX(ProductTJ[ManufacturerID],MATCH(A2323,ProductTJ[ProductID],0)),"Not found")</f>
        <v>2</v>
      </c>
      <c r="F2323" t="str">
        <f>IFERROR(INDEX(ProductTJ[Segment],MATCH(A2323,ProductTJ[ProductID],0)),"Not found")</f>
        <v>Regular</v>
      </c>
      <c r="G2323" t="str">
        <f>IFERROR(INDEX(SalesTJ[Country],MATCH(A2323,SalesTJ[ProductID],0)),"Not found")</f>
        <v>Not found</v>
      </c>
      <c r="H2323" t="str">
        <f>IFERROR(INDEX(Location[State],MATCH(I2323,Location[Zip],0)),"Not found")</f>
        <v>Not found</v>
      </c>
      <c r="I2323" t="str">
        <f>IFERROR(INDEX(SalesTJ[Zip],MATCH(A2323,SalesTJ[ProductID],0)),"Not found")</f>
        <v>Not found</v>
      </c>
      <c r="J2323" t="str">
        <f>IFERROR(INDEX(Manufacturer[Manufacturer Name],MATCH(E2323,Manufacturer[ManufacturerID],0)),"Not found")</f>
        <v>Aliqui</v>
      </c>
      <c r="K2323" t="str">
        <f>IFERROR(INDEX(SalesTJ[Units],MATCH(A2323,SalesTJ[ProductID],0)),"Not found")</f>
        <v>Not found</v>
      </c>
      <c r="L2323" t="str">
        <f>IFERROR(INDEX(SalesTJ[Revenue],MATCH(A2323,SalesTJ[ProductID],0)),"Not found")</f>
        <v>Not found</v>
      </c>
    </row>
    <row r="2324" spans="1:12">
      <c r="A2324" s="10">
        <v>2323</v>
      </c>
      <c r="C2324" t="str">
        <f>IFERROR(INDEX(ProductTJ[Product Name],MATCH(A2324,ProductTJ[ProductID],0)),"Not found")</f>
        <v>Aliqui UR-26</v>
      </c>
      <c r="D2324" t="str">
        <f>IFERROR(INDEX(ProductTJ[Category],MATCH(A2324,ProductTJ[ProductID],0)),"Not found")</f>
        <v>Urban</v>
      </c>
      <c r="E2324">
        <f>IFERROR(INDEX(ProductTJ[ManufacturerID],MATCH(A2324,ProductTJ[ProductID],0)),"Not found")</f>
        <v>2</v>
      </c>
      <c r="F2324" t="str">
        <f>IFERROR(INDEX(ProductTJ[Segment],MATCH(A2324,ProductTJ[ProductID],0)),"Not found")</f>
        <v>Regular</v>
      </c>
      <c r="G2324" t="str">
        <f>IFERROR(INDEX(SalesTJ[Country],MATCH(A2324,SalesTJ[ProductID],0)),"Not found")</f>
        <v>Not found</v>
      </c>
      <c r="H2324" t="str">
        <f>IFERROR(INDEX(Location[State],MATCH(I2324,Location[Zip],0)),"Not found")</f>
        <v>Not found</v>
      </c>
      <c r="I2324" t="str">
        <f>IFERROR(INDEX(SalesTJ[Zip],MATCH(A2324,SalesTJ[ProductID],0)),"Not found")</f>
        <v>Not found</v>
      </c>
      <c r="J2324" t="str">
        <f>IFERROR(INDEX(Manufacturer[Manufacturer Name],MATCH(E2324,Manufacturer[ManufacturerID],0)),"Not found")</f>
        <v>Aliqui</v>
      </c>
      <c r="K2324" t="str">
        <f>IFERROR(INDEX(SalesTJ[Units],MATCH(A2324,SalesTJ[ProductID],0)),"Not found")</f>
        <v>Not found</v>
      </c>
      <c r="L2324" t="str">
        <f>IFERROR(INDEX(SalesTJ[Revenue],MATCH(A2324,SalesTJ[ProductID],0)),"Not found")</f>
        <v>Not found</v>
      </c>
    </row>
    <row r="2325" spans="1:12">
      <c r="A2325" s="10">
        <v>2324</v>
      </c>
      <c r="C2325" t="str">
        <f>IFERROR(INDEX(ProductTJ[Product Name],MATCH(A2325,ProductTJ[ProductID],0)),"Not found")</f>
        <v>Aliqui UR-27</v>
      </c>
      <c r="D2325" t="str">
        <f>IFERROR(INDEX(ProductTJ[Category],MATCH(A2325,ProductTJ[ProductID],0)),"Not found")</f>
        <v>Urban</v>
      </c>
      <c r="E2325">
        <f>IFERROR(INDEX(ProductTJ[ManufacturerID],MATCH(A2325,ProductTJ[ProductID],0)),"Not found")</f>
        <v>2</v>
      </c>
      <c r="F2325" t="str">
        <f>IFERROR(INDEX(ProductTJ[Segment],MATCH(A2325,ProductTJ[ProductID],0)),"Not found")</f>
        <v>Regular</v>
      </c>
      <c r="G2325" t="str">
        <f>IFERROR(INDEX(SalesTJ[Country],MATCH(A2325,SalesTJ[ProductID],0)),"Not found")</f>
        <v>Not found</v>
      </c>
      <c r="H2325" t="str">
        <f>IFERROR(INDEX(Location[State],MATCH(I2325,Location[Zip],0)),"Not found")</f>
        <v>Not found</v>
      </c>
      <c r="I2325" t="str">
        <f>IFERROR(INDEX(SalesTJ[Zip],MATCH(A2325,SalesTJ[ProductID],0)),"Not found")</f>
        <v>Not found</v>
      </c>
      <c r="J2325" t="str">
        <f>IFERROR(INDEX(Manufacturer[Manufacturer Name],MATCH(E2325,Manufacturer[ManufacturerID],0)),"Not found")</f>
        <v>Aliqui</v>
      </c>
      <c r="K2325" t="str">
        <f>IFERROR(INDEX(SalesTJ[Units],MATCH(A2325,SalesTJ[ProductID],0)),"Not found")</f>
        <v>Not found</v>
      </c>
      <c r="L2325" t="str">
        <f>IFERROR(INDEX(SalesTJ[Revenue],MATCH(A2325,SalesTJ[ProductID],0)),"Not found")</f>
        <v>Not found</v>
      </c>
    </row>
    <row r="2326" spans="1:12">
      <c r="A2326" s="10">
        <v>2325</v>
      </c>
      <c r="C2326" t="str">
        <f>IFERROR(INDEX(ProductTJ[Product Name],MATCH(A2326,ProductTJ[ProductID],0)),"Not found")</f>
        <v>Aliqui UR-28</v>
      </c>
      <c r="D2326" t="str">
        <f>IFERROR(INDEX(ProductTJ[Category],MATCH(A2326,ProductTJ[ProductID],0)),"Not found")</f>
        <v>Urban</v>
      </c>
      <c r="E2326">
        <f>IFERROR(INDEX(ProductTJ[ManufacturerID],MATCH(A2326,ProductTJ[ProductID],0)),"Not found")</f>
        <v>2</v>
      </c>
      <c r="F2326" t="str">
        <f>IFERROR(INDEX(ProductTJ[Segment],MATCH(A2326,ProductTJ[ProductID],0)),"Not found")</f>
        <v>Regular</v>
      </c>
      <c r="G2326" t="str">
        <f>IFERROR(INDEX(SalesTJ[Country],MATCH(A2326,SalesTJ[ProductID],0)),"Not found")</f>
        <v>Not found</v>
      </c>
      <c r="H2326" t="str">
        <f>IFERROR(INDEX(Location[State],MATCH(I2326,Location[Zip],0)),"Not found")</f>
        <v>Not found</v>
      </c>
      <c r="I2326" t="str">
        <f>IFERROR(INDEX(SalesTJ[Zip],MATCH(A2326,SalesTJ[ProductID],0)),"Not found")</f>
        <v>Not found</v>
      </c>
      <c r="J2326" t="str">
        <f>IFERROR(INDEX(Manufacturer[Manufacturer Name],MATCH(E2326,Manufacturer[ManufacturerID],0)),"Not found")</f>
        <v>Aliqui</v>
      </c>
      <c r="K2326" t="str">
        <f>IFERROR(INDEX(SalesTJ[Units],MATCH(A2326,SalesTJ[ProductID],0)),"Not found")</f>
        <v>Not found</v>
      </c>
      <c r="L2326" t="str">
        <f>IFERROR(INDEX(SalesTJ[Revenue],MATCH(A2326,SalesTJ[ProductID],0)),"Not found")</f>
        <v>Not found</v>
      </c>
    </row>
    <row r="2327" spans="1:12">
      <c r="A2327" s="10">
        <v>2326</v>
      </c>
      <c r="C2327" t="str">
        <f>IFERROR(INDEX(ProductTJ[Product Name],MATCH(A2327,ProductTJ[ProductID],0)),"Not found")</f>
        <v>Aliqui UR-29</v>
      </c>
      <c r="D2327" t="str">
        <f>IFERROR(INDEX(ProductTJ[Category],MATCH(A2327,ProductTJ[ProductID],0)),"Not found")</f>
        <v>Urban</v>
      </c>
      <c r="E2327">
        <f>IFERROR(INDEX(ProductTJ[ManufacturerID],MATCH(A2327,ProductTJ[ProductID],0)),"Not found")</f>
        <v>2</v>
      </c>
      <c r="F2327" t="str">
        <f>IFERROR(INDEX(ProductTJ[Segment],MATCH(A2327,ProductTJ[ProductID],0)),"Not found")</f>
        <v>Regular</v>
      </c>
      <c r="G2327" t="str">
        <f>IFERROR(INDEX(SalesTJ[Country],MATCH(A2327,SalesTJ[ProductID],0)),"Not found")</f>
        <v>Not found</v>
      </c>
      <c r="H2327" t="str">
        <f>IFERROR(INDEX(Location[State],MATCH(I2327,Location[Zip],0)),"Not found")</f>
        <v>Not found</v>
      </c>
      <c r="I2327" t="str">
        <f>IFERROR(INDEX(SalesTJ[Zip],MATCH(A2327,SalesTJ[ProductID],0)),"Not found")</f>
        <v>Not found</v>
      </c>
      <c r="J2327" t="str">
        <f>IFERROR(INDEX(Manufacturer[Manufacturer Name],MATCH(E2327,Manufacturer[ManufacturerID],0)),"Not found")</f>
        <v>Aliqui</v>
      </c>
      <c r="K2327" t="str">
        <f>IFERROR(INDEX(SalesTJ[Units],MATCH(A2327,SalesTJ[ProductID],0)),"Not found")</f>
        <v>Not found</v>
      </c>
      <c r="L2327" t="str">
        <f>IFERROR(INDEX(SalesTJ[Revenue],MATCH(A2327,SalesTJ[ProductID],0)),"Not found")</f>
        <v>Not found</v>
      </c>
    </row>
    <row r="2328" spans="1:12">
      <c r="A2328" s="10">
        <v>2327</v>
      </c>
      <c r="C2328" t="str">
        <f>IFERROR(INDEX(ProductTJ[Product Name],MATCH(A2328,ProductTJ[ProductID],0)),"Not found")</f>
        <v>Aliqui UE-01</v>
      </c>
      <c r="D2328" t="str">
        <f>IFERROR(INDEX(ProductTJ[Category],MATCH(A2328,ProductTJ[ProductID],0)),"Not found")</f>
        <v>Urban</v>
      </c>
      <c r="E2328">
        <f>IFERROR(INDEX(ProductTJ[ManufacturerID],MATCH(A2328,ProductTJ[ProductID],0)),"Not found")</f>
        <v>2</v>
      </c>
      <c r="F2328" t="str">
        <f>IFERROR(INDEX(ProductTJ[Segment],MATCH(A2328,ProductTJ[ProductID],0)),"Not found")</f>
        <v>Extreme</v>
      </c>
      <c r="G2328" t="str">
        <f>IFERROR(INDEX(SalesTJ[Country],MATCH(A2328,SalesTJ[ProductID],0)),"Not found")</f>
        <v>Not found</v>
      </c>
      <c r="H2328" t="str">
        <f>IFERROR(INDEX(Location[State],MATCH(I2328,Location[Zip],0)),"Not found")</f>
        <v>Not found</v>
      </c>
      <c r="I2328" t="str">
        <f>IFERROR(INDEX(SalesTJ[Zip],MATCH(A2328,SalesTJ[ProductID],0)),"Not found")</f>
        <v>Not found</v>
      </c>
      <c r="J2328" t="str">
        <f>IFERROR(INDEX(Manufacturer[Manufacturer Name],MATCH(E2328,Manufacturer[ManufacturerID],0)),"Not found")</f>
        <v>Aliqui</v>
      </c>
      <c r="K2328" t="str">
        <f>IFERROR(INDEX(SalesTJ[Units],MATCH(A2328,SalesTJ[ProductID],0)),"Not found")</f>
        <v>Not found</v>
      </c>
      <c r="L2328" t="str">
        <f>IFERROR(INDEX(SalesTJ[Revenue],MATCH(A2328,SalesTJ[ProductID],0)),"Not found")</f>
        <v>Not found</v>
      </c>
    </row>
    <row r="2329" spans="1:12">
      <c r="A2329" s="10">
        <v>2328</v>
      </c>
      <c r="C2329" t="str">
        <f>IFERROR(INDEX(ProductTJ[Product Name],MATCH(A2329,ProductTJ[ProductID],0)),"Not found")</f>
        <v>Aliqui UE-02</v>
      </c>
      <c r="D2329" t="str">
        <f>IFERROR(INDEX(ProductTJ[Category],MATCH(A2329,ProductTJ[ProductID],0)),"Not found")</f>
        <v>Urban</v>
      </c>
      <c r="E2329">
        <f>IFERROR(INDEX(ProductTJ[ManufacturerID],MATCH(A2329,ProductTJ[ProductID],0)),"Not found")</f>
        <v>2</v>
      </c>
      <c r="F2329" t="str">
        <f>IFERROR(INDEX(ProductTJ[Segment],MATCH(A2329,ProductTJ[ProductID],0)),"Not found")</f>
        <v>Extreme</v>
      </c>
      <c r="G2329" t="str">
        <f>IFERROR(INDEX(SalesTJ[Country],MATCH(A2329,SalesTJ[ProductID],0)),"Not found")</f>
        <v>Not found</v>
      </c>
      <c r="H2329" t="str">
        <f>IFERROR(INDEX(Location[State],MATCH(I2329,Location[Zip],0)),"Not found")</f>
        <v>Not found</v>
      </c>
      <c r="I2329" t="str">
        <f>IFERROR(INDEX(SalesTJ[Zip],MATCH(A2329,SalesTJ[ProductID],0)),"Not found")</f>
        <v>Not found</v>
      </c>
      <c r="J2329" t="str">
        <f>IFERROR(INDEX(Manufacturer[Manufacturer Name],MATCH(E2329,Manufacturer[ManufacturerID],0)),"Not found")</f>
        <v>Aliqui</v>
      </c>
      <c r="K2329" t="str">
        <f>IFERROR(INDEX(SalesTJ[Units],MATCH(A2329,SalesTJ[ProductID],0)),"Not found")</f>
        <v>Not found</v>
      </c>
      <c r="L2329" t="str">
        <f>IFERROR(INDEX(SalesTJ[Revenue],MATCH(A2329,SalesTJ[ProductID],0)),"Not found")</f>
        <v>Not found</v>
      </c>
    </row>
    <row r="2330" spans="1:12">
      <c r="A2330" s="10">
        <v>2329</v>
      </c>
      <c r="C2330" t="str">
        <f>IFERROR(INDEX(ProductTJ[Product Name],MATCH(A2330,ProductTJ[ProductID],0)),"Not found")</f>
        <v>Aliqui UE-03</v>
      </c>
      <c r="D2330" t="str">
        <f>IFERROR(INDEX(ProductTJ[Category],MATCH(A2330,ProductTJ[ProductID],0)),"Not found")</f>
        <v>Urban</v>
      </c>
      <c r="E2330">
        <f>IFERROR(INDEX(ProductTJ[ManufacturerID],MATCH(A2330,ProductTJ[ProductID],0)),"Not found")</f>
        <v>2</v>
      </c>
      <c r="F2330" t="str">
        <f>IFERROR(INDEX(ProductTJ[Segment],MATCH(A2330,ProductTJ[ProductID],0)),"Not found")</f>
        <v>Extreme</v>
      </c>
      <c r="G2330" t="str">
        <f>IFERROR(INDEX(SalesTJ[Country],MATCH(A2330,SalesTJ[ProductID],0)),"Not found")</f>
        <v>Not found</v>
      </c>
      <c r="H2330" t="str">
        <f>IFERROR(INDEX(Location[State],MATCH(I2330,Location[Zip],0)),"Not found")</f>
        <v>Not found</v>
      </c>
      <c r="I2330" t="str">
        <f>IFERROR(INDEX(SalesTJ[Zip],MATCH(A2330,SalesTJ[ProductID],0)),"Not found")</f>
        <v>Not found</v>
      </c>
      <c r="J2330" t="str">
        <f>IFERROR(INDEX(Manufacturer[Manufacturer Name],MATCH(E2330,Manufacturer[ManufacturerID],0)),"Not found")</f>
        <v>Aliqui</v>
      </c>
      <c r="K2330" t="str">
        <f>IFERROR(INDEX(SalesTJ[Units],MATCH(A2330,SalesTJ[ProductID],0)),"Not found")</f>
        <v>Not found</v>
      </c>
      <c r="L2330" t="str">
        <f>IFERROR(INDEX(SalesTJ[Revenue],MATCH(A2330,SalesTJ[ProductID],0)),"Not found")</f>
        <v>Not found</v>
      </c>
    </row>
    <row r="2331" spans="1:12">
      <c r="A2331" s="10">
        <v>2330</v>
      </c>
      <c r="C2331" t="str">
        <f>IFERROR(INDEX(ProductTJ[Product Name],MATCH(A2331,ProductTJ[ProductID],0)),"Not found")</f>
        <v>Aliqui UE-04</v>
      </c>
      <c r="D2331" t="str">
        <f>IFERROR(INDEX(ProductTJ[Category],MATCH(A2331,ProductTJ[ProductID],0)),"Not found")</f>
        <v>Urban</v>
      </c>
      <c r="E2331">
        <f>IFERROR(INDEX(ProductTJ[ManufacturerID],MATCH(A2331,ProductTJ[ProductID],0)),"Not found")</f>
        <v>2</v>
      </c>
      <c r="F2331" t="str">
        <f>IFERROR(INDEX(ProductTJ[Segment],MATCH(A2331,ProductTJ[ProductID],0)),"Not found")</f>
        <v>Extreme</v>
      </c>
      <c r="G2331" t="str">
        <f>IFERROR(INDEX(SalesTJ[Country],MATCH(A2331,SalesTJ[ProductID],0)),"Not found")</f>
        <v>Not found</v>
      </c>
      <c r="H2331" t="str">
        <f>IFERROR(INDEX(Location[State],MATCH(I2331,Location[Zip],0)),"Not found")</f>
        <v>Not found</v>
      </c>
      <c r="I2331" t="str">
        <f>IFERROR(INDEX(SalesTJ[Zip],MATCH(A2331,SalesTJ[ProductID],0)),"Not found")</f>
        <v>Not found</v>
      </c>
      <c r="J2331" t="str">
        <f>IFERROR(INDEX(Manufacturer[Manufacturer Name],MATCH(E2331,Manufacturer[ManufacturerID],0)),"Not found")</f>
        <v>Aliqui</v>
      </c>
      <c r="K2331" t="str">
        <f>IFERROR(INDEX(SalesTJ[Units],MATCH(A2331,SalesTJ[ProductID],0)),"Not found")</f>
        <v>Not found</v>
      </c>
      <c r="L2331" t="str">
        <f>IFERROR(INDEX(SalesTJ[Revenue],MATCH(A2331,SalesTJ[ProductID],0)),"Not found")</f>
        <v>Not found</v>
      </c>
    </row>
    <row r="2332" spans="1:12">
      <c r="A2332" s="10">
        <v>2331</v>
      </c>
      <c r="C2332" t="str">
        <f>IFERROR(INDEX(ProductTJ[Product Name],MATCH(A2332,ProductTJ[ProductID],0)),"Not found")</f>
        <v>Aliqui UE-05</v>
      </c>
      <c r="D2332" t="str">
        <f>IFERROR(INDEX(ProductTJ[Category],MATCH(A2332,ProductTJ[ProductID],0)),"Not found")</f>
        <v>Urban</v>
      </c>
      <c r="E2332">
        <f>IFERROR(INDEX(ProductTJ[ManufacturerID],MATCH(A2332,ProductTJ[ProductID],0)),"Not found")</f>
        <v>2</v>
      </c>
      <c r="F2332" t="str">
        <f>IFERROR(INDEX(ProductTJ[Segment],MATCH(A2332,ProductTJ[ProductID],0)),"Not found")</f>
        <v>Extreme</v>
      </c>
      <c r="G2332" t="str">
        <f>IFERROR(INDEX(SalesTJ[Country],MATCH(A2332,SalesTJ[ProductID],0)),"Not found")</f>
        <v>Canada</v>
      </c>
      <c r="H2332" t="str">
        <f>IFERROR(INDEX(Location[State],MATCH(I2332,Location[Zip],0)),"Not found")</f>
        <v>Ontario</v>
      </c>
      <c r="I2332" t="str">
        <f>IFERROR(INDEX(SalesTJ[Zip],MATCH(A2332,SalesTJ[ProductID],0)),"Not found")</f>
        <v>K1R</v>
      </c>
      <c r="J2332" t="str">
        <f>IFERROR(INDEX(Manufacturer[Manufacturer Name],MATCH(E2332,Manufacturer[ManufacturerID],0)),"Not found")</f>
        <v>Aliqui</v>
      </c>
      <c r="K2332">
        <f>IFERROR(INDEX(SalesTJ[Units],MATCH(A2332,SalesTJ[ProductID],0)),"Not found")</f>
        <v>1</v>
      </c>
      <c r="L2332">
        <f>IFERROR(INDEX(SalesTJ[Revenue],MATCH(A2332,SalesTJ[ProductID],0)),"Not found")</f>
        <v>7868.7</v>
      </c>
    </row>
    <row r="2333" spans="1:12">
      <c r="A2333" s="10">
        <v>2332</v>
      </c>
      <c r="C2333" t="str">
        <f>IFERROR(INDEX(ProductTJ[Product Name],MATCH(A2333,ProductTJ[ProductID],0)),"Not found")</f>
        <v>Aliqui UE-06</v>
      </c>
      <c r="D2333" t="str">
        <f>IFERROR(INDEX(ProductTJ[Category],MATCH(A2333,ProductTJ[ProductID],0)),"Not found")</f>
        <v>Urban</v>
      </c>
      <c r="E2333">
        <f>IFERROR(INDEX(ProductTJ[ManufacturerID],MATCH(A2333,ProductTJ[ProductID],0)),"Not found")</f>
        <v>2</v>
      </c>
      <c r="F2333" t="str">
        <f>IFERROR(INDEX(ProductTJ[Segment],MATCH(A2333,ProductTJ[ProductID],0)),"Not found")</f>
        <v>Extreme</v>
      </c>
      <c r="G2333" t="str">
        <f>IFERROR(INDEX(SalesTJ[Country],MATCH(A2333,SalesTJ[ProductID],0)),"Not found")</f>
        <v>Canada</v>
      </c>
      <c r="H2333" t="str">
        <f>IFERROR(INDEX(Location[State],MATCH(I2333,Location[Zip],0)),"Not found")</f>
        <v>Ontario</v>
      </c>
      <c r="I2333" t="str">
        <f>IFERROR(INDEX(SalesTJ[Zip],MATCH(A2333,SalesTJ[ProductID],0)),"Not found")</f>
        <v>M4E</v>
      </c>
      <c r="J2333" t="str">
        <f>IFERROR(INDEX(Manufacturer[Manufacturer Name],MATCH(E2333,Manufacturer[ManufacturerID],0)),"Not found")</f>
        <v>Aliqui</v>
      </c>
      <c r="K2333">
        <f>IFERROR(INDEX(SalesTJ[Units],MATCH(A2333,SalesTJ[ProductID],0)),"Not found")</f>
        <v>1</v>
      </c>
      <c r="L2333">
        <f>IFERROR(INDEX(SalesTJ[Revenue],MATCH(A2333,SalesTJ[ProductID],0)),"Not found")</f>
        <v>5921.37</v>
      </c>
    </row>
    <row r="2334" spans="1:12">
      <c r="A2334" s="10">
        <v>2333</v>
      </c>
      <c r="C2334" t="str">
        <f>IFERROR(INDEX(ProductTJ[Product Name],MATCH(A2334,ProductTJ[ProductID],0)),"Not found")</f>
        <v>Aliqui UE-07</v>
      </c>
      <c r="D2334" t="str">
        <f>IFERROR(INDEX(ProductTJ[Category],MATCH(A2334,ProductTJ[ProductID],0)),"Not found")</f>
        <v>Urban</v>
      </c>
      <c r="E2334">
        <f>IFERROR(INDEX(ProductTJ[ManufacturerID],MATCH(A2334,ProductTJ[ProductID],0)),"Not found")</f>
        <v>2</v>
      </c>
      <c r="F2334" t="str">
        <f>IFERROR(INDEX(ProductTJ[Segment],MATCH(A2334,ProductTJ[ProductID],0)),"Not found")</f>
        <v>Extreme</v>
      </c>
      <c r="G2334" t="str">
        <f>IFERROR(INDEX(SalesTJ[Country],MATCH(A2334,SalesTJ[ProductID],0)),"Not found")</f>
        <v>Not found</v>
      </c>
      <c r="H2334" t="str">
        <f>IFERROR(INDEX(Location[State],MATCH(I2334,Location[Zip],0)),"Not found")</f>
        <v>Not found</v>
      </c>
      <c r="I2334" t="str">
        <f>IFERROR(INDEX(SalesTJ[Zip],MATCH(A2334,SalesTJ[ProductID],0)),"Not found")</f>
        <v>Not found</v>
      </c>
      <c r="J2334" t="str">
        <f>IFERROR(INDEX(Manufacturer[Manufacturer Name],MATCH(E2334,Manufacturer[ManufacturerID],0)),"Not found")</f>
        <v>Aliqui</v>
      </c>
      <c r="K2334" t="str">
        <f>IFERROR(INDEX(SalesTJ[Units],MATCH(A2334,SalesTJ[ProductID],0)),"Not found")</f>
        <v>Not found</v>
      </c>
      <c r="L2334" t="str">
        <f>IFERROR(INDEX(SalesTJ[Revenue],MATCH(A2334,SalesTJ[ProductID],0)),"Not found")</f>
        <v>Not found</v>
      </c>
    </row>
    <row r="2335" spans="1:12">
      <c r="A2335" s="10">
        <v>2334</v>
      </c>
      <c r="C2335" t="str">
        <f>IFERROR(INDEX(ProductTJ[Product Name],MATCH(A2335,ProductTJ[ProductID],0)),"Not found")</f>
        <v>Aliqui UE-08</v>
      </c>
      <c r="D2335" t="str">
        <f>IFERROR(INDEX(ProductTJ[Category],MATCH(A2335,ProductTJ[ProductID],0)),"Not found")</f>
        <v>Urban</v>
      </c>
      <c r="E2335">
        <f>IFERROR(INDEX(ProductTJ[ManufacturerID],MATCH(A2335,ProductTJ[ProductID],0)),"Not found")</f>
        <v>2</v>
      </c>
      <c r="F2335" t="str">
        <f>IFERROR(INDEX(ProductTJ[Segment],MATCH(A2335,ProductTJ[ProductID],0)),"Not found")</f>
        <v>Extreme</v>
      </c>
      <c r="G2335" t="str">
        <f>IFERROR(INDEX(SalesTJ[Country],MATCH(A2335,SalesTJ[ProductID],0)),"Not found")</f>
        <v>Canada</v>
      </c>
      <c r="H2335" t="str">
        <f>IFERROR(INDEX(Location[State],MATCH(I2335,Location[Zip],0)),"Not found")</f>
        <v>Ontario</v>
      </c>
      <c r="I2335" t="str">
        <f>IFERROR(INDEX(SalesTJ[Zip],MATCH(A2335,SalesTJ[ProductID],0)),"Not found")</f>
        <v>M4V</v>
      </c>
      <c r="J2335" t="str">
        <f>IFERROR(INDEX(Manufacturer[Manufacturer Name],MATCH(E2335,Manufacturer[ManufacturerID],0)),"Not found")</f>
        <v>Aliqui</v>
      </c>
      <c r="K2335">
        <f>IFERROR(INDEX(SalesTJ[Units],MATCH(A2335,SalesTJ[ProductID],0)),"Not found")</f>
        <v>1</v>
      </c>
      <c r="L2335">
        <f>IFERROR(INDEX(SalesTJ[Revenue],MATCH(A2335,SalesTJ[ProductID],0)),"Not found")</f>
        <v>4592.7</v>
      </c>
    </row>
    <row r="2336" spans="1:12">
      <c r="A2336" s="10">
        <v>2335</v>
      </c>
      <c r="C2336" t="str">
        <f>IFERROR(INDEX(ProductTJ[Product Name],MATCH(A2336,ProductTJ[ProductID],0)),"Not found")</f>
        <v>Aliqui UE-09</v>
      </c>
      <c r="D2336" t="str">
        <f>IFERROR(INDEX(ProductTJ[Category],MATCH(A2336,ProductTJ[ProductID],0)),"Not found")</f>
        <v>Urban</v>
      </c>
      <c r="E2336">
        <f>IFERROR(INDEX(ProductTJ[ManufacturerID],MATCH(A2336,ProductTJ[ProductID],0)),"Not found")</f>
        <v>2</v>
      </c>
      <c r="F2336" t="str">
        <f>IFERROR(INDEX(ProductTJ[Segment],MATCH(A2336,ProductTJ[ProductID],0)),"Not found")</f>
        <v>Extreme</v>
      </c>
      <c r="G2336" t="str">
        <f>IFERROR(INDEX(SalesTJ[Country],MATCH(A2336,SalesTJ[ProductID],0)),"Not found")</f>
        <v>Not found</v>
      </c>
      <c r="H2336" t="str">
        <f>IFERROR(INDEX(Location[State],MATCH(I2336,Location[Zip],0)),"Not found")</f>
        <v>Not found</v>
      </c>
      <c r="I2336" t="str">
        <f>IFERROR(INDEX(SalesTJ[Zip],MATCH(A2336,SalesTJ[ProductID],0)),"Not found")</f>
        <v>Not found</v>
      </c>
      <c r="J2336" t="str">
        <f>IFERROR(INDEX(Manufacturer[Manufacturer Name],MATCH(E2336,Manufacturer[ManufacturerID],0)),"Not found")</f>
        <v>Aliqui</v>
      </c>
      <c r="K2336" t="str">
        <f>IFERROR(INDEX(SalesTJ[Units],MATCH(A2336,SalesTJ[ProductID],0)),"Not found")</f>
        <v>Not found</v>
      </c>
      <c r="L2336" t="str">
        <f>IFERROR(INDEX(SalesTJ[Revenue],MATCH(A2336,SalesTJ[ProductID],0)),"Not found")</f>
        <v>Not found</v>
      </c>
    </row>
    <row r="2337" spans="1:12">
      <c r="A2337" s="10">
        <v>2336</v>
      </c>
      <c r="C2337" t="str">
        <f>IFERROR(INDEX(ProductTJ[Product Name],MATCH(A2337,ProductTJ[ProductID],0)),"Not found")</f>
        <v>Aliqui UE-10</v>
      </c>
      <c r="D2337" t="str">
        <f>IFERROR(INDEX(ProductTJ[Category],MATCH(A2337,ProductTJ[ProductID],0)),"Not found")</f>
        <v>Urban</v>
      </c>
      <c r="E2337">
        <f>IFERROR(INDEX(ProductTJ[ManufacturerID],MATCH(A2337,ProductTJ[ProductID],0)),"Not found")</f>
        <v>2</v>
      </c>
      <c r="F2337" t="str">
        <f>IFERROR(INDEX(ProductTJ[Segment],MATCH(A2337,ProductTJ[ProductID],0)),"Not found")</f>
        <v>Extreme</v>
      </c>
      <c r="G2337" t="str">
        <f>IFERROR(INDEX(SalesTJ[Country],MATCH(A2337,SalesTJ[ProductID],0)),"Not found")</f>
        <v>Canada</v>
      </c>
      <c r="H2337" t="str">
        <f>IFERROR(INDEX(Location[State],MATCH(I2337,Location[Zip],0)),"Not found")</f>
        <v>Ontario</v>
      </c>
      <c r="I2337" t="str">
        <f>IFERROR(INDEX(SalesTJ[Zip],MATCH(A2337,SalesTJ[ProductID],0)),"Not found")</f>
        <v>K1R</v>
      </c>
      <c r="J2337" t="str">
        <f>IFERROR(INDEX(Manufacturer[Manufacturer Name],MATCH(E2337,Manufacturer[ManufacturerID],0)),"Not found")</f>
        <v>Aliqui</v>
      </c>
      <c r="K2337">
        <f>IFERROR(INDEX(SalesTJ[Units],MATCH(A2337,SalesTJ[ProductID],0)),"Not found")</f>
        <v>1</v>
      </c>
      <c r="L2337">
        <f>IFERROR(INDEX(SalesTJ[Revenue],MATCH(A2337,SalesTJ[ProductID],0)),"Not found")</f>
        <v>9128.7</v>
      </c>
    </row>
    <row r="2338" spans="1:12">
      <c r="A2338" s="10">
        <v>2337</v>
      </c>
      <c r="C2338" t="str">
        <f>IFERROR(INDEX(ProductTJ[Product Name],MATCH(A2338,ProductTJ[ProductID],0)),"Not found")</f>
        <v>Aliqui UE-11</v>
      </c>
      <c r="D2338" t="str">
        <f>IFERROR(INDEX(ProductTJ[Category],MATCH(A2338,ProductTJ[ProductID],0)),"Not found")</f>
        <v>Urban</v>
      </c>
      <c r="E2338">
        <f>IFERROR(INDEX(ProductTJ[ManufacturerID],MATCH(A2338,ProductTJ[ProductID],0)),"Not found")</f>
        <v>2</v>
      </c>
      <c r="F2338" t="str">
        <f>IFERROR(INDEX(ProductTJ[Segment],MATCH(A2338,ProductTJ[ProductID],0)),"Not found")</f>
        <v>Extreme</v>
      </c>
      <c r="G2338" t="str">
        <f>IFERROR(INDEX(SalesTJ[Country],MATCH(A2338,SalesTJ[ProductID],0)),"Not found")</f>
        <v>Not found</v>
      </c>
      <c r="H2338" t="str">
        <f>IFERROR(INDEX(Location[State],MATCH(I2338,Location[Zip],0)),"Not found")</f>
        <v>Not found</v>
      </c>
      <c r="I2338" t="str">
        <f>IFERROR(INDEX(SalesTJ[Zip],MATCH(A2338,SalesTJ[ProductID],0)),"Not found")</f>
        <v>Not found</v>
      </c>
      <c r="J2338" t="str">
        <f>IFERROR(INDEX(Manufacturer[Manufacturer Name],MATCH(E2338,Manufacturer[ManufacturerID],0)),"Not found")</f>
        <v>Aliqui</v>
      </c>
      <c r="K2338" t="str">
        <f>IFERROR(INDEX(SalesTJ[Units],MATCH(A2338,SalesTJ[ProductID],0)),"Not found")</f>
        <v>Not found</v>
      </c>
      <c r="L2338" t="str">
        <f>IFERROR(INDEX(SalesTJ[Revenue],MATCH(A2338,SalesTJ[ProductID],0)),"Not found")</f>
        <v>Not found</v>
      </c>
    </row>
    <row r="2339" spans="1:12">
      <c r="A2339" s="10">
        <v>2338</v>
      </c>
      <c r="C2339" t="str">
        <f>IFERROR(INDEX(ProductTJ[Product Name],MATCH(A2339,ProductTJ[ProductID],0)),"Not found")</f>
        <v>Aliqui UE-12</v>
      </c>
      <c r="D2339" t="str">
        <f>IFERROR(INDEX(ProductTJ[Category],MATCH(A2339,ProductTJ[ProductID],0)),"Not found")</f>
        <v>Urban</v>
      </c>
      <c r="E2339">
        <f>IFERROR(INDEX(ProductTJ[ManufacturerID],MATCH(A2339,ProductTJ[ProductID],0)),"Not found")</f>
        <v>2</v>
      </c>
      <c r="F2339" t="str">
        <f>IFERROR(INDEX(ProductTJ[Segment],MATCH(A2339,ProductTJ[ProductID],0)),"Not found")</f>
        <v>Extreme</v>
      </c>
      <c r="G2339" t="str">
        <f>IFERROR(INDEX(SalesTJ[Country],MATCH(A2339,SalesTJ[ProductID],0)),"Not found")</f>
        <v>Not found</v>
      </c>
      <c r="H2339" t="str">
        <f>IFERROR(INDEX(Location[State],MATCH(I2339,Location[Zip],0)),"Not found")</f>
        <v>Not found</v>
      </c>
      <c r="I2339" t="str">
        <f>IFERROR(INDEX(SalesTJ[Zip],MATCH(A2339,SalesTJ[ProductID],0)),"Not found")</f>
        <v>Not found</v>
      </c>
      <c r="J2339" t="str">
        <f>IFERROR(INDEX(Manufacturer[Manufacturer Name],MATCH(E2339,Manufacturer[ManufacturerID],0)),"Not found")</f>
        <v>Aliqui</v>
      </c>
      <c r="K2339" t="str">
        <f>IFERROR(INDEX(SalesTJ[Units],MATCH(A2339,SalesTJ[ProductID],0)),"Not found")</f>
        <v>Not found</v>
      </c>
      <c r="L2339" t="str">
        <f>IFERROR(INDEX(SalesTJ[Revenue],MATCH(A2339,SalesTJ[ProductID],0)),"Not found")</f>
        <v>Not found</v>
      </c>
    </row>
    <row r="2340" spans="1:12">
      <c r="A2340" s="10">
        <v>2339</v>
      </c>
      <c r="C2340" t="str">
        <f>IFERROR(INDEX(ProductTJ[Product Name],MATCH(A2340,ProductTJ[ProductID],0)),"Not found")</f>
        <v>Aliqui UE-13</v>
      </c>
      <c r="D2340" t="str">
        <f>IFERROR(INDEX(ProductTJ[Category],MATCH(A2340,ProductTJ[ProductID],0)),"Not found")</f>
        <v>Urban</v>
      </c>
      <c r="E2340">
        <f>IFERROR(INDEX(ProductTJ[ManufacturerID],MATCH(A2340,ProductTJ[ProductID],0)),"Not found")</f>
        <v>2</v>
      </c>
      <c r="F2340" t="str">
        <f>IFERROR(INDEX(ProductTJ[Segment],MATCH(A2340,ProductTJ[ProductID],0)),"Not found")</f>
        <v>Extreme</v>
      </c>
      <c r="G2340" t="str">
        <f>IFERROR(INDEX(SalesTJ[Country],MATCH(A2340,SalesTJ[ProductID],0)),"Not found")</f>
        <v>Not found</v>
      </c>
      <c r="H2340" t="str">
        <f>IFERROR(INDEX(Location[State],MATCH(I2340,Location[Zip],0)),"Not found")</f>
        <v>Not found</v>
      </c>
      <c r="I2340" t="str">
        <f>IFERROR(INDEX(SalesTJ[Zip],MATCH(A2340,SalesTJ[ProductID],0)),"Not found")</f>
        <v>Not found</v>
      </c>
      <c r="J2340" t="str">
        <f>IFERROR(INDEX(Manufacturer[Manufacturer Name],MATCH(E2340,Manufacturer[ManufacturerID],0)),"Not found")</f>
        <v>Aliqui</v>
      </c>
      <c r="K2340" t="str">
        <f>IFERROR(INDEX(SalesTJ[Units],MATCH(A2340,SalesTJ[ProductID],0)),"Not found")</f>
        <v>Not found</v>
      </c>
      <c r="L2340" t="str">
        <f>IFERROR(INDEX(SalesTJ[Revenue],MATCH(A2340,SalesTJ[ProductID],0)),"Not found")</f>
        <v>Not found</v>
      </c>
    </row>
    <row r="2341" spans="1:12">
      <c r="A2341" s="10">
        <v>2340</v>
      </c>
      <c r="C2341" t="str">
        <f>IFERROR(INDEX(ProductTJ[Product Name],MATCH(A2341,ProductTJ[ProductID],0)),"Not found")</f>
        <v>Aliqui UE-14</v>
      </c>
      <c r="D2341" t="str">
        <f>IFERROR(INDEX(ProductTJ[Category],MATCH(A2341,ProductTJ[ProductID],0)),"Not found")</f>
        <v>Urban</v>
      </c>
      <c r="E2341">
        <f>IFERROR(INDEX(ProductTJ[ManufacturerID],MATCH(A2341,ProductTJ[ProductID],0)),"Not found")</f>
        <v>2</v>
      </c>
      <c r="F2341" t="str">
        <f>IFERROR(INDEX(ProductTJ[Segment],MATCH(A2341,ProductTJ[ProductID],0)),"Not found")</f>
        <v>Extreme</v>
      </c>
      <c r="G2341" t="str">
        <f>IFERROR(INDEX(SalesTJ[Country],MATCH(A2341,SalesTJ[ProductID],0)),"Not found")</f>
        <v>Not found</v>
      </c>
      <c r="H2341" t="str">
        <f>IFERROR(INDEX(Location[State],MATCH(I2341,Location[Zip],0)),"Not found")</f>
        <v>Not found</v>
      </c>
      <c r="I2341" t="str">
        <f>IFERROR(INDEX(SalesTJ[Zip],MATCH(A2341,SalesTJ[ProductID],0)),"Not found")</f>
        <v>Not found</v>
      </c>
      <c r="J2341" t="str">
        <f>IFERROR(INDEX(Manufacturer[Manufacturer Name],MATCH(E2341,Manufacturer[ManufacturerID],0)),"Not found")</f>
        <v>Aliqui</v>
      </c>
      <c r="K2341" t="str">
        <f>IFERROR(INDEX(SalesTJ[Units],MATCH(A2341,SalesTJ[ProductID],0)),"Not found")</f>
        <v>Not found</v>
      </c>
      <c r="L2341" t="str">
        <f>IFERROR(INDEX(SalesTJ[Revenue],MATCH(A2341,SalesTJ[ProductID],0)),"Not found")</f>
        <v>Not found</v>
      </c>
    </row>
    <row r="2342" spans="1:12">
      <c r="A2342" s="10">
        <v>2341</v>
      </c>
      <c r="C2342" t="str">
        <f>IFERROR(INDEX(ProductTJ[Product Name],MATCH(A2342,ProductTJ[ProductID],0)),"Not found")</f>
        <v>Aliqui UE-15</v>
      </c>
      <c r="D2342" t="str">
        <f>IFERROR(INDEX(ProductTJ[Category],MATCH(A2342,ProductTJ[ProductID],0)),"Not found")</f>
        <v>Urban</v>
      </c>
      <c r="E2342">
        <f>IFERROR(INDEX(ProductTJ[ManufacturerID],MATCH(A2342,ProductTJ[ProductID],0)),"Not found")</f>
        <v>2</v>
      </c>
      <c r="F2342" t="str">
        <f>IFERROR(INDEX(ProductTJ[Segment],MATCH(A2342,ProductTJ[ProductID],0)),"Not found")</f>
        <v>Extreme</v>
      </c>
      <c r="G2342" t="str">
        <f>IFERROR(INDEX(SalesTJ[Country],MATCH(A2342,SalesTJ[ProductID],0)),"Not found")</f>
        <v>Not found</v>
      </c>
      <c r="H2342" t="str">
        <f>IFERROR(INDEX(Location[State],MATCH(I2342,Location[Zip],0)),"Not found")</f>
        <v>Not found</v>
      </c>
      <c r="I2342" t="str">
        <f>IFERROR(INDEX(SalesTJ[Zip],MATCH(A2342,SalesTJ[ProductID],0)),"Not found")</f>
        <v>Not found</v>
      </c>
      <c r="J2342" t="str">
        <f>IFERROR(INDEX(Manufacturer[Manufacturer Name],MATCH(E2342,Manufacturer[ManufacturerID],0)),"Not found")</f>
        <v>Aliqui</v>
      </c>
      <c r="K2342" t="str">
        <f>IFERROR(INDEX(SalesTJ[Units],MATCH(A2342,SalesTJ[ProductID],0)),"Not found")</f>
        <v>Not found</v>
      </c>
      <c r="L2342" t="str">
        <f>IFERROR(INDEX(SalesTJ[Revenue],MATCH(A2342,SalesTJ[ProductID],0)),"Not found")</f>
        <v>Not found</v>
      </c>
    </row>
    <row r="2343" spans="1:12">
      <c r="A2343" s="10">
        <v>2342</v>
      </c>
      <c r="C2343" t="str">
        <f>IFERROR(INDEX(ProductTJ[Product Name],MATCH(A2343,ProductTJ[ProductID],0)),"Not found")</f>
        <v>Aliqui UE-16</v>
      </c>
      <c r="D2343" t="str">
        <f>IFERROR(INDEX(ProductTJ[Category],MATCH(A2343,ProductTJ[ProductID],0)),"Not found")</f>
        <v>Urban</v>
      </c>
      <c r="E2343">
        <f>IFERROR(INDEX(ProductTJ[ManufacturerID],MATCH(A2343,ProductTJ[ProductID],0)),"Not found")</f>
        <v>2</v>
      </c>
      <c r="F2343" t="str">
        <f>IFERROR(INDEX(ProductTJ[Segment],MATCH(A2343,ProductTJ[ProductID],0)),"Not found")</f>
        <v>Extreme</v>
      </c>
      <c r="G2343" t="str">
        <f>IFERROR(INDEX(SalesTJ[Country],MATCH(A2343,SalesTJ[ProductID],0)),"Not found")</f>
        <v>Not found</v>
      </c>
      <c r="H2343" t="str">
        <f>IFERROR(INDEX(Location[State],MATCH(I2343,Location[Zip],0)),"Not found")</f>
        <v>Not found</v>
      </c>
      <c r="I2343" t="str">
        <f>IFERROR(INDEX(SalesTJ[Zip],MATCH(A2343,SalesTJ[ProductID],0)),"Not found")</f>
        <v>Not found</v>
      </c>
      <c r="J2343" t="str">
        <f>IFERROR(INDEX(Manufacturer[Manufacturer Name],MATCH(E2343,Manufacturer[ManufacturerID],0)),"Not found")</f>
        <v>Aliqui</v>
      </c>
      <c r="K2343" t="str">
        <f>IFERROR(INDEX(SalesTJ[Units],MATCH(A2343,SalesTJ[ProductID],0)),"Not found")</f>
        <v>Not found</v>
      </c>
      <c r="L2343" t="str">
        <f>IFERROR(INDEX(SalesTJ[Revenue],MATCH(A2343,SalesTJ[ProductID],0)),"Not found")</f>
        <v>Not found</v>
      </c>
    </row>
    <row r="2344" spans="1:12">
      <c r="A2344" s="10">
        <v>2343</v>
      </c>
      <c r="C2344" t="str">
        <f>IFERROR(INDEX(ProductTJ[Product Name],MATCH(A2344,ProductTJ[ProductID],0)),"Not found")</f>
        <v>Aliqui UE-17</v>
      </c>
      <c r="D2344" t="str">
        <f>IFERROR(INDEX(ProductTJ[Category],MATCH(A2344,ProductTJ[ProductID],0)),"Not found")</f>
        <v>Urban</v>
      </c>
      <c r="E2344">
        <f>IFERROR(INDEX(ProductTJ[ManufacturerID],MATCH(A2344,ProductTJ[ProductID],0)),"Not found")</f>
        <v>2</v>
      </c>
      <c r="F2344" t="str">
        <f>IFERROR(INDEX(ProductTJ[Segment],MATCH(A2344,ProductTJ[ProductID],0)),"Not found")</f>
        <v>Extreme</v>
      </c>
      <c r="G2344" t="str">
        <f>IFERROR(INDEX(SalesTJ[Country],MATCH(A2344,SalesTJ[ProductID],0)),"Not found")</f>
        <v>Canada</v>
      </c>
      <c r="H2344" t="str">
        <f>IFERROR(INDEX(Location[State],MATCH(I2344,Location[Zip],0)),"Not found")</f>
        <v>Ontario</v>
      </c>
      <c r="I2344" t="str">
        <f>IFERROR(INDEX(SalesTJ[Zip],MATCH(A2344,SalesTJ[ProductID],0)),"Not found")</f>
        <v>M5X</v>
      </c>
      <c r="J2344" t="str">
        <f>IFERROR(INDEX(Manufacturer[Manufacturer Name],MATCH(E2344,Manufacturer[ManufacturerID],0)),"Not found")</f>
        <v>Aliqui</v>
      </c>
      <c r="K2344">
        <f>IFERROR(INDEX(SalesTJ[Units],MATCH(A2344,SalesTJ[ProductID],0)),"Not found")</f>
        <v>1</v>
      </c>
      <c r="L2344">
        <f>IFERROR(INDEX(SalesTJ[Revenue],MATCH(A2344,SalesTJ[ProductID],0)),"Not found")</f>
        <v>6167.7</v>
      </c>
    </row>
    <row r="2345" spans="1:12">
      <c r="A2345" s="10">
        <v>2344</v>
      </c>
      <c r="C2345" t="str">
        <f>IFERROR(INDEX(ProductTJ[Product Name],MATCH(A2345,ProductTJ[ProductID],0)),"Not found")</f>
        <v>Aliqui UE-18</v>
      </c>
      <c r="D2345" t="str">
        <f>IFERROR(INDEX(ProductTJ[Category],MATCH(A2345,ProductTJ[ProductID],0)),"Not found")</f>
        <v>Urban</v>
      </c>
      <c r="E2345">
        <f>IFERROR(INDEX(ProductTJ[ManufacturerID],MATCH(A2345,ProductTJ[ProductID],0)),"Not found")</f>
        <v>2</v>
      </c>
      <c r="F2345" t="str">
        <f>IFERROR(INDEX(ProductTJ[Segment],MATCH(A2345,ProductTJ[ProductID],0)),"Not found")</f>
        <v>Extreme</v>
      </c>
      <c r="G2345" t="str">
        <f>IFERROR(INDEX(SalesTJ[Country],MATCH(A2345,SalesTJ[ProductID],0)),"Not found")</f>
        <v>Not found</v>
      </c>
      <c r="H2345" t="str">
        <f>IFERROR(INDEX(Location[State],MATCH(I2345,Location[Zip],0)),"Not found")</f>
        <v>Not found</v>
      </c>
      <c r="I2345" t="str">
        <f>IFERROR(INDEX(SalesTJ[Zip],MATCH(A2345,SalesTJ[ProductID],0)),"Not found")</f>
        <v>Not found</v>
      </c>
      <c r="J2345" t="str">
        <f>IFERROR(INDEX(Manufacturer[Manufacturer Name],MATCH(E2345,Manufacturer[ManufacturerID],0)),"Not found")</f>
        <v>Aliqui</v>
      </c>
      <c r="K2345" t="str">
        <f>IFERROR(INDEX(SalesTJ[Units],MATCH(A2345,SalesTJ[ProductID],0)),"Not found")</f>
        <v>Not found</v>
      </c>
      <c r="L2345" t="str">
        <f>IFERROR(INDEX(SalesTJ[Revenue],MATCH(A2345,SalesTJ[ProductID],0)),"Not found")</f>
        <v>Not found</v>
      </c>
    </row>
    <row r="2346" spans="1:12">
      <c r="A2346" s="10">
        <v>2345</v>
      </c>
      <c r="C2346" t="str">
        <f>IFERROR(INDEX(ProductTJ[Product Name],MATCH(A2346,ProductTJ[ProductID],0)),"Not found")</f>
        <v>Aliqui UE-19</v>
      </c>
      <c r="D2346" t="str">
        <f>IFERROR(INDEX(ProductTJ[Category],MATCH(A2346,ProductTJ[ProductID],0)),"Not found")</f>
        <v>Urban</v>
      </c>
      <c r="E2346">
        <f>IFERROR(INDEX(ProductTJ[ManufacturerID],MATCH(A2346,ProductTJ[ProductID],0)),"Not found")</f>
        <v>2</v>
      </c>
      <c r="F2346" t="str">
        <f>IFERROR(INDEX(ProductTJ[Segment],MATCH(A2346,ProductTJ[ProductID],0)),"Not found")</f>
        <v>Extreme</v>
      </c>
      <c r="G2346" t="str">
        <f>IFERROR(INDEX(SalesTJ[Country],MATCH(A2346,SalesTJ[ProductID],0)),"Not found")</f>
        <v>Canada</v>
      </c>
      <c r="H2346" t="str">
        <f>IFERROR(INDEX(Location[State],MATCH(I2346,Location[Zip],0)),"Not found")</f>
        <v>Ontario</v>
      </c>
      <c r="I2346" t="str">
        <f>IFERROR(INDEX(SalesTJ[Zip],MATCH(A2346,SalesTJ[ProductID],0)),"Not found")</f>
        <v>L5N</v>
      </c>
      <c r="J2346" t="str">
        <f>IFERROR(INDEX(Manufacturer[Manufacturer Name],MATCH(E2346,Manufacturer[ManufacturerID],0)),"Not found")</f>
        <v>Aliqui</v>
      </c>
      <c r="K2346">
        <f>IFERROR(INDEX(SalesTJ[Units],MATCH(A2346,SalesTJ[ProductID],0)),"Not found")</f>
        <v>1</v>
      </c>
      <c r="L2346">
        <f>IFERROR(INDEX(SalesTJ[Revenue],MATCH(A2346,SalesTJ[ProductID],0)),"Not found")</f>
        <v>5354.37</v>
      </c>
    </row>
    <row r="2347" spans="1:12">
      <c r="A2347" s="10">
        <v>2346</v>
      </c>
      <c r="C2347" t="str">
        <f>IFERROR(INDEX(ProductTJ[Product Name],MATCH(A2347,ProductTJ[ProductID],0)),"Not found")</f>
        <v>Aliqui UE-20</v>
      </c>
      <c r="D2347" t="str">
        <f>IFERROR(INDEX(ProductTJ[Category],MATCH(A2347,ProductTJ[ProductID],0)),"Not found")</f>
        <v>Urban</v>
      </c>
      <c r="E2347">
        <f>IFERROR(INDEX(ProductTJ[ManufacturerID],MATCH(A2347,ProductTJ[ProductID],0)),"Not found")</f>
        <v>2</v>
      </c>
      <c r="F2347" t="str">
        <f>IFERROR(INDEX(ProductTJ[Segment],MATCH(A2347,ProductTJ[ProductID],0)),"Not found")</f>
        <v>Extreme</v>
      </c>
      <c r="G2347" t="str">
        <f>IFERROR(INDEX(SalesTJ[Country],MATCH(A2347,SalesTJ[ProductID],0)),"Not found")</f>
        <v>Not found</v>
      </c>
      <c r="H2347" t="str">
        <f>IFERROR(INDEX(Location[State],MATCH(I2347,Location[Zip],0)),"Not found")</f>
        <v>Not found</v>
      </c>
      <c r="I2347" t="str">
        <f>IFERROR(INDEX(SalesTJ[Zip],MATCH(A2347,SalesTJ[ProductID],0)),"Not found")</f>
        <v>Not found</v>
      </c>
      <c r="J2347" t="str">
        <f>IFERROR(INDEX(Manufacturer[Manufacturer Name],MATCH(E2347,Manufacturer[ManufacturerID],0)),"Not found")</f>
        <v>Aliqui</v>
      </c>
      <c r="K2347" t="str">
        <f>IFERROR(INDEX(SalesTJ[Units],MATCH(A2347,SalesTJ[ProductID],0)),"Not found")</f>
        <v>Not found</v>
      </c>
      <c r="L2347" t="str">
        <f>IFERROR(INDEX(SalesTJ[Revenue],MATCH(A2347,SalesTJ[ProductID],0)),"Not found")</f>
        <v>Not found</v>
      </c>
    </row>
    <row r="2348" spans="1:12">
      <c r="A2348" s="10">
        <v>2347</v>
      </c>
      <c r="C2348" t="str">
        <f>IFERROR(INDEX(ProductTJ[Product Name],MATCH(A2348,ProductTJ[ProductID],0)),"Not found")</f>
        <v>Aliqui UE-21</v>
      </c>
      <c r="D2348" t="str">
        <f>IFERROR(INDEX(ProductTJ[Category],MATCH(A2348,ProductTJ[ProductID],0)),"Not found")</f>
        <v>Urban</v>
      </c>
      <c r="E2348">
        <f>IFERROR(INDEX(ProductTJ[ManufacturerID],MATCH(A2348,ProductTJ[ProductID],0)),"Not found")</f>
        <v>2</v>
      </c>
      <c r="F2348" t="str">
        <f>IFERROR(INDEX(ProductTJ[Segment],MATCH(A2348,ProductTJ[ProductID],0)),"Not found")</f>
        <v>Extreme</v>
      </c>
      <c r="G2348" t="str">
        <f>IFERROR(INDEX(SalesTJ[Country],MATCH(A2348,SalesTJ[ProductID],0)),"Not found")</f>
        <v>Not found</v>
      </c>
      <c r="H2348" t="str">
        <f>IFERROR(INDEX(Location[State],MATCH(I2348,Location[Zip],0)),"Not found")</f>
        <v>Not found</v>
      </c>
      <c r="I2348" t="str">
        <f>IFERROR(INDEX(SalesTJ[Zip],MATCH(A2348,SalesTJ[ProductID],0)),"Not found")</f>
        <v>Not found</v>
      </c>
      <c r="J2348" t="str">
        <f>IFERROR(INDEX(Manufacturer[Manufacturer Name],MATCH(E2348,Manufacturer[ManufacturerID],0)),"Not found")</f>
        <v>Aliqui</v>
      </c>
      <c r="K2348" t="str">
        <f>IFERROR(INDEX(SalesTJ[Units],MATCH(A2348,SalesTJ[ProductID],0)),"Not found")</f>
        <v>Not found</v>
      </c>
      <c r="L2348" t="str">
        <f>IFERROR(INDEX(SalesTJ[Revenue],MATCH(A2348,SalesTJ[ProductID],0)),"Not found")</f>
        <v>Not found</v>
      </c>
    </row>
    <row r="2349" spans="1:12">
      <c r="A2349" s="10">
        <v>2348</v>
      </c>
      <c r="C2349" t="str">
        <f>IFERROR(INDEX(ProductTJ[Product Name],MATCH(A2349,ProductTJ[ProductID],0)),"Not found")</f>
        <v>Aliqui UE-22</v>
      </c>
      <c r="D2349" t="str">
        <f>IFERROR(INDEX(ProductTJ[Category],MATCH(A2349,ProductTJ[ProductID],0)),"Not found")</f>
        <v>Urban</v>
      </c>
      <c r="E2349">
        <f>IFERROR(INDEX(ProductTJ[ManufacturerID],MATCH(A2349,ProductTJ[ProductID],0)),"Not found")</f>
        <v>2</v>
      </c>
      <c r="F2349" t="str">
        <f>IFERROR(INDEX(ProductTJ[Segment],MATCH(A2349,ProductTJ[ProductID],0)),"Not found")</f>
        <v>Extreme</v>
      </c>
      <c r="G2349" t="str">
        <f>IFERROR(INDEX(SalesTJ[Country],MATCH(A2349,SalesTJ[ProductID],0)),"Not found")</f>
        <v>Not found</v>
      </c>
      <c r="H2349" t="str">
        <f>IFERROR(INDEX(Location[State],MATCH(I2349,Location[Zip],0)),"Not found")</f>
        <v>Not found</v>
      </c>
      <c r="I2349" t="str">
        <f>IFERROR(INDEX(SalesTJ[Zip],MATCH(A2349,SalesTJ[ProductID],0)),"Not found")</f>
        <v>Not found</v>
      </c>
      <c r="J2349" t="str">
        <f>IFERROR(INDEX(Manufacturer[Manufacturer Name],MATCH(E2349,Manufacturer[ManufacturerID],0)),"Not found")</f>
        <v>Aliqui</v>
      </c>
      <c r="K2349" t="str">
        <f>IFERROR(INDEX(SalesTJ[Units],MATCH(A2349,SalesTJ[ProductID],0)),"Not found")</f>
        <v>Not found</v>
      </c>
      <c r="L2349" t="str">
        <f>IFERROR(INDEX(SalesTJ[Revenue],MATCH(A2349,SalesTJ[ProductID],0)),"Not found")</f>
        <v>Not found</v>
      </c>
    </row>
    <row r="2350" spans="1:12">
      <c r="A2350" s="10">
        <v>2349</v>
      </c>
      <c r="C2350" t="str">
        <f>IFERROR(INDEX(ProductTJ[Product Name],MATCH(A2350,ProductTJ[ProductID],0)),"Not found")</f>
        <v>Aliqui UE-23</v>
      </c>
      <c r="D2350" t="str">
        <f>IFERROR(INDEX(ProductTJ[Category],MATCH(A2350,ProductTJ[ProductID],0)),"Not found")</f>
        <v>Urban</v>
      </c>
      <c r="E2350">
        <f>IFERROR(INDEX(ProductTJ[ManufacturerID],MATCH(A2350,ProductTJ[ProductID],0)),"Not found")</f>
        <v>2</v>
      </c>
      <c r="F2350" t="str">
        <f>IFERROR(INDEX(ProductTJ[Segment],MATCH(A2350,ProductTJ[ProductID],0)),"Not found")</f>
        <v>Extreme</v>
      </c>
      <c r="G2350" t="str">
        <f>IFERROR(INDEX(SalesTJ[Country],MATCH(A2350,SalesTJ[ProductID],0)),"Not found")</f>
        <v>Not found</v>
      </c>
      <c r="H2350" t="str">
        <f>IFERROR(INDEX(Location[State],MATCH(I2350,Location[Zip],0)),"Not found")</f>
        <v>Not found</v>
      </c>
      <c r="I2350" t="str">
        <f>IFERROR(INDEX(SalesTJ[Zip],MATCH(A2350,SalesTJ[ProductID],0)),"Not found")</f>
        <v>Not found</v>
      </c>
      <c r="J2350" t="str">
        <f>IFERROR(INDEX(Manufacturer[Manufacturer Name],MATCH(E2350,Manufacturer[ManufacturerID],0)),"Not found")</f>
        <v>Aliqui</v>
      </c>
      <c r="K2350" t="str">
        <f>IFERROR(INDEX(SalesTJ[Units],MATCH(A2350,SalesTJ[ProductID],0)),"Not found")</f>
        <v>Not found</v>
      </c>
      <c r="L2350" t="str">
        <f>IFERROR(INDEX(SalesTJ[Revenue],MATCH(A2350,SalesTJ[ProductID],0)),"Not found")</f>
        <v>Not found</v>
      </c>
    </row>
    <row r="2351" spans="1:12">
      <c r="A2351" s="10">
        <v>2350</v>
      </c>
      <c r="C2351" t="str">
        <f>IFERROR(INDEX(ProductTJ[Product Name],MATCH(A2351,ProductTJ[ProductID],0)),"Not found")</f>
        <v>Aliqui UE-24</v>
      </c>
      <c r="D2351" t="str">
        <f>IFERROR(INDEX(ProductTJ[Category],MATCH(A2351,ProductTJ[ProductID],0)),"Not found")</f>
        <v>Urban</v>
      </c>
      <c r="E2351">
        <f>IFERROR(INDEX(ProductTJ[ManufacturerID],MATCH(A2351,ProductTJ[ProductID],0)),"Not found")</f>
        <v>2</v>
      </c>
      <c r="F2351" t="str">
        <f>IFERROR(INDEX(ProductTJ[Segment],MATCH(A2351,ProductTJ[ProductID],0)),"Not found")</f>
        <v>Extreme</v>
      </c>
      <c r="G2351" t="str">
        <f>IFERROR(INDEX(SalesTJ[Country],MATCH(A2351,SalesTJ[ProductID],0)),"Not found")</f>
        <v>Canada</v>
      </c>
      <c r="H2351" t="str">
        <f>IFERROR(INDEX(Location[State],MATCH(I2351,Location[Zip],0)),"Not found")</f>
        <v>Ontario</v>
      </c>
      <c r="I2351" t="str">
        <f>IFERROR(INDEX(SalesTJ[Zip],MATCH(A2351,SalesTJ[ProductID],0)),"Not found")</f>
        <v>L5G</v>
      </c>
      <c r="J2351" t="str">
        <f>IFERROR(INDEX(Manufacturer[Manufacturer Name],MATCH(E2351,Manufacturer[ManufacturerID],0)),"Not found")</f>
        <v>Aliqui</v>
      </c>
      <c r="K2351">
        <f>IFERROR(INDEX(SalesTJ[Units],MATCH(A2351,SalesTJ[ProductID],0)),"Not found")</f>
        <v>1</v>
      </c>
      <c r="L2351">
        <f>IFERROR(INDEX(SalesTJ[Revenue],MATCH(A2351,SalesTJ[ProductID],0)),"Not found")</f>
        <v>4466.7</v>
      </c>
    </row>
    <row r="2352" spans="1:12">
      <c r="A2352" s="10">
        <v>2351</v>
      </c>
      <c r="C2352" t="str">
        <f>IFERROR(INDEX(ProductTJ[Product Name],MATCH(A2352,ProductTJ[ProductID],0)),"Not found")</f>
        <v>Aliqui UE-25</v>
      </c>
      <c r="D2352" t="str">
        <f>IFERROR(INDEX(ProductTJ[Category],MATCH(A2352,ProductTJ[ProductID],0)),"Not found")</f>
        <v>Urban</v>
      </c>
      <c r="E2352">
        <f>IFERROR(INDEX(ProductTJ[ManufacturerID],MATCH(A2352,ProductTJ[ProductID],0)),"Not found")</f>
        <v>2</v>
      </c>
      <c r="F2352" t="str">
        <f>IFERROR(INDEX(ProductTJ[Segment],MATCH(A2352,ProductTJ[ProductID],0)),"Not found")</f>
        <v>Extreme</v>
      </c>
      <c r="G2352" t="str">
        <f>IFERROR(INDEX(SalesTJ[Country],MATCH(A2352,SalesTJ[ProductID],0)),"Not found")</f>
        <v>Not found</v>
      </c>
      <c r="H2352" t="str">
        <f>IFERROR(INDEX(Location[State],MATCH(I2352,Location[Zip],0)),"Not found")</f>
        <v>Not found</v>
      </c>
      <c r="I2352" t="str">
        <f>IFERROR(INDEX(SalesTJ[Zip],MATCH(A2352,SalesTJ[ProductID],0)),"Not found")</f>
        <v>Not found</v>
      </c>
      <c r="J2352" t="str">
        <f>IFERROR(INDEX(Manufacturer[Manufacturer Name],MATCH(E2352,Manufacturer[ManufacturerID],0)),"Not found")</f>
        <v>Aliqui</v>
      </c>
      <c r="K2352" t="str">
        <f>IFERROR(INDEX(SalesTJ[Units],MATCH(A2352,SalesTJ[ProductID],0)),"Not found")</f>
        <v>Not found</v>
      </c>
      <c r="L2352" t="str">
        <f>IFERROR(INDEX(SalesTJ[Revenue],MATCH(A2352,SalesTJ[ProductID],0)),"Not found")</f>
        <v>Not found</v>
      </c>
    </row>
    <row r="2353" spans="1:12">
      <c r="A2353" s="10">
        <v>2352</v>
      </c>
      <c r="C2353" t="str">
        <f>IFERROR(INDEX(ProductTJ[Product Name],MATCH(A2353,ProductTJ[ProductID],0)),"Not found")</f>
        <v>Aliqui UE-26</v>
      </c>
      <c r="D2353" t="str">
        <f>IFERROR(INDEX(ProductTJ[Category],MATCH(A2353,ProductTJ[ProductID],0)),"Not found")</f>
        <v>Urban</v>
      </c>
      <c r="E2353">
        <f>IFERROR(INDEX(ProductTJ[ManufacturerID],MATCH(A2353,ProductTJ[ProductID],0)),"Not found")</f>
        <v>2</v>
      </c>
      <c r="F2353" t="str">
        <f>IFERROR(INDEX(ProductTJ[Segment],MATCH(A2353,ProductTJ[ProductID],0)),"Not found")</f>
        <v>Extreme</v>
      </c>
      <c r="G2353" t="str">
        <f>IFERROR(INDEX(SalesTJ[Country],MATCH(A2353,SalesTJ[ProductID],0)),"Not found")</f>
        <v>Not found</v>
      </c>
      <c r="H2353" t="str">
        <f>IFERROR(INDEX(Location[State],MATCH(I2353,Location[Zip],0)),"Not found")</f>
        <v>Not found</v>
      </c>
      <c r="I2353" t="str">
        <f>IFERROR(INDEX(SalesTJ[Zip],MATCH(A2353,SalesTJ[ProductID],0)),"Not found")</f>
        <v>Not found</v>
      </c>
      <c r="J2353" t="str">
        <f>IFERROR(INDEX(Manufacturer[Manufacturer Name],MATCH(E2353,Manufacturer[ManufacturerID],0)),"Not found")</f>
        <v>Aliqui</v>
      </c>
      <c r="K2353" t="str">
        <f>IFERROR(INDEX(SalesTJ[Units],MATCH(A2353,SalesTJ[ProductID],0)),"Not found")</f>
        <v>Not found</v>
      </c>
      <c r="L2353" t="str">
        <f>IFERROR(INDEX(SalesTJ[Revenue],MATCH(A2353,SalesTJ[ProductID],0)),"Not found")</f>
        <v>Not found</v>
      </c>
    </row>
    <row r="2354" spans="1:12">
      <c r="A2354" s="10">
        <v>2353</v>
      </c>
      <c r="C2354" t="str">
        <f>IFERROR(INDEX(ProductTJ[Product Name],MATCH(A2354,ProductTJ[ProductID],0)),"Not found")</f>
        <v>Aliqui UC-01</v>
      </c>
      <c r="D2354" t="str">
        <f>IFERROR(INDEX(ProductTJ[Category],MATCH(A2354,ProductTJ[ProductID],0)),"Not found")</f>
        <v>Urban</v>
      </c>
      <c r="E2354">
        <f>IFERROR(INDEX(ProductTJ[ManufacturerID],MATCH(A2354,ProductTJ[ProductID],0)),"Not found")</f>
        <v>2</v>
      </c>
      <c r="F2354" t="str">
        <f>IFERROR(INDEX(ProductTJ[Segment],MATCH(A2354,ProductTJ[ProductID],0)),"Not found")</f>
        <v>Convenience</v>
      </c>
      <c r="G2354" t="str">
        <f>IFERROR(INDEX(SalesTJ[Country],MATCH(A2354,SalesTJ[ProductID],0)),"Not found")</f>
        <v>Not found</v>
      </c>
      <c r="H2354" t="str">
        <f>IFERROR(INDEX(Location[State],MATCH(I2354,Location[Zip],0)),"Not found")</f>
        <v>Not found</v>
      </c>
      <c r="I2354" t="str">
        <f>IFERROR(INDEX(SalesTJ[Zip],MATCH(A2354,SalesTJ[ProductID],0)),"Not found")</f>
        <v>Not found</v>
      </c>
      <c r="J2354" t="str">
        <f>IFERROR(INDEX(Manufacturer[Manufacturer Name],MATCH(E2354,Manufacturer[ManufacturerID],0)),"Not found")</f>
        <v>Aliqui</v>
      </c>
      <c r="K2354" t="str">
        <f>IFERROR(INDEX(SalesTJ[Units],MATCH(A2354,SalesTJ[ProductID],0)),"Not found")</f>
        <v>Not found</v>
      </c>
      <c r="L2354" t="str">
        <f>IFERROR(INDEX(SalesTJ[Revenue],MATCH(A2354,SalesTJ[ProductID],0)),"Not found")</f>
        <v>Not found</v>
      </c>
    </row>
    <row r="2355" spans="1:12">
      <c r="A2355" s="10">
        <v>2354</v>
      </c>
      <c r="C2355" t="str">
        <f>IFERROR(INDEX(ProductTJ[Product Name],MATCH(A2355,ProductTJ[ProductID],0)),"Not found")</f>
        <v>Aliqui UC-02</v>
      </c>
      <c r="D2355" t="str">
        <f>IFERROR(INDEX(ProductTJ[Category],MATCH(A2355,ProductTJ[ProductID],0)),"Not found")</f>
        <v>Urban</v>
      </c>
      <c r="E2355">
        <f>IFERROR(INDEX(ProductTJ[ManufacturerID],MATCH(A2355,ProductTJ[ProductID],0)),"Not found")</f>
        <v>2</v>
      </c>
      <c r="F2355" t="str">
        <f>IFERROR(INDEX(ProductTJ[Segment],MATCH(A2355,ProductTJ[ProductID],0)),"Not found")</f>
        <v>Convenience</v>
      </c>
      <c r="G2355" t="str">
        <f>IFERROR(INDEX(SalesTJ[Country],MATCH(A2355,SalesTJ[ProductID],0)),"Not found")</f>
        <v>Canada</v>
      </c>
      <c r="H2355" t="str">
        <f>IFERROR(INDEX(Location[State],MATCH(I2355,Location[Zip],0)),"Not found")</f>
        <v>Ontario</v>
      </c>
      <c r="I2355" t="str">
        <f>IFERROR(INDEX(SalesTJ[Zip],MATCH(A2355,SalesTJ[ProductID],0)),"Not found")</f>
        <v>M4S</v>
      </c>
      <c r="J2355" t="str">
        <f>IFERROR(INDEX(Manufacturer[Manufacturer Name],MATCH(E2355,Manufacturer[ManufacturerID],0)),"Not found")</f>
        <v>Aliqui</v>
      </c>
      <c r="K2355">
        <f>IFERROR(INDEX(SalesTJ[Units],MATCH(A2355,SalesTJ[ProductID],0)),"Not found")</f>
        <v>1</v>
      </c>
      <c r="L2355">
        <f>IFERROR(INDEX(SalesTJ[Revenue],MATCH(A2355,SalesTJ[ProductID],0)),"Not found")</f>
        <v>4661.37</v>
      </c>
    </row>
    <row r="2356" spans="1:12">
      <c r="A2356" s="10">
        <v>2355</v>
      </c>
      <c r="C2356" t="str">
        <f>IFERROR(INDEX(ProductTJ[Product Name],MATCH(A2356,ProductTJ[ProductID],0)),"Not found")</f>
        <v>Aliqui UC-03</v>
      </c>
      <c r="D2356" t="str">
        <f>IFERROR(INDEX(ProductTJ[Category],MATCH(A2356,ProductTJ[ProductID],0)),"Not found")</f>
        <v>Urban</v>
      </c>
      <c r="E2356">
        <f>IFERROR(INDEX(ProductTJ[ManufacturerID],MATCH(A2356,ProductTJ[ProductID],0)),"Not found")</f>
        <v>2</v>
      </c>
      <c r="F2356" t="str">
        <f>IFERROR(INDEX(ProductTJ[Segment],MATCH(A2356,ProductTJ[ProductID],0)),"Not found")</f>
        <v>Convenience</v>
      </c>
      <c r="G2356" t="str">
        <f>IFERROR(INDEX(SalesTJ[Country],MATCH(A2356,SalesTJ[ProductID],0)),"Not found")</f>
        <v>Canada</v>
      </c>
      <c r="H2356" t="str">
        <f>IFERROR(INDEX(Location[State],MATCH(I2356,Location[Zip],0)),"Not found")</f>
        <v>Ontario</v>
      </c>
      <c r="I2356" t="str">
        <f>IFERROR(INDEX(SalesTJ[Zip],MATCH(A2356,SalesTJ[ProductID],0)),"Not found")</f>
        <v>M4R</v>
      </c>
      <c r="J2356" t="str">
        <f>IFERROR(INDEX(Manufacturer[Manufacturer Name],MATCH(E2356,Manufacturer[ManufacturerID],0)),"Not found")</f>
        <v>Aliqui</v>
      </c>
      <c r="K2356">
        <f>IFERROR(INDEX(SalesTJ[Units],MATCH(A2356,SalesTJ[ProductID],0)),"Not found")</f>
        <v>1</v>
      </c>
      <c r="L2356">
        <f>IFERROR(INDEX(SalesTJ[Revenue],MATCH(A2356,SalesTJ[ProductID],0)),"Not found")</f>
        <v>7937.37</v>
      </c>
    </row>
    <row r="2357" spans="1:12">
      <c r="A2357" s="10">
        <v>2356</v>
      </c>
      <c r="C2357" t="str">
        <f>IFERROR(INDEX(ProductTJ[Product Name],MATCH(A2357,ProductTJ[ProductID],0)),"Not found")</f>
        <v>Aliqui UC-04</v>
      </c>
      <c r="D2357" t="str">
        <f>IFERROR(INDEX(ProductTJ[Category],MATCH(A2357,ProductTJ[ProductID],0)),"Not found")</f>
        <v>Urban</v>
      </c>
      <c r="E2357">
        <f>IFERROR(INDEX(ProductTJ[ManufacturerID],MATCH(A2357,ProductTJ[ProductID],0)),"Not found")</f>
        <v>2</v>
      </c>
      <c r="F2357" t="str">
        <f>IFERROR(INDEX(ProductTJ[Segment],MATCH(A2357,ProductTJ[ProductID],0)),"Not found")</f>
        <v>Convenience</v>
      </c>
      <c r="G2357" t="str">
        <f>IFERROR(INDEX(SalesTJ[Country],MATCH(A2357,SalesTJ[ProductID],0)),"Not found")</f>
        <v>Not found</v>
      </c>
      <c r="H2357" t="str">
        <f>IFERROR(INDEX(Location[State],MATCH(I2357,Location[Zip],0)),"Not found")</f>
        <v>Not found</v>
      </c>
      <c r="I2357" t="str">
        <f>IFERROR(INDEX(SalesTJ[Zip],MATCH(A2357,SalesTJ[ProductID],0)),"Not found")</f>
        <v>Not found</v>
      </c>
      <c r="J2357" t="str">
        <f>IFERROR(INDEX(Manufacturer[Manufacturer Name],MATCH(E2357,Manufacturer[ManufacturerID],0)),"Not found")</f>
        <v>Aliqui</v>
      </c>
      <c r="K2357" t="str">
        <f>IFERROR(INDEX(SalesTJ[Units],MATCH(A2357,SalesTJ[ProductID],0)),"Not found")</f>
        <v>Not found</v>
      </c>
      <c r="L2357" t="str">
        <f>IFERROR(INDEX(SalesTJ[Revenue],MATCH(A2357,SalesTJ[ProductID],0)),"Not found")</f>
        <v>Not found</v>
      </c>
    </row>
    <row r="2358" spans="1:12">
      <c r="A2358" s="10">
        <v>2357</v>
      </c>
      <c r="C2358" t="str">
        <f>IFERROR(INDEX(ProductTJ[Product Name],MATCH(A2358,ProductTJ[ProductID],0)),"Not found")</f>
        <v>Aliqui UC-05</v>
      </c>
      <c r="D2358" t="str">
        <f>IFERROR(INDEX(ProductTJ[Category],MATCH(A2358,ProductTJ[ProductID],0)),"Not found")</f>
        <v>Urban</v>
      </c>
      <c r="E2358">
        <f>IFERROR(INDEX(ProductTJ[ManufacturerID],MATCH(A2358,ProductTJ[ProductID],0)),"Not found")</f>
        <v>2</v>
      </c>
      <c r="F2358" t="str">
        <f>IFERROR(INDEX(ProductTJ[Segment],MATCH(A2358,ProductTJ[ProductID],0)),"Not found")</f>
        <v>Convenience</v>
      </c>
      <c r="G2358" t="str">
        <f>IFERROR(INDEX(SalesTJ[Country],MATCH(A2358,SalesTJ[ProductID],0)),"Not found")</f>
        <v>Not found</v>
      </c>
      <c r="H2358" t="str">
        <f>IFERROR(INDEX(Location[State],MATCH(I2358,Location[Zip],0)),"Not found")</f>
        <v>Not found</v>
      </c>
      <c r="I2358" t="str">
        <f>IFERROR(INDEX(SalesTJ[Zip],MATCH(A2358,SalesTJ[ProductID],0)),"Not found")</f>
        <v>Not found</v>
      </c>
      <c r="J2358" t="str">
        <f>IFERROR(INDEX(Manufacturer[Manufacturer Name],MATCH(E2358,Manufacturer[ManufacturerID],0)),"Not found")</f>
        <v>Aliqui</v>
      </c>
      <c r="K2358" t="str">
        <f>IFERROR(INDEX(SalesTJ[Units],MATCH(A2358,SalesTJ[ProductID],0)),"Not found")</f>
        <v>Not found</v>
      </c>
      <c r="L2358" t="str">
        <f>IFERROR(INDEX(SalesTJ[Revenue],MATCH(A2358,SalesTJ[ProductID],0)),"Not found")</f>
        <v>Not found</v>
      </c>
    </row>
    <row r="2359" spans="1:12">
      <c r="A2359" s="10">
        <v>2358</v>
      </c>
      <c r="C2359" t="str">
        <f>IFERROR(INDEX(ProductTJ[Product Name],MATCH(A2359,ProductTJ[ProductID],0)),"Not found")</f>
        <v>Aliqui UC-06</v>
      </c>
      <c r="D2359" t="str">
        <f>IFERROR(INDEX(ProductTJ[Category],MATCH(A2359,ProductTJ[ProductID],0)),"Not found")</f>
        <v>Urban</v>
      </c>
      <c r="E2359">
        <f>IFERROR(INDEX(ProductTJ[ManufacturerID],MATCH(A2359,ProductTJ[ProductID],0)),"Not found")</f>
        <v>2</v>
      </c>
      <c r="F2359" t="str">
        <f>IFERROR(INDEX(ProductTJ[Segment],MATCH(A2359,ProductTJ[ProductID],0)),"Not found")</f>
        <v>Convenience</v>
      </c>
      <c r="G2359" t="str">
        <f>IFERROR(INDEX(SalesTJ[Country],MATCH(A2359,SalesTJ[ProductID],0)),"Not found")</f>
        <v>Not found</v>
      </c>
      <c r="H2359" t="str">
        <f>IFERROR(INDEX(Location[State],MATCH(I2359,Location[Zip],0)),"Not found")</f>
        <v>Not found</v>
      </c>
      <c r="I2359" t="str">
        <f>IFERROR(INDEX(SalesTJ[Zip],MATCH(A2359,SalesTJ[ProductID],0)),"Not found")</f>
        <v>Not found</v>
      </c>
      <c r="J2359" t="str">
        <f>IFERROR(INDEX(Manufacturer[Manufacturer Name],MATCH(E2359,Manufacturer[ManufacturerID],0)),"Not found")</f>
        <v>Aliqui</v>
      </c>
      <c r="K2359" t="str">
        <f>IFERROR(INDEX(SalesTJ[Units],MATCH(A2359,SalesTJ[ProductID],0)),"Not found")</f>
        <v>Not found</v>
      </c>
      <c r="L2359" t="str">
        <f>IFERROR(INDEX(SalesTJ[Revenue],MATCH(A2359,SalesTJ[ProductID],0)),"Not found")</f>
        <v>Not found</v>
      </c>
    </row>
    <row r="2360" spans="1:12">
      <c r="A2360" s="10">
        <v>2359</v>
      </c>
      <c r="C2360" t="str">
        <f>IFERROR(INDEX(ProductTJ[Product Name],MATCH(A2360,ProductTJ[ProductID],0)),"Not found")</f>
        <v>Aliqui UC-07</v>
      </c>
      <c r="D2360" t="str">
        <f>IFERROR(INDEX(ProductTJ[Category],MATCH(A2360,ProductTJ[ProductID],0)),"Not found")</f>
        <v>Urban</v>
      </c>
      <c r="E2360">
        <f>IFERROR(INDEX(ProductTJ[ManufacturerID],MATCH(A2360,ProductTJ[ProductID],0)),"Not found")</f>
        <v>2</v>
      </c>
      <c r="F2360" t="str">
        <f>IFERROR(INDEX(ProductTJ[Segment],MATCH(A2360,ProductTJ[ProductID],0)),"Not found")</f>
        <v>Convenience</v>
      </c>
      <c r="G2360" t="str">
        <f>IFERROR(INDEX(SalesTJ[Country],MATCH(A2360,SalesTJ[ProductID],0)),"Not found")</f>
        <v>Canada</v>
      </c>
      <c r="H2360" t="str">
        <f>IFERROR(INDEX(Location[State],MATCH(I2360,Location[Zip],0)),"Not found")</f>
        <v>Ontario</v>
      </c>
      <c r="I2360" t="str">
        <f>IFERROR(INDEX(SalesTJ[Zip],MATCH(A2360,SalesTJ[ProductID],0)),"Not found")</f>
        <v>M4N</v>
      </c>
      <c r="J2360" t="str">
        <f>IFERROR(INDEX(Manufacturer[Manufacturer Name],MATCH(E2360,Manufacturer[ManufacturerID],0)),"Not found")</f>
        <v>Aliqui</v>
      </c>
      <c r="K2360">
        <f>IFERROR(INDEX(SalesTJ[Units],MATCH(A2360,SalesTJ[ProductID],0)),"Not found")</f>
        <v>1</v>
      </c>
      <c r="L2360">
        <f>IFERROR(INDEX(SalesTJ[Revenue],MATCH(A2360,SalesTJ[ProductID],0)),"Not found")</f>
        <v>5606.37</v>
      </c>
    </row>
    <row r="2361" spans="1:12">
      <c r="A2361" s="10">
        <v>2360</v>
      </c>
      <c r="C2361" t="str">
        <f>IFERROR(INDEX(ProductTJ[Product Name],MATCH(A2361,ProductTJ[ProductID],0)),"Not found")</f>
        <v>Aliqui UC-08</v>
      </c>
      <c r="D2361" t="str">
        <f>IFERROR(INDEX(ProductTJ[Category],MATCH(A2361,ProductTJ[ProductID],0)),"Not found")</f>
        <v>Urban</v>
      </c>
      <c r="E2361">
        <f>IFERROR(INDEX(ProductTJ[ManufacturerID],MATCH(A2361,ProductTJ[ProductID],0)),"Not found")</f>
        <v>2</v>
      </c>
      <c r="F2361" t="str">
        <f>IFERROR(INDEX(ProductTJ[Segment],MATCH(A2361,ProductTJ[ProductID],0)),"Not found")</f>
        <v>Convenience</v>
      </c>
      <c r="G2361" t="str">
        <f>IFERROR(INDEX(SalesTJ[Country],MATCH(A2361,SalesTJ[ProductID],0)),"Not found")</f>
        <v>Not found</v>
      </c>
      <c r="H2361" t="str">
        <f>IFERROR(INDEX(Location[State],MATCH(I2361,Location[Zip],0)),"Not found")</f>
        <v>Not found</v>
      </c>
      <c r="I2361" t="str">
        <f>IFERROR(INDEX(SalesTJ[Zip],MATCH(A2361,SalesTJ[ProductID],0)),"Not found")</f>
        <v>Not found</v>
      </c>
      <c r="J2361" t="str">
        <f>IFERROR(INDEX(Manufacturer[Manufacturer Name],MATCH(E2361,Manufacturer[ManufacturerID],0)),"Not found")</f>
        <v>Aliqui</v>
      </c>
      <c r="K2361" t="str">
        <f>IFERROR(INDEX(SalesTJ[Units],MATCH(A2361,SalesTJ[ProductID],0)),"Not found")</f>
        <v>Not found</v>
      </c>
      <c r="L2361" t="str">
        <f>IFERROR(INDEX(SalesTJ[Revenue],MATCH(A2361,SalesTJ[ProductID],0)),"Not found")</f>
        <v>Not found</v>
      </c>
    </row>
    <row r="2362" spans="1:12">
      <c r="A2362" s="10">
        <v>2361</v>
      </c>
      <c r="C2362" t="str">
        <f>IFERROR(INDEX(ProductTJ[Product Name],MATCH(A2362,ProductTJ[ProductID],0)),"Not found")</f>
        <v>Aliqui UC-09</v>
      </c>
      <c r="D2362" t="str">
        <f>IFERROR(INDEX(ProductTJ[Category],MATCH(A2362,ProductTJ[ProductID],0)),"Not found")</f>
        <v>Urban</v>
      </c>
      <c r="E2362">
        <f>IFERROR(INDEX(ProductTJ[ManufacturerID],MATCH(A2362,ProductTJ[ProductID],0)),"Not found")</f>
        <v>2</v>
      </c>
      <c r="F2362" t="str">
        <f>IFERROR(INDEX(ProductTJ[Segment],MATCH(A2362,ProductTJ[ProductID],0)),"Not found")</f>
        <v>Convenience</v>
      </c>
      <c r="G2362" t="str">
        <f>IFERROR(INDEX(SalesTJ[Country],MATCH(A2362,SalesTJ[ProductID],0)),"Not found")</f>
        <v>Canada</v>
      </c>
      <c r="H2362" t="str">
        <f>IFERROR(INDEX(Location[State],MATCH(I2362,Location[Zip],0)),"Not found")</f>
        <v>Ontario</v>
      </c>
      <c r="I2362" t="str">
        <f>IFERROR(INDEX(SalesTJ[Zip],MATCH(A2362,SalesTJ[ProductID],0)),"Not found")</f>
        <v>M4N</v>
      </c>
      <c r="J2362" t="str">
        <f>IFERROR(INDEX(Manufacturer[Manufacturer Name],MATCH(E2362,Manufacturer[ManufacturerID],0)),"Not found")</f>
        <v>Aliqui</v>
      </c>
      <c r="K2362">
        <f>IFERROR(INDEX(SalesTJ[Units],MATCH(A2362,SalesTJ[ProductID],0)),"Not found")</f>
        <v>1</v>
      </c>
      <c r="L2362">
        <f>IFERROR(INDEX(SalesTJ[Revenue],MATCH(A2362,SalesTJ[ProductID],0)),"Not found")</f>
        <v>7238.7</v>
      </c>
    </row>
    <row r="2363" spans="1:12">
      <c r="A2363" s="10">
        <v>2362</v>
      </c>
      <c r="C2363" t="str">
        <f>IFERROR(INDEX(ProductTJ[Product Name],MATCH(A2363,ProductTJ[ProductID],0)),"Not found")</f>
        <v>Aliqui UC-10</v>
      </c>
      <c r="D2363" t="str">
        <f>IFERROR(INDEX(ProductTJ[Category],MATCH(A2363,ProductTJ[ProductID],0)),"Not found")</f>
        <v>Urban</v>
      </c>
      <c r="E2363">
        <f>IFERROR(INDEX(ProductTJ[ManufacturerID],MATCH(A2363,ProductTJ[ProductID],0)),"Not found")</f>
        <v>2</v>
      </c>
      <c r="F2363" t="str">
        <f>IFERROR(INDEX(ProductTJ[Segment],MATCH(A2363,ProductTJ[ProductID],0)),"Not found")</f>
        <v>Convenience</v>
      </c>
      <c r="G2363" t="str">
        <f>IFERROR(INDEX(SalesTJ[Country],MATCH(A2363,SalesTJ[ProductID],0)),"Not found")</f>
        <v>Not found</v>
      </c>
      <c r="H2363" t="str">
        <f>IFERROR(INDEX(Location[State],MATCH(I2363,Location[Zip],0)),"Not found")</f>
        <v>Not found</v>
      </c>
      <c r="I2363" t="str">
        <f>IFERROR(INDEX(SalesTJ[Zip],MATCH(A2363,SalesTJ[ProductID],0)),"Not found")</f>
        <v>Not found</v>
      </c>
      <c r="J2363" t="str">
        <f>IFERROR(INDEX(Manufacturer[Manufacturer Name],MATCH(E2363,Manufacturer[ManufacturerID],0)),"Not found")</f>
        <v>Aliqui</v>
      </c>
      <c r="K2363" t="str">
        <f>IFERROR(INDEX(SalesTJ[Units],MATCH(A2363,SalesTJ[ProductID],0)),"Not found")</f>
        <v>Not found</v>
      </c>
      <c r="L2363" t="str">
        <f>IFERROR(INDEX(SalesTJ[Revenue],MATCH(A2363,SalesTJ[ProductID],0)),"Not found")</f>
        <v>Not found</v>
      </c>
    </row>
    <row r="2364" spans="1:12">
      <c r="A2364" s="10">
        <v>2363</v>
      </c>
      <c r="C2364" t="str">
        <f>IFERROR(INDEX(ProductTJ[Product Name],MATCH(A2364,ProductTJ[ProductID],0)),"Not found")</f>
        <v>Aliqui UC-11</v>
      </c>
      <c r="D2364" t="str">
        <f>IFERROR(INDEX(ProductTJ[Category],MATCH(A2364,ProductTJ[ProductID],0)),"Not found")</f>
        <v>Urban</v>
      </c>
      <c r="E2364">
        <f>IFERROR(INDEX(ProductTJ[ManufacturerID],MATCH(A2364,ProductTJ[ProductID],0)),"Not found")</f>
        <v>2</v>
      </c>
      <c r="F2364" t="str">
        <f>IFERROR(INDEX(ProductTJ[Segment],MATCH(A2364,ProductTJ[ProductID],0)),"Not found")</f>
        <v>Convenience</v>
      </c>
      <c r="G2364" t="str">
        <f>IFERROR(INDEX(SalesTJ[Country],MATCH(A2364,SalesTJ[ProductID],0)),"Not found")</f>
        <v>Not found</v>
      </c>
      <c r="H2364" t="str">
        <f>IFERROR(INDEX(Location[State],MATCH(I2364,Location[Zip],0)),"Not found")</f>
        <v>Not found</v>
      </c>
      <c r="I2364" t="str">
        <f>IFERROR(INDEX(SalesTJ[Zip],MATCH(A2364,SalesTJ[ProductID],0)),"Not found")</f>
        <v>Not found</v>
      </c>
      <c r="J2364" t="str">
        <f>IFERROR(INDEX(Manufacturer[Manufacturer Name],MATCH(E2364,Manufacturer[ManufacturerID],0)),"Not found")</f>
        <v>Aliqui</v>
      </c>
      <c r="K2364" t="str">
        <f>IFERROR(INDEX(SalesTJ[Units],MATCH(A2364,SalesTJ[ProductID],0)),"Not found")</f>
        <v>Not found</v>
      </c>
      <c r="L2364" t="str">
        <f>IFERROR(INDEX(SalesTJ[Revenue],MATCH(A2364,SalesTJ[ProductID],0)),"Not found")</f>
        <v>Not found</v>
      </c>
    </row>
    <row r="2365" spans="1:12">
      <c r="A2365" s="10">
        <v>2364</v>
      </c>
      <c r="C2365" t="str">
        <f>IFERROR(INDEX(ProductTJ[Product Name],MATCH(A2365,ProductTJ[ProductID],0)),"Not found")</f>
        <v>Aliqui UC-12</v>
      </c>
      <c r="D2365" t="str">
        <f>IFERROR(INDEX(ProductTJ[Category],MATCH(A2365,ProductTJ[ProductID],0)),"Not found")</f>
        <v>Urban</v>
      </c>
      <c r="E2365">
        <f>IFERROR(INDEX(ProductTJ[ManufacturerID],MATCH(A2365,ProductTJ[ProductID],0)),"Not found")</f>
        <v>2</v>
      </c>
      <c r="F2365" t="str">
        <f>IFERROR(INDEX(ProductTJ[Segment],MATCH(A2365,ProductTJ[ProductID],0)),"Not found")</f>
        <v>Convenience</v>
      </c>
      <c r="G2365" t="str">
        <f>IFERROR(INDEX(SalesTJ[Country],MATCH(A2365,SalesTJ[ProductID],0)),"Not found")</f>
        <v>Not found</v>
      </c>
      <c r="H2365" t="str">
        <f>IFERROR(INDEX(Location[State],MATCH(I2365,Location[Zip],0)),"Not found")</f>
        <v>Not found</v>
      </c>
      <c r="I2365" t="str">
        <f>IFERROR(INDEX(SalesTJ[Zip],MATCH(A2365,SalesTJ[ProductID],0)),"Not found")</f>
        <v>Not found</v>
      </c>
      <c r="J2365" t="str">
        <f>IFERROR(INDEX(Manufacturer[Manufacturer Name],MATCH(E2365,Manufacturer[ManufacturerID],0)),"Not found")</f>
        <v>Aliqui</v>
      </c>
      <c r="K2365" t="str">
        <f>IFERROR(INDEX(SalesTJ[Units],MATCH(A2365,SalesTJ[ProductID],0)),"Not found")</f>
        <v>Not found</v>
      </c>
      <c r="L2365" t="str">
        <f>IFERROR(INDEX(SalesTJ[Revenue],MATCH(A2365,SalesTJ[ProductID],0)),"Not found")</f>
        <v>Not found</v>
      </c>
    </row>
    <row r="2366" spans="1:12">
      <c r="A2366" s="10">
        <v>2365</v>
      </c>
      <c r="C2366" t="str">
        <f>IFERROR(INDEX(ProductTJ[Product Name],MATCH(A2366,ProductTJ[ProductID],0)),"Not found")</f>
        <v>Aliqui UC-13</v>
      </c>
      <c r="D2366" t="str">
        <f>IFERROR(INDEX(ProductTJ[Category],MATCH(A2366,ProductTJ[ProductID],0)),"Not found")</f>
        <v>Urban</v>
      </c>
      <c r="E2366">
        <f>IFERROR(INDEX(ProductTJ[ManufacturerID],MATCH(A2366,ProductTJ[ProductID],0)),"Not found")</f>
        <v>2</v>
      </c>
      <c r="F2366" t="str">
        <f>IFERROR(INDEX(ProductTJ[Segment],MATCH(A2366,ProductTJ[ProductID],0)),"Not found")</f>
        <v>Convenience</v>
      </c>
      <c r="G2366" t="str">
        <f>IFERROR(INDEX(SalesTJ[Country],MATCH(A2366,SalesTJ[ProductID],0)),"Not found")</f>
        <v>Canada</v>
      </c>
      <c r="H2366" t="str">
        <f>IFERROR(INDEX(Location[State],MATCH(I2366,Location[Zip],0)),"Not found")</f>
        <v>Manitoba</v>
      </c>
      <c r="I2366" t="str">
        <f>IFERROR(INDEX(SalesTJ[Zip],MATCH(A2366,SalesTJ[ProductID],0)),"Not found")</f>
        <v>R3G</v>
      </c>
      <c r="J2366" t="str">
        <f>IFERROR(INDEX(Manufacturer[Manufacturer Name],MATCH(E2366,Manufacturer[ManufacturerID],0)),"Not found")</f>
        <v>Aliqui</v>
      </c>
      <c r="K2366">
        <f>IFERROR(INDEX(SalesTJ[Units],MATCH(A2366,SalesTJ[ProductID],0)),"Not found")</f>
        <v>1</v>
      </c>
      <c r="L2366">
        <f>IFERROR(INDEX(SalesTJ[Revenue],MATCH(A2366,SalesTJ[ProductID],0)),"Not found")</f>
        <v>6356.7</v>
      </c>
    </row>
    <row r="2367" spans="1:12">
      <c r="A2367" s="10">
        <v>2366</v>
      </c>
      <c r="C2367" t="str">
        <f>IFERROR(INDEX(ProductTJ[Product Name],MATCH(A2367,ProductTJ[ProductID],0)),"Not found")</f>
        <v>Aliqui UC-14</v>
      </c>
      <c r="D2367" t="str">
        <f>IFERROR(INDEX(ProductTJ[Category],MATCH(A2367,ProductTJ[ProductID],0)),"Not found")</f>
        <v>Urban</v>
      </c>
      <c r="E2367">
        <f>IFERROR(INDEX(ProductTJ[ManufacturerID],MATCH(A2367,ProductTJ[ProductID],0)),"Not found")</f>
        <v>2</v>
      </c>
      <c r="F2367" t="str">
        <f>IFERROR(INDEX(ProductTJ[Segment],MATCH(A2367,ProductTJ[ProductID],0)),"Not found")</f>
        <v>Convenience</v>
      </c>
      <c r="G2367" t="str">
        <f>IFERROR(INDEX(SalesTJ[Country],MATCH(A2367,SalesTJ[ProductID],0)),"Not found")</f>
        <v>Not found</v>
      </c>
      <c r="H2367" t="str">
        <f>IFERROR(INDEX(Location[State],MATCH(I2367,Location[Zip],0)),"Not found")</f>
        <v>Not found</v>
      </c>
      <c r="I2367" t="str">
        <f>IFERROR(INDEX(SalesTJ[Zip],MATCH(A2367,SalesTJ[ProductID],0)),"Not found")</f>
        <v>Not found</v>
      </c>
      <c r="J2367" t="str">
        <f>IFERROR(INDEX(Manufacturer[Manufacturer Name],MATCH(E2367,Manufacturer[ManufacturerID],0)),"Not found")</f>
        <v>Aliqui</v>
      </c>
      <c r="K2367" t="str">
        <f>IFERROR(INDEX(SalesTJ[Units],MATCH(A2367,SalesTJ[ProductID],0)),"Not found")</f>
        <v>Not found</v>
      </c>
      <c r="L2367" t="str">
        <f>IFERROR(INDEX(SalesTJ[Revenue],MATCH(A2367,SalesTJ[ProductID],0)),"Not found")</f>
        <v>Not found</v>
      </c>
    </row>
    <row r="2368" spans="1:12">
      <c r="A2368" s="10">
        <v>2367</v>
      </c>
      <c r="C2368" t="str">
        <f>IFERROR(INDEX(ProductTJ[Product Name],MATCH(A2368,ProductTJ[ProductID],0)),"Not found")</f>
        <v>Aliqui UC-15</v>
      </c>
      <c r="D2368" t="str">
        <f>IFERROR(INDEX(ProductTJ[Category],MATCH(A2368,ProductTJ[ProductID],0)),"Not found")</f>
        <v>Urban</v>
      </c>
      <c r="E2368">
        <f>IFERROR(INDEX(ProductTJ[ManufacturerID],MATCH(A2368,ProductTJ[ProductID],0)),"Not found")</f>
        <v>2</v>
      </c>
      <c r="F2368" t="str">
        <f>IFERROR(INDEX(ProductTJ[Segment],MATCH(A2368,ProductTJ[ProductID],0)),"Not found")</f>
        <v>Convenience</v>
      </c>
      <c r="G2368" t="str">
        <f>IFERROR(INDEX(SalesTJ[Country],MATCH(A2368,SalesTJ[ProductID],0)),"Not found")</f>
        <v>Canada</v>
      </c>
      <c r="H2368" t="str">
        <f>IFERROR(INDEX(Location[State],MATCH(I2368,Location[Zip],0)),"Not found")</f>
        <v>Ontario</v>
      </c>
      <c r="I2368" t="str">
        <f>IFERROR(INDEX(SalesTJ[Zip],MATCH(A2368,SalesTJ[ProductID],0)),"Not found")</f>
        <v>K1R</v>
      </c>
      <c r="J2368" t="str">
        <f>IFERROR(INDEX(Manufacturer[Manufacturer Name],MATCH(E2368,Manufacturer[ManufacturerID],0)),"Not found")</f>
        <v>Aliqui</v>
      </c>
      <c r="K2368">
        <f>IFERROR(INDEX(SalesTJ[Units],MATCH(A2368,SalesTJ[ProductID],0)),"Not found")</f>
        <v>1</v>
      </c>
      <c r="L2368">
        <f>IFERROR(INDEX(SalesTJ[Revenue],MATCH(A2368,SalesTJ[ProductID],0)),"Not found")</f>
        <v>5663.7</v>
      </c>
    </row>
    <row r="2369" spans="1:12">
      <c r="A2369" s="10">
        <v>2368</v>
      </c>
      <c r="C2369" t="str">
        <f>IFERROR(INDEX(ProductTJ[Product Name],MATCH(A2369,ProductTJ[ProductID],0)),"Not found")</f>
        <v>Aliqui UC-16</v>
      </c>
      <c r="D2369" t="str">
        <f>IFERROR(INDEX(ProductTJ[Category],MATCH(A2369,ProductTJ[ProductID],0)),"Not found")</f>
        <v>Urban</v>
      </c>
      <c r="E2369">
        <f>IFERROR(INDEX(ProductTJ[ManufacturerID],MATCH(A2369,ProductTJ[ProductID],0)),"Not found")</f>
        <v>2</v>
      </c>
      <c r="F2369" t="str">
        <f>IFERROR(INDEX(ProductTJ[Segment],MATCH(A2369,ProductTJ[ProductID],0)),"Not found")</f>
        <v>Convenience</v>
      </c>
      <c r="G2369" t="str">
        <f>IFERROR(INDEX(SalesTJ[Country],MATCH(A2369,SalesTJ[ProductID],0)),"Not found")</f>
        <v>Canada</v>
      </c>
      <c r="H2369" t="str">
        <f>IFERROR(INDEX(Location[State],MATCH(I2369,Location[Zip],0)),"Not found")</f>
        <v>Alberta</v>
      </c>
      <c r="I2369" t="str">
        <f>IFERROR(INDEX(SalesTJ[Zip],MATCH(A2369,SalesTJ[ProductID],0)),"Not found")</f>
        <v>T6R</v>
      </c>
      <c r="J2369" t="str">
        <f>IFERROR(INDEX(Manufacturer[Manufacturer Name],MATCH(E2369,Manufacturer[ManufacturerID],0)),"Not found")</f>
        <v>Aliqui</v>
      </c>
      <c r="K2369">
        <f>IFERROR(INDEX(SalesTJ[Units],MATCH(A2369,SalesTJ[ProductID],0)),"Not found")</f>
        <v>1</v>
      </c>
      <c r="L2369">
        <f>IFERROR(INDEX(SalesTJ[Revenue],MATCH(A2369,SalesTJ[ProductID],0)),"Not found")</f>
        <v>8687.7</v>
      </c>
    </row>
    <row r="2370" spans="1:12">
      <c r="A2370" s="10">
        <v>2369</v>
      </c>
      <c r="C2370" t="str">
        <f>IFERROR(INDEX(ProductTJ[Product Name],MATCH(A2370,ProductTJ[ProductID],0)),"Not found")</f>
        <v>Aliqui UC-17</v>
      </c>
      <c r="D2370" t="str">
        <f>IFERROR(INDEX(ProductTJ[Category],MATCH(A2370,ProductTJ[ProductID],0)),"Not found")</f>
        <v>Urban</v>
      </c>
      <c r="E2370">
        <f>IFERROR(INDEX(ProductTJ[ManufacturerID],MATCH(A2370,ProductTJ[ProductID],0)),"Not found")</f>
        <v>2</v>
      </c>
      <c r="F2370" t="str">
        <f>IFERROR(INDEX(ProductTJ[Segment],MATCH(A2370,ProductTJ[ProductID],0)),"Not found")</f>
        <v>Convenience</v>
      </c>
      <c r="G2370" t="str">
        <f>IFERROR(INDEX(SalesTJ[Country],MATCH(A2370,SalesTJ[ProductID],0)),"Not found")</f>
        <v>Canada</v>
      </c>
      <c r="H2370" t="str">
        <f>IFERROR(INDEX(Location[State],MATCH(I2370,Location[Zip],0)),"Not found")</f>
        <v>Ontario</v>
      </c>
      <c r="I2370" t="str">
        <f>IFERROR(INDEX(SalesTJ[Zip],MATCH(A2370,SalesTJ[ProductID],0)),"Not found")</f>
        <v>M4P</v>
      </c>
      <c r="J2370" t="str">
        <f>IFERROR(INDEX(Manufacturer[Manufacturer Name],MATCH(E2370,Manufacturer[ManufacturerID],0)),"Not found")</f>
        <v>Aliqui</v>
      </c>
      <c r="K2370">
        <f>IFERROR(INDEX(SalesTJ[Units],MATCH(A2370,SalesTJ[ProductID],0)),"Not found")</f>
        <v>1</v>
      </c>
      <c r="L2370">
        <f>IFERROR(INDEX(SalesTJ[Revenue],MATCH(A2370,SalesTJ[ProductID],0)),"Not found")</f>
        <v>5096.7</v>
      </c>
    </row>
    <row r="2371" spans="1:12">
      <c r="A2371" s="10">
        <v>2370</v>
      </c>
      <c r="C2371" t="str">
        <f>IFERROR(INDEX(ProductTJ[Product Name],MATCH(A2371,ProductTJ[ProductID],0)),"Not found")</f>
        <v>Aliqui UC-18</v>
      </c>
      <c r="D2371" t="str">
        <f>IFERROR(INDEX(ProductTJ[Category],MATCH(A2371,ProductTJ[ProductID],0)),"Not found")</f>
        <v>Urban</v>
      </c>
      <c r="E2371">
        <f>IFERROR(INDEX(ProductTJ[ManufacturerID],MATCH(A2371,ProductTJ[ProductID],0)),"Not found")</f>
        <v>2</v>
      </c>
      <c r="F2371" t="str">
        <f>IFERROR(INDEX(ProductTJ[Segment],MATCH(A2371,ProductTJ[ProductID],0)),"Not found")</f>
        <v>Convenience</v>
      </c>
      <c r="G2371" t="str">
        <f>IFERROR(INDEX(SalesTJ[Country],MATCH(A2371,SalesTJ[ProductID],0)),"Not found")</f>
        <v>Not found</v>
      </c>
      <c r="H2371" t="str">
        <f>IFERROR(INDEX(Location[State],MATCH(I2371,Location[Zip],0)),"Not found")</f>
        <v>Not found</v>
      </c>
      <c r="I2371" t="str">
        <f>IFERROR(INDEX(SalesTJ[Zip],MATCH(A2371,SalesTJ[ProductID],0)),"Not found")</f>
        <v>Not found</v>
      </c>
      <c r="J2371" t="str">
        <f>IFERROR(INDEX(Manufacturer[Manufacturer Name],MATCH(E2371,Manufacturer[ManufacturerID],0)),"Not found")</f>
        <v>Aliqui</v>
      </c>
      <c r="K2371" t="str">
        <f>IFERROR(INDEX(SalesTJ[Units],MATCH(A2371,SalesTJ[ProductID],0)),"Not found")</f>
        <v>Not found</v>
      </c>
      <c r="L2371" t="str">
        <f>IFERROR(INDEX(SalesTJ[Revenue],MATCH(A2371,SalesTJ[ProductID],0)),"Not found")</f>
        <v>Not found</v>
      </c>
    </row>
    <row r="2372" spans="1:12">
      <c r="A2372" s="10">
        <v>2371</v>
      </c>
      <c r="C2372" t="str">
        <f>IFERROR(INDEX(ProductTJ[Product Name],MATCH(A2372,ProductTJ[ProductID],0)),"Not found")</f>
        <v>Aliqui UC-19</v>
      </c>
      <c r="D2372" t="str">
        <f>IFERROR(INDEX(ProductTJ[Category],MATCH(A2372,ProductTJ[ProductID],0)),"Not found")</f>
        <v>Urban</v>
      </c>
      <c r="E2372">
        <f>IFERROR(INDEX(ProductTJ[ManufacturerID],MATCH(A2372,ProductTJ[ProductID],0)),"Not found")</f>
        <v>2</v>
      </c>
      <c r="F2372" t="str">
        <f>IFERROR(INDEX(ProductTJ[Segment],MATCH(A2372,ProductTJ[ProductID],0)),"Not found")</f>
        <v>Convenience</v>
      </c>
      <c r="G2372" t="str">
        <f>IFERROR(INDEX(SalesTJ[Country],MATCH(A2372,SalesTJ[ProductID],0)),"Not found")</f>
        <v>Canada</v>
      </c>
      <c r="H2372" t="str">
        <f>IFERROR(INDEX(Location[State],MATCH(I2372,Location[Zip],0)),"Not found")</f>
        <v>British Columbia</v>
      </c>
      <c r="I2372" t="str">
        <f>IFERROR(INDEX(SalesTJ[Zip],MATCH(A2372,SalesTJ[ProductID],0)),"Not found")</f>
        <v>V6J</v>
      </c>
      <c r="J2372" t="str">
        <f>IFERROR(INDEX(Manufacturer[Manufacturer Name],MATCH(E2372,Manufacturer[ManufacturerID],0)),"Not found")</f>
        <v>Aliqui</v>
      </c>
      <c r="K2372">
        <f>IFERROR(INDEX(SalesTJ[Units],MATCH(A2372,SalesTJ[ProductID],0)),"Not found")</f>
        <v>1</v>
      </c>
      <c r="L2372">
        <f>IFERROR(INDEX(SalesTJ[Revenue],MATCH(A2372,SalesTJ[ProductID],0)),"Not found")</f>
        <v>6866.37</v>
      </c>
    </row>
    <row r="2373" spans="1:12">
      <c r="A2373" s="10">
        <v>2372</v>
      </c>
      <c r="C2373" t="str">
        <f>IFERROR(INDEX(ProductTJ[Product Name],MATCH(A2373,ProductTJ[ProductID],0)),"Not found")</f>
        <v>Aliqui UC-20</v>
      </c>
      <c r="D2373" t="str">
        <f>IFERROR(INDEX(ProductTJ[Category],MATCH(A2373,ProductTJ[ProductID],0)),"Not found")</f>
        <v>Urban</v>
      </c>
      <c r="E2373">
        <f>IFERROR(INDEX(ProductTJ[ManufacturerID],MATCH(A2373,ProductTJ[ProductID],0)),"Not found")</f>
        <v>2</v>
      </c>
      <c r="F2373" t="str">
        <f>IFERROR(INDEX(ProductTJ[Segment],MATCH(A2373,ProductTJ[ProductID],0)),"Not found")</f>
        <v>Convenience</v>
      </c>
      <c r="G2373" t="str">
        <f>IFERROR(INDEX(SalesTJ[Country],MATCH(A2373,SalesTJ[ProductID],0)),"Not found")</f>
        <v>Not found</v>
      </c>
      <c r="H2373" t="str">
        <f>IFERROR(INDEX(Location[State],MATCH(I2373,Location[Zip],0)),"Not found")</f>
        <v>Not found</v>
      </c>
      <c r="I2373" t="str">
        <f>IFERROR(INDEX(SalesTJ[Zip],MATCH(A2373,SalesTJ[ProductID],0)),"Not found")</f>
        <v>Not found</v>
      </c>
      <c r="J2373" t="str">
        <f>IFERROR(INDEX(Manufacturer[Manufacturer Name],MATCH(E2373,Manufacturer[ManufacturerID],0)),"Not found")</f>
        <v>Aliqui</v>
      </c>
      <c r="K2373" t="str">
        <f>IFERROR(INDEX(SalesTJ[Units],MATCH(A2373,SalesTJ[ProductID],0)),"Not found")</f>
        <v>Not found</v>
      </c>
      <c r="L2373" t="str">
        <f>IFERROR(INDEX(SalesTJ[Revenue],MATCH(A2373,SalesTJ[ProductID],0)),"Not found")</f>
        <v>Not found</v>
      </c>
    </row>
    <row r="2374" spans="1:12">
      <c r="A2374" s="10">
        <v>2373</v>
      </c>
      <c r="C2374" t="str">
        <f>IFERROR(INDEX(ProductTJ[Product Name],MATCH(A2374,ProductTJ[ProductID],0)),"Not found")</f>
        <v>Aliqui UC-21</v>
      </c>
      <c r="D2374" t="str">
        <f>IFERROR(INDEX(ProductTJ[Category],MATCH(A2374,ProductTJ[ProductID],0)),"Not found")</f>
        <v>Urban</v>
      </c>
      <c r="E2374">
        <f>IFERROR(INDEX(ProductTJ[ManufacturerID],MATCH(A2374,ProductTJ[ProductID],0)),"Not found")</f>
        <v>2</v>
      </c>
      <c r="F2374" t="str">
        <f>IFERROR(INDEX(ProductTJ[Segment],MATCH(A2374,ProductTJ[ProductID],0)),"Not found")</f>
        <v>Convenience</v>
      </c>
      <c r="G2374" t="str">
        <f>IFERROR(INDEX(SalesTJ[Country],MATCH(A2374,SalesTJ[ProductID],0)),"Not found")</f>
        <v>Not found</v>
      </c>
      <c r="H2374" t="str">
        <f>IFERROR(INDEX(Location[State],MATCH(I2374,Location[Zip],0)),"Not found")</f>
        <v>Not found</v>
      </c>
      <c r="I2374" t="str">
        <f>IFERROR(INDEX(SalesTJ[Zip],MATCH(A2374,SalesTJ[ProductID],0)),"Not found")</f>
        <v>Not found</v>
      </c>
      <c r="J2374" t="str">
        <f>IFERROR(INDEX(Manufacturer[Manufacturer Name],MATCH(E2374,Manufacturer[ManufacturerID],0)),"Not found")</f>
        <v>Aliqui</v>
      </c>
      <c r="K2374" t="str">
        <f>IFERROR(INDEX(SalesTJ[Units],MATCH(A2374,SalesTJ[ProductID],0)),"Not found")</f>
        <v>Not found</v>
      </c>
      <c r="L2374" t="str">
        <f>IFERROR(INDEX(SalesTJ[Revenue],MATCH(A2374,SalesTJ[ProductID],0)),"Not found")</f>
        <v>Not found</v>
      </c>
    </row>
    <row r="2375" spans="1:12">
      <c r="A2375" s="10">
        <v>2374</v>
      </c>
      <c r="C2375" t="str">
        <f>IFERROR(INDEX(ProductTJ[Product Name],MATCH(A2375,ProductTJ[ProductID],0)),"Not found")</f>
        <v>Aliqui UC-22</v>
      </c>
      <c r="D2375" t="str">
        <f>IFERROR(INDEX(ProductTJ[Category],MATCH(A2375,ProductTJ[ProductID],0)),"Not found")</f>
        <v>Urban</v>
      </c>
      <c r="E2375">
        <f>IFERROR(INDEX(ProductTJ[ManufacturerID],MATCH(A2375,ProductTJ[ProductID],0)),"Not found")</f>
        <v>2</v>
      </c>
      <c r="F2375" t="str">
        <f>IFERROR(INDEX(ProductTJ[Segment],MATCH(A2375,ProductTJ[ProductID],0)),"Not found")</f>
        <v>Convenience</v>
      </c>
      <c r="G2375" t="str">
        <f>IFERROR(INDEX(SalesTJ[Country],MATCH(A2375,SalesTJ[ProductID],0)),"Not found")</f>
        <v>Not found</v>
      </c>
      <c r="H2375" t="str">
        <f>IFERROR(INDEX(Location[State],MATCH(I2375,Location[Zip],0)),"Not found")</f>
        <v>Not found</v>
      </c>
      <c r="I2375" t="str">
        <f>IFERROR(INDEX(SalesTJ[Zip],MATCH(A2375,SalesTJ[ProductID],0)),"Not found")</f>
        <v>Not found</v>
      </c>
      <c r="J2375" t="str">
        <f>IFERROR(INDEX(Manufacturer[Manufacturer Name],MATCH(E2375,Manufacturer[ManufacturerID],0)),"Not found")</f>
        <v>Aliqui</v>
      </c>
      <c r="K2375" t="str">
        <f>IFERROR(INDEX(SalesTJ[Units],MATCH(A2375,SalesTJ[ProductID],0)),"Not found")</f>
        <v>Not found</v>
      </c>
      <c r="L2375" t="str">
        <f>IFERROR(INDEX(SalesTJ[Revenue],MATCH(A2375,SalesTJ[ProductID],0)),"Not found")</f>
        <v>Not found</v>
      </c>
    </row>
    <row r="2376" spans="1:12">
      <c r="A2376" s="10">
        <v>2375</v>
      </c>
      <c r="C2376" t="str">
        <f>IFERROR(INDEX(ProductTJ[Product Name],MATCH(A2376,ProductTJ[ProductID],0)),"Not found")</f>
        <v>Aliqui UC-23</v>
      </c>
      <c r="D2376" t="str">
        <f>IFERROR(INDEX(ProductTJ[Category],MATCH(A2376,ProductTJ[ProductID],0)),"Not found")</f>
        <v>Urban</v>
      </c>
      <c r="E2376">
        <f>IFERROR(INDEX(ProductTJ[ManufacturerID],MATCH(A2376,ProductTJ[ProductID],0)),"Not found")</f>
        <v>2</v>
      </c>
      <c r="F2376" t="str">
        <f>IFERROR(INDEX(ProductTJ[Segment],MATCH(A2376,ProductTJ[ProductID],0)),"Not found")</f>
        <v>Convenience</v>
      </c>
      <c r="G2376" t="str">
        <f>IFERROR(INDEX(SalesTJ[Country],MATCH(A2376,SalesTJ[ProductID],0)),"Not found")</f>
        <v>Not found</v>
      </c>
      <c r="H2376" t="str">
        <f>IFERROR(INDEX(Location[State],MATCH(I2376,Location[Zip],0)),"Not found")</f>
        <v>Not found</v>
      </c>
      <c r="I2376" t="str">
        <f>IFERROR(INDEX(SalesTJ[Zip],MATCH(A2376,SalesTJ[ProductID],0)),"Not found")</f>
        <v>Not found</v>
      </c>
      <c r="J2376" t="str">
        <f>IFERROR(INDEX(Manufacturer[Manufacturer Name],MATCH(E2376,Manufacturer[ManufacturerID],0)),"Not found")</f>
        <v>Aliqui</v>
      </c>
      <c r="K2376" t="str">
        <f>IFERROR(INDEX(SalesTJ[Units],MATCH(A2376,SalesTJ[ProductID],0)),"Not found")</f>
        <v>Not found</v>
      </c>
      <c r="L2376" t="str">
        <f>IFERROR(INDEX(SalesTJ[Revenue],MATCH(A2376,SalesTJ[ProductID],0)),"Not found")</f>
        <v>Not found</v>
      </c>
    </row>
    <row r="2377" spans="1:12">
      <c r="A2377" s="10">
        <v>2376</v>
      </c>
      <c r="C2377" t="str">
        <f>IFERROR(INDEX(ProductTJ[Product Name],MATCH(A2377,ProductTJ[ProductID],0)),"Not found")</f>
        <v>Aliqui UC-24</v>
      </c>
      <c r="D2377" t="str">
        <f>IFERROR(INDEX(ProductTJ[Category],MATCH(A2377,ProductTJ[ProductID],0)),"Not found")</f>
        <v>Urban</v>
      </c>
      <c r="E2377">
        <f>IFERROR(INDEX(ProductTJ[ManufacturerID],MATCH(A2377,ProductTJ[ProductID],0)),"Not found")</f>
        <v>2</v>
      </c>
      <c r="F2377" t="str">
        <f>IFERROR(INDEX(ProductTJ[Segment],MATCH(A2377,ProductTJ[ProductID],0)),"Not found")</f>
        <v>Convenience</v>
      </c>
      <c r="G2377" t="str">
        <f>IFERROR(INDEX(SalesTJ[Country],MATCH(A2377,SalesTJ[ProductID],0)),"Not found")</f>
        <v>Not found</v>
      </c>
      <c r="H2377" t="str">
        <f>IFERROR(INDEX(Location[State],MATCH(I2377,Location[Zip],0)),"Not found")</f>
        <v>Not found</v>
      </c>
      <c r="I2377" t="str">
        <f>IFERROR(INDEX(SalesTJ[Zip],MATCH(A2377,SalesTJ[ProductID],0)),"Not found")</f>
        <v>Not found</v>
      </c>
      <c r="J2377" t="str">
        <f>IFERROR(INDEX(Manufacturer[Manufacturer Name],MATCH(E2377,Manufacturer[ManufacturerID],0)),"Not found")</f>
        <v>Aliqui</v>
      </c>
      <c r="K2377" t="str">
        <f>IFERROR(INDEX(SalesTJ[Units],MATCH(A2377,SalesTJ[ProductID],0)),"Not found")</f>
        <v>Not found</v>
      </c>
      <c r="L2377" t="str">
        <f>IFERROR(INDEX(SalesTJ[Revenue],MATCH(A2377,SalesTJ[ProductID],0)),"Not found")</f>
        <v>Not found</v>
      </c>
    </row>
    <row r="2378" spans="1:12">
      <c r="A2378" s="10">
        <v>2377</v>
      </c>
      <c r="C2378" t="str">
        <f>IFERROR(INDEX(ProductTJ[Product Name],MATCH(A2378,ProductTJ[ProductID],0)),"Not found")</f>
        <v>Aliqui UC-25</v>
      </c>
      <c r="D2378" t="str">
        <f>IFERROR(INDEX(ProductTJ[Category],MATCH(A2378,ProductTJ[ProductID],0)),"Not found")</f>
        <v>Urban</v>
      </c>
      <c r="E2378">
        <f>IFERROR(INDEX(ProductTJ[ManufacturerID],MATCH(A2378,ProductTJ[ProductID],0)),"Not found")</f>
        <v>2</v>
      </c>
      <c r="F2378" t="str">
        <f>IFERROR(INDEX(ProductTJ[Segment],MATCH(A2378,ProductTJ[ProductID],0)),"Not found")</f>
        <v>Convenience</v>
      </c>
      <c r="G2378" t="str">
        <f>IFERROR(INDEX(SalesTJ[Country],MATCH(A2378,SalesTJ[ProductID],0)),"Not found")</f>
        <v>Not found</v>
      </c>
      <c r="H2378" t="str">
        <f>IFERROR(INDEX(Location[State],MATCH(I2378,Location[Zip],0)),"Not found")</f>
        <v>Not found</v>
      </c>
      <c r="I2378" t="str">
        <f>IFERROR(INDEX(SalesTJ[Zip],MATCH(A2378,SalesTJ[ProductID],0)),"Not found")</f>
        <v>Not found</v>
      </c>
      <c r="J2378" t="str">
        <f>IFERROR(INDEX(Manufacturer[Manufacturer Name],MATCH(E2378,Manufacturer[ManufacturerID],0)),"Not found")</f>
        <v>Aliqui</v>
      </c>
      <c r="K2378" t="str">
        <f>IFERROR(INDEX(SalesTJ[Units],MATCH(A2378,SalesTJ[ProductID],0)),"Not found")</f>
        <v>Not found</v>
      </c>
      <c r="L2378" t="str">
        <f>IFERROR(INDEX(SalesTJ[Revenue],MATCH(A2378,SalesTJ[ProductID],0)),"Not found")</f>
        <v>Not found</v>
      </c>
    </row>
    <row r="2379" spans="1:12">
      <c r="A2379" s="10">
        <v>2378</v>
      </c>
      <c r="C2379" t="str">
        <f>IFERROR(INDEX(ProductTJ[Product Name],MATCH(A2379,ProductTJ[ProductID],0)),"Not found")</f>
        <v>Aliqui UC-26</v>
      </c>
      <c r="D2379" t="str">
        <f>IFERROR(INDEX(ProductTJ[Category],MATCH(A2379,ProductTJ[ProductID],0)),"Not found")</f>
        <v>Urban</v>
      </c>
      <c r="E2379">
        <f>IFERROR(INDEX(ProductTJ[ManufacturerID],MATCH(A2379,ProductTJ[ProductID],0)),"Not found")</f>
        <v>2</v>
      </c>
      <c r="F2379" t="str">
        <f>IFERROR(INDEX(ProductTJ[Segment],MATCH(A2379,ProductTJ[ProductID],0)),"Not found")</f>
        <v>Convenience</v>
      </c>
      <c r="G2379" t="str">
        <f>IFERROR(INDEX(SalesTJ[Country],MATCH(A2379,SalesTJ[ProductID],0)),"Not found")</f>
        <v>Not found</v>
      </c>
      <c r="H2379" t="str">
        <f>IFERROR(INDEX(Location[State],MATCH(I2379,Location[Zip],0)),"Not found")</f>
        <v>Not found</v>
      </c>
      <c r="I2379" t="str">
        <f>IFERROR(INDEX(SalesTJ[Zip],MATCH(A2379,SalesTJ[ProductID],0)),"Not found")</f>
        <v>Not found</v>
      </c>
      <c r="J2379" t="str">
        <f>IFERROR(INDEX(Manufacturer[Manufacturer Name],MATCH(E2379,Manufacturer[ManufacturerID],0)),"Not found")</f>
        <v>Aliqui</v>
      </c>
      <c r="K2379" t="str">
        <f>IFERROR(INDEX(SalesTJ[Units],MATCH(A2379,SalesTJ[ProductID],0)),"Not found")</f>
        <v>Not found</v>
      </c>
      <c r="L2379" t="str">
        <f>IFERROR(INDEX(SalesTJ[Revenue],MATCH(A2379,SalesTJ[ProductID],0)),"Not found")</f>
        <v>Not found</v>
      </c>
    </row>
    <row r="2380" spans="1:12">
      <c r="A2380" s="10">
        <v>2379</v>
      </c>
      <c r="C2380" t="str">
        <f>IFERROR(INDEX(ProductTJ[Product Name],MATCH(A2380,ProductTJ[ProductID],0)),"Not found")</f>
        <v>Aliqui UC-27</v>
      </c>
      <c r="D2380" t="str">
        <f>IFERROR(INDEX(ProductTJ[Category],MATCH(A2380,ProductTJ[ProductID],0)),"Not found")</f>
        <v>Urban</v>
      </c>
      <c r="E2380">
        <f>IFERROR(INDEX(ProductTJ[ManufacturerID],MATCH(A2380,ProductTJ[ProductID],0)),"Not found")</f>
        <v>2</v>
      </c>
      <c r="F2380" t="str">
        <f>IFERROR(INDEX(ProductTJ[Segment],MATCH(A2380,ProductTJ[ProductID],0)),"Not found")</f>
        <v>Convenience</v>
      </c>
      <c r="G2380" t="str">
        <f>IFERROR(INDEX(SalesTJ[Country],MATCH(A2380,SalesTJ[ProductID],0)),"Not found")</f>
        <v>Canada</v>
      </c>
      <c r="H2380" t="str">
        <f>IFERROR(INDEX(Location[State],MATCH(I2380,Location[Zip],0)),"Not found")</f>
        <v>Quebec</v>
      </c>
      <c r="I2380" t="str">
        <f>IFERROR(INDEX(SalesTJ[Zip],MATCH(A2380,SalesTJ[ProductID],0)),"Not found")</f>
        <v>H1G</v>
      </c>
      <c r="J2380" t="str">
        <f>IFERROR(INDEX(Manufacturer[Manufacturer Name],MATCH(E2380,Manufacturer[ManufacturerID],0)),"Not found")</f>
        <v>Aliqui</v>
      </c>
      <c r="K2380">
        <f>IFERROR(INDEX(SalesTJ[Units],MATCH(A2380,SalesTJ[ProductID],0)),"Not found")</f>
        <v>1</v>
      </c>
      <c r="L2380">
        <f>IFERROR(INDEX(SalesTJ[Revenue],MATCH(A2380,SalesTJ[ProductID],0)),"Not found")</f>
        <v>2330.37</v>
      </c>
    </row>
    <row r="2381" spans="1:12">
      <c r="A2381" s="10">
        <v>2380</v>
      </c>
      <c r="C2381" t="str">
        <f>IFERROR(INDEX(ProductTJ[Product Name],MATCH(A2381,ProductTJ[ProductID],0)),"Not found")</f>
        <v>Aliqui UC-28</v>
      </c>
      <c r="D2381" t="str">
        <f>IFERROR(INDEX(ProductTJ[Category],MATCH(A2381,ProductTJ[ProductID],0)),"Not found")</f>
        <v>Urban</v>
      </c>
      <c r="E2381">
        <f>IFERROR(INDEX(ProductTJ[ManufacturerID],MATCH(A2381,ProductTJ[ProductID],0)),"Not found")</f>
        <v>2</v>
      </c>
      <c r="F2381" t="str">
        <f>IFERROR(INDEX(ProductTJ[Segment],MATCH(A2381,ProductTJ[ProductID],0)),"Not found")</f>
        <v>Convenience</v>
      </c>
      <c r="G2381" t="str">
        <f>IFERROR(INDEX(SalesTJ[Country],MATCH(A2381,SalesTJ[ProductID],0)),"Not found")</f>
        <v>Canada</v>
      </c>
      <c r="H2381" t="str">
        <f>IFERROR(INDEX(Location[State],MATCH(I2381,Location[Zip],0)),"Not found")</f>
        <v>British Columbia</v>
      </c>
      <c r="I2381" t="str">
        <f>IFERROR(INDEX(SalesTJ[Zip],MATCH(A2381,SalesTJ[ProductID],0)),"Not found")</f>
        <v>V5M</v>
      </c>
      <c r="J2381" t="str">
        <f>IFERROR(INDEX(Manufacturer[Manufacturer Name],MATCH(E2381,Manufacturer[ManufacturerID],0)),"Not found")</f>
        <v>Aliqui</v>
      </c>
      <c r="K2381">
        <f>IFERROR(INDEX(SalesTJ[Units],MATCH(A2381,SalesTJ[ProductID],0)),"Not found")</f>
        <v>1</v>
      </c>
      <c r="L2381">
        <f>IFERROR(INDEX(SalesTJ[Revenue],MATCH(A2381,SalesTJ[ProductID],0)),"Not found")</f>
        <v>3968.37</v>
      </c>
    </row>
    <row r="2382" spans="1:12">
      <c r="A2382" s="10">
        <v>2381</v>
      </c>
      <c r="C2382" t="str">
        <f>IFERROR(INDEX(ProductTJ[Product Name],MATCH(A2382,ProductTJ[ProductID],0)),"Not found")</f>
        <v>Aliqui UC-29</v>
      </c>
      <c r="D2382" t="str">
        <f>IFERROR(INDEX(ProductTJ[Category],MATCH(A2382,ProductTJ[ProductID],0)),"Not found")</f>
        <v>Urban</v>
      </c>
      <c r="E2382">
        <f>IFERROR(INDEX(ProductTJ[ManufacturerID],MATCH(A2382,ProductTJ[ProductID],0)),"Not found")</f>
        <v>2</v>
      </c>
      <c r="F2382" t="str">
        <f>IFERROR(INDEX(ProductTJ[Segment],MATCH(A2382,ProductTJ[ProductID],0)),"Not found")</f>
        <v>Convenience</v>
      </c>
      <c r="G2382" t="str">
        <f>IFERROR(INDEX(SalesTJ[Country],MATCH(A2382,SalesTJ[ProductID],0)),"Not found")</f>
        <v>Not found</v>
      </c>
      <c r="H2382" t="str">
        <f>IFERROR(INDEX(Location[State],MATCH(I2382,Location[Zip],0)),"Not found")</f>
        <v>Not found</v>
      </c>
      <c r="I2382" t="str">
        <f>IFERROR(INDEX(SalesTJ[Zip],MATCH(A2382,SalesTJ[ProductID],0)),"Not found")</f>
        <v>Not found</v>
      </c>
      <c r="J2382" t="str">
        <f>IFERROR(INDEX(Manufacturer[Manufacturer Name],MATCH(E2382,Manufacturer[ManufacturerID],0)),"Not found")</f>
        <v>Aliqui</v>
      </c>
      <c r="K2382" t="str">
        <f>IFERROR(INDEX(SalesTJ[Units],MATCH(A2382,SalesTJ[ProductID],0)),"Not found")</f>
        <v>Not found</v>
      </c>
      <c r="L2382" t="str">
        <f>IFERROR(INDEX(SalesTJ[Revenue],MATCH(A2382,SalesTJ[ProductID],0)),"Not found")</f>
        <v>Not found</v>
      </c>
    </row>
    <row r="2383" spans="1:12">
      <c r="A2383" s="10">
        <v>2382</v>
      </c>
      <c r="C2383" t="str">
        <f>IFERROR(INDEX(ProductTJ[Product Name],MATCH(A2383,ProductTJ[ProductID],0)),"Not found")</f>
        <v>Aliqui UC-30</v>
      </c>
      <c r="D2383" t="str">
        <f>IFERROR(INDEX(ProductTJ[Category],MATCH(A2383,ProductTJ[ProductID],0)),"Not found")</f>
        <v>Urban</v>
      </c>
      <c r="E2383">
        <f>IFERROR(INDEX(ProductTJ[ManufacturerID],MATCH(A2383,ProductTJ[ProductID],0)),"Not found")</f>
        <v>2</v>
      </c>
      <c r="F2383" t="str">
        <f>IFERROR(INDEX(ProductTJ[Segment],MATCH(A2383,ProductTJ[ProductID],0)),"Not found")</f>
        <v>Convenience</v>
      </c>
      <c r="G2383" t="str">
        <f>IFERROR(INDEX(SalesTJ[Country],MATCH(A2383,SalesTJ[ProductID],0)),"Not found")</f>
        <v>Not found</v>
      </c>
      <c r="H2383" t="str">
        <f>IFERROR(INDEX(Location[State],MATCH(I2383,Location[Zip],0)),"Not found")</f>
        <v>Not found</v>
      </c>
      <c r="I2383" t="str">
        <f>IFERROR(INDEX(SalesTJ[Zip],MATCH(A2383,SalesTJ[ProductID],0)),"Not found")</f>
        <v>Not found</v>
      </c>
      <c r="J2383" t="str">
        <f>IFERROR(INDEX(Manufacturer[Manufacturer Name],MATCH(E2383,Manufacturer[ManufacturerID],0)),"Not found")</f>
        <v>Aliqui</v>
      </c>
      <c r="K2383" t="str">
        <f>IFERROR(INDEX(SalesTJ[Units],MATCH(A2383,SalesTJ[ProductID],0)),"Not found")</f>
        <v>Not found</v>
      </c>
      <c r="L2383" t="str">
        <f>IFERROR(INDEX(SalesTJ[Revenue],MATCH(A2383,SalesTJ[ProductID],0)),"Not found")</f>
        <v>Not found</v>
      </c>
    </row>
    <row r="2384" spans="1:12">
      <c r="A2384" s="10">
        <v>2383</v>
      </c>
      <c r="C2384" t="str">
        <f>IFERROR(INDEX(ProductTJ[Product Name],MATCH(A2384,ProductTJ[ProductID],0)),"Not found")</f>
        <v>Aliqui UC-31</v>
      </c>
      <c r="D2384" t="str">
        <f>IFERROR(INDEX(ProductTJ[Category],MATCH(A2384,ProductTJ[ProductID],0)),"Not found")</f>
        <v>Urban</v>
      </c>
      <c r="E2384">
        <f>IFERROR(INDEX(ProductTJ[ManufacturerID],MATCH(A2384,ProductTJ[ProductID],0)),"Not found")</f>
        <v>2</v>
      </c>
      <c r="F2384" t="str">
        <f>IFERROR(INDEX(ProductTJ[Segment],MATCH(A2384,ProductTJ[ProductID],0)),"Not found")</f>
        <v>Convenience</v>
      </c>
      <c r="G2384" t="str">
        <f>IFERROR(INDEX(SalesTJ[Country],MATCH(A2384,SalesTJ[ProductID],0)),"Not found")</f>
        <v>Not found</v>
      </c>
      <c r="H2384" t="str">
        <f>IFERROR(INDEX(Location[State],MATCH(I2384,Location[Zip],0)),"Not found")</f>
        <v>Not found</v>
      </c>
      <c r="I2384" t="str">
        <f>IFERROR(INDEX(SalesTJ[Zip],MATCH(A2384,SalesTJ[ProductID],0)),"Not found")</f>
        <v>Not found</v>
      </c>
      <c r="J2384" t="str">
        <f>IFERROR(INDEX(Manufacturer[Manufacturer Name],MATCH(E2384,Manufacturer[ManufacturerID],0)),"Not found")</f>
        <v>Aliqui</v>
      </c>
      <c r="K2384" t="str">
        <f>IFERROR(INDEX(SalesTJ[Units],MATCH(A2384,SalesTJ[ProductID],0)),"Not found")</f>
        <v>Not found</v>
      </c>
      <c r="L2384" t="str">
        <f>IFERROR(INDEX(SalesTJ[Revenue],MATCH(A2384,SalesTJ[ProductID],0)),"Not found")</f>
        <v>Not found</v>
      </c>
    </row>
    <row r="2385" spans="1:12">
      <c r="A2385" s="10">
        <v>2384</v>
      </c>
      <c r="C2385" t="str">
        <f>IFERROR(INDEX(ProductTJ[Product Name],MATCH(A2385,ProductTJ[ProductID],0)),"Not found")</f>
        <v>Aliqui UC-32</v>
      </c>
      <c r="D2385" t="str">
        <f>IFERROR(INDEX(ProductTJ[Category],MATCH(A2385,ProductTJ[ProductID],0)),"Not found")</f>
        <v>Urban</v>
      </c>
      <c r="E2385">
        <f>IFERROR(INDEX(ProductTJ[ManufacturerID],MATCH(A2385,ProductTJ[ProductID],0)),"Not found")</f>
        <v>2</v>
      </c>
      <c r="F2385" t="str">
        <f>IFERROR(INDEX(ProductTJ[Segment],MATCH(A2385,ProductTJ[ProductID],0)),"Not found")</f>
        <v>Convenience</v>
      </c>
      <c r="G2385" t="str">
        <f>IFERROR(INDEX(SalesTJ[Country],MATCH(A2385,SalesTJ[ProductID],0)),"Not found")</f>
        <v>Canada</v>
      </c>
      <c r="H2385" t="str">
        <f>IFERROR(INDEX(Location[State],MATCH(I2385,Location[Zip],0)),"Not found")</f>
        <v>Ontario</v>
      </c>
      <c r="I2385" t="str">
        <f>IFERROR(INDEX(SalesTJ[Zip],MATCH(A2385,SalesTJ[ProductID],0)),"Not found")</f>
        <v>M5X</v>
      </c>
      <c r="J2385" t="str">
        <f>IFERROR(INDEX(Manufacturer[Manufacturer Name],MATCH(E2385,Manufacturer[ManufacturerID],0)),"Not found")</f>
        <v>Aliqui</v>
      </c>
      <c r="K2385">
        <f>IFERROR(INDEX(SalesTJ[Units],MATCH(A2385,SalesTJ[ProductID],0)),"Not found")</f>
        <v>1</v>
      </c>
      <c r="L2385">
        <f>IFERROR(INDEX(SalesTJ[Revenue],MATCH(A2385,SalesTJ[ProductID],0)),"Not found")</f>
        <v>7968.87</v>
      </c>
    </row>
    <row r="2386" spans="1:12">
      <c r="A2386" s="10">
        <v>2385</v>
      </c>
      <c r="C2386" t="str">
        <f>IFERROR(INDEX(ProductTJ[Product Name],MATCH(A2386,ProductTJ[ProductID],0)),"Not found")</f>
        <v>Aliqui UC-33</v>
      </c>
      <c r="D2386" t="str">
        <f>IFERROR(INDEX(ProductTJ[Category],MATCH(A2386,ProductTJ[ProductID],0)),"Not found")</f>
        <v>Urban</v>
      </c>
      <c r="E2386">
        <f>IFERROR(INDEX(ProductTJ[ManufacturerID],MATCH(A2386,ProductTJ[ProductID],0)),"Not found")</f>
        <v>2</v>
      </c>
      <c r="F2386" t="str">
        <f>IFERROR(INDEX(ProductTJ[Segment],MATCH(A2386,ProductTJ[ProductID],0)),"Not found")</f>
        <v>Convenience</v>
      </c>
      <c r="G2386" t="str">
        <f>IFERROR(INDEX(SalesTJ[Country],MATCH(A2386,SalesTJ[ProductID],0)),"Not found")</f>
        <v>Canada</v>
      </c>
      <c r="H2386" t="str">
        <f>IFERROR(INDEX(Location[State],MATCH(I2386,Location[Zip],0)),"Not found")</f>
        <v>British Columbia</v>
      </c>
      <c r="I2386" t="str">
        <f>IFERROR(INDEX(SalesTJ[Zip],MATCH(A2386,SalesTJ[ProductID],0)),"Not found")</f>
        <v>V6Z</v>
      </c>
      <c r="J2386" t="str">
        <f>IFERROR(INDEX(Manufacturer[Manufacturer Name],MATCH(E2386,Manufacturer[ManufacturerID],0)),"Not found")</f>
        <v>Aliqui</v>
      </c>
      <c r="K2386">
        <f>IFERROR(INDEX(SalesTJ[Units],MATCH(A2386,SalesTJ[ProductID],0)),"Not found")</f>
        <v>1</v>
      </c>
      <c r="L2386">
        <f>IFERROR(INDEX(SalesTJ[Revenue],MATCH(A2386,SalesTJ[ProductID],0)),"Not found")</f>
        <v>9437.4</v>
      </c>
    </row>
    <row r="2387" spans="1:12">
      <c r="A2387" s="10">
        <v>2386</v>
      </c>
      <c r="C2387" t="str">
        <f>IFERROR(INDEX(ProductTJ[Product Name],MATCH(A2387,ProductTJ[ProductID],0)),"Not found")</f>
        <v>Aliqui UC-34</v>
      </c>
      <c r="D2387" t="str">
        <f>IFERROR(INDEX(ProductTJ[Category],MATCH(A2387,ProductTJ[ProductID],0)),"Not found")</f>
        <v>Urban</v>
      </c>
      <c r="E2387">
        <f>IFERROR(INDEX(ProductTJ[ManufacturerID],MATCH(A2387,ProductTJ[ProductID],0)),"Not found")</f>
        <v>2</v>
      </c>
      <c r="F2387" t="str">
        <f>IFERROR(INDEX(ProductTJ[Segment],MATCH(A2387,ProductTJ[ProductID],0)),"Not found")</f>
        <v>Convenience</v>
      </c>
      <c r="G2387" t="str">
        <f>IFERROR(INDEX(SalesTJ[Country],MATCH(A2387,SalesTJ[ProductID],0)),"Not found")</f>
        <v>Not found</v>
      </c>
      <c r="H2387" t="str">
        <f>IFERROR(INDEX(Location[State],MATCH(I2387,Location[Zip],0)),"Not found")</f>
        <v>Not found</v>
      </c>
      <c r="I2387" t="str">
        <f>IFERROR(INDEX(SalesTJ[Zip],MATCH(A2387,SalesTJ[ProductID],0)),"Not found")</f>
        <v>Not found</v>
      </c>
      <c r="J2387" t="str">
        <f>IFERROR(INDEX(Manufacturer[Manufacturer Name],MATCH(E2387,Manufacturer[ManufacturerID],0)),"Not found")</f>
        <v>Aliqui</v>
      </c>
      <c r="K2387" t="str">
        <f>IFERROR(INDEX(SalesTJ[Units],MATCH(A2387,SalesTJ[ProductID],0)),"Not found")</f>
        <v>Not found</v>
      </c>
      <c r="L2387" t="str">
        <f>IFERROR(INDEX(SalesTJ[Revenue],MATCH(A2387,SalesTJ[ProductID],0)),"Not found")</f>
        <v>Not found</v>
      </c>
    </row>
    <row r="2388" spans="1:12">
      <c r="A2388" s="10">
        <v>2387</v>
      </c>
      <c r="C2388" t="str">
        <f>IFERROR(INDEX(ProductTJ[Product Name],MATCH(A2388,ProductTJ[ProductID],0)),"Not found")</f>
        <v>Aliqui UC-35</v>
      </c>
      <c r="D2388" t="str">
        <f>IFERROR(INDEX(ProductTJ[Category],MATCH(A2388,ProductTJ[ProductID],0)),"Not found")</f>
        <v>Urban</v>
      </c>
      <c r="E2388">
        <f>IFERROR(INDEX(ProductTJ[ManufacturerID],MATCH(A2388,ProductTJ[ProductID],0)),"Not found")</f>
        <v>2</v>
      </c>
      <c r="F2388" t="str">
        <f>IFERROR(INDEX(ProductTJ[Segment],MATCH(A2388,ProductTJ[ProductID],0)),"Not found")</f>
        <v>Convenience</v>
      </c>
      <c r="G2388" t="str">
        <f>IFERROR(INDEX(SalesTJ[Country],MATCH(A2388,SalesTJ[ProductID],0)),"Not found")</f>
        <v>Not found</v>
      </c>
      <c r="H2388" t="str">
        <f>IFERROR(INDEX(Location[State],MATCH(I2388,Location[Zip],0)),"Not found")</f>
        <v>Not found</v>
      </c>
      <c r="I2388" t="str">
        <f>IFERROR(INDEX(SalesTJ[Zip],MATCH(A2388,SalesTJ[ProductID],0)),"Not found")</f>
        <v>Not found</v>
      </c>
      <c r="J2388" t="str">
        <f>IFERROR(INDEX(Manufacturer[Manufacturer Name],MATCH(E2388,Manufacturer[ManufacturerID],0)),"Not found")</f>
        <v>Aliqui</v>
      </c>
      <c r="K2388" t="str">
        <f>IFERROR(INDEX(SalesTJ[Units],MATCH(A2388,SalesTJ[ProductID],0)),"Not found")</f>
        <v>Not found</v>
      </c>
      <c r="L2388" t="str">
        <f>IFERROR(INDEX(SalesTJ[Revenue],MATCH(A2388,SalesTJ[ProductID],0)),"Not found")</f>
        <v>Not found</v>
      </c>
    </row>
    <row r="2389" spans="1:12">
      <c r="A2389" s="10">
        <v>2388</v>
      </c>
      <c r="C2389" t="str">
        <f>IFERROR(INDEX(ProductTJ[Product Name],MATCH(A2389,ProductTJ[ProductID],0)),"Not found")</f>
        <v>Aliqui UC-36</v>
      </c>
      <c r="D2389" t="str">
        <f>IFERROR(INDEX(ProductTJ[Category],MATCH(A2389,ProductTJ[ProductID],0)),"Not found")</f>
        <v>Urban</v>
      </c>
      <c r="E2389">
        <f>IFERROR(INDEX(ProductTJ[ManufacturerID],MATCH(A2389,ProductTJ[ProductID],0)),"Not found")</f>
        <v>2</v>
      </c>
      <c r="F2389" t="str">
        <f>IFERROR(INDEX(ProductTJ[Segment],MATCH(A2389,ProductTJ[ProductID],0)),"Not found")</f>
        <v>Convenience</v>
      </c>
      <c r="G2389" t="str">
        <f>IFERROR(INDEX(SalesTJ[Country],MATCH(A2389,SalesTJ[ProductID],0)),"Not found")</f>
        <v>Canada</v>
      </c>
      <c r="H2389" t="str">
        <f>IFERROR(INDEX(Location[State],MATCH(I2389,Location[Zip],0)),"Not found")</f>
        <v>Ontario</v>
      </c>
      <c r="I2389" t="str">
        <f>IFERROR(INDEX(SalesTJ[Zip],MATCH(A2389,SalesTJ[ProductID],0)),"Not found")</f>
        <v>M4Y</v>
      </c>
      <c r="J2389" t="str">
        <f>IFERROR(INDEX(Manufacturer[Manufacturer Name],MATCH(E2389,Manufacturer[ManufacturerID],0)),"Not found")</f>
        <v>Aliqui</v>
      </c>
      <c r="K2389">
        <f>IFERROR(INDEX(SalesTJ[Units],MATCH(A2389,SalesTJ[ProductID],0)),"Not found")</f>
        <v>1</v>
      </c>
      <c r="L2389">
        <f>IFERROR(INDEX(SalesTJ[Revenue],MATCH(A2389,SalesTJ[ProductID],0)),"Not found")</f>
        <v>4157.37</v>
      </c>
    </row>
    <row r="2390" spans="1:12">
      <c r="A2390" s="10">
        <v>2389</v>
      </c>
      <c r="C2390" t="str">
        <f>IFERROR(INDEX(ProductTJ[Product Name],MATCH(A2390,ProductTJ[ProductID],0)),"Not found")</f>
        <v>Aliqui UC-37</v>
      </c>
      <c r="D2390" t="str">
        <f>IFERROR(INDEX(ProductTJ[Category],MATCH(A2390,ProductTJ[ProductID],0)),"Not found")</f>
        <v>Urban</v>
      </c>
      <c r="E2390">
        <f>IFERROR(INDEX(ProductTJ[ManufacturerID],MATCH(A2390,ProductTJ[ProductID],0)),"Not found")</f>
        <v>2</v>
      </c>
      <c r="F2390" t="str">
        <f>IFERROR(INDEX(ProductTJ[Segment],MATCH(A2390,ProductTJ[ProductID],0)),"Not found")</f>
        <v>Convenience</v>
      </c>
      <c r="G2390" t="str">
        <f>IFERROR(INDEX(SalesTJ[Country],MATCH(A2390,SalesTJ[ProductID],0)),"Not found")</f>
        <v>Canada</v>
      </c>
      <c r="H2390" t="str">
        <f>IFERROR(INDEX(Location[State],MATCH(I2390,Location[Zip],0)),"Not found")</f>
        <v>British Columbia</v>
      </c>
      <c r="I2390" t="str">
        <f>IFERROR(INDEX(SalesTJ[Zip],MATCH(A2390,SalesTJ[ProductID],0)),"Not found")</f>
        <v>V5N</v>
      </c>
      <c r="J2390" t="str">
        <f>IFERROR(INDEX(Manufacturer[Manufacturer Name],MATCH(E2390,Manufacturer[ManufacturerID],0)),"Not found")</f>
        <v>Aliqui</v>
      </c>
      <c r="K2390">
        <f>IFERROR(INDEX(SalesTJ[Units],MATCH(A2390,SalesTJ[ProductID],0)),"Not found")</f>
        <v>1</v>
      </c>
      <c r="L2390">
        <f>IFERROR(INDEX(SalesTJ[Revenue],MATCH(A2390,SalesTJ[ProductID],0)),"Not found")</f>
        <v>10577.7</v>
      </c>
    </row>
    <row r="2391" spans="1:12">
      <c r="A2391" s="10">
        <v>2390</v>
      </c>
      <c r="C2391" t="str">
        <f>IFERROR(INDEX(ProductTJ[Product Name],MATCH(A2391,ProductTJ[ProductID],0)),"Not found")</f>
        <v>Aliqui UC-38</v>
      </c>
      <c r="D2391" t="str">
        <f>IFERROR(INDEX(ProductTJ[Category],MATCH(A2391,ProductTJ[ProductID],0)),"Not found")</f>
        <v>Urban</v>
      </c>
      <c r="E2391">
        <f>IFERROR(INDEX(ProductTJ[ManufacturerID],MATCH(A2391,ProductTJ[ProductID],0)),"Not found")</f>
        <v>2</v>
      </c>
      <c r="F2391" t="str">
        <f>IFERROR(INDEX(ProductTJ[Segment],MATCH(A2391,ProductTJ[ProductID],0)),"Not found")</f>
        <v>Convenience</v>
      </c>
      <c r="G2391" t="str">
        <f>IFERROR(INDEX(SalesTJ[Country],MATCH(A2391,SalesTJ[ProductID],0)),"Not found")</f>
        <v>Not found</v>
      </c>
      <c r="H2391" t="str">
        <f>IFERROR(INDEX(Location[State],MATCH(I2391,Location[Zip],0)),"Not found")</f>
        <v>Not found</v>
      </c>
      <c r="I2391" t="str">
        <f>IFERROR(INDEX(SalesTJ[Zip],MATCH(A2391,SalesTJ[ProductID],0)),"Not found")</f>
        <v>Not found</v>
      </c>
      <c r="J2391" t="str">
        <f>IFERROR(INDEX(Manufacturer[Manufacturer Name],MATCH(E2391,Manufacturer[ManufacturerID],0)),"Not found")</f>
        <v>Aliqui</v>
      </c>
      <c r="K2391" t="str">
        <f>IFERROR(INDEX(SalesTJ[Units],MATCH(A2391,SalesTJ[ProductID],0)),"Not found")</f>
        <v>Not found</v>
      </c>
      <c r="L2391" t="str">
        <f>IFERROR(INDEX(SalesTJ[Revenue],MATCH(A2391,SalesTJ[ProductID],0)),"Not found")</f>
        <v>Not found</v>
      </c>
    </row>
    <row r="2392" spans="1:12">
      <c r="A2392" s="10">
        <v>2391</v>
      </c>
      <c r="C2392" t="str">
        <f>IFERROR(INDEX(ProductTJ[Product Name],MATCH(A2392,ProductTJ[ProductID],0)),"Not found")</f>
        <v>Aliqui UC-39</v>
      </c>
      <c r="D2392" t="str">
        <f>IFERROR(INDEX(ProductTJ[Category],MATCH(A2392,ProductTJ[ProductID],0)),"Not found")</f>
        <v>Urban</v>
      </c>
      <c r="E2392">
        <f>IFERROR(INDEX(ProductTJ[ManufacturerID],MATCH(A2392,ProductTJ[ProductID],0)),"Not found")</f>
        <v>2</v>
      </c>
      <c r="F2392" t="str">
        <f>IFERROR(INDEX(ProductTJ[Segment],MATCH(A2392,ProductTJ[ProductID],0)),"Not found")</f>
        <v>Convenience</v>
      </c>
      <c r="G2392" t="str">
        <f>IFERROR(INDEX(SalesTJ[Country],MATCH(A2392,SalesTJ[ProductID],0)),"Not found")</f>
        <v>Not found</v>
      </c>
      <c r="H2392" t="str">
        <f>IFERROR(INDEX(Location[State],MATCH(I2392,Location[Zip],0)),"Not found")</f>
        <v>Not found</v>
      </c>
      <c r="I2392" t="str">
        <f>IFERROR(INDEX(SalesTJ[Zip],MATCH(A2392,SalesTJ[ProductID],0)),"Not found")</f>
        <v>Not found</v>
      </c>
      <c r="J2392" t="str">
        <f>IFERROR(INDEX(Manufacturer[Manufacturer Name],MATCH(E2392,Manufacturer[ManufacturerID],0)),"Not found")</f>
        <v>Aliqui</v>
      </c>
      <c r="K2392" t="str">
        <f>IFERROR(INDEX(SalesTJ[Units],MATCH(A2392,SalesTJ[ProductID],0)),"Not found")</f>
        <v>Not found</v>
      </c>
      <c r="L2392" t="str">
        <f>IFERROR(INDEX(SalesTJ[Revenue],MATCH(A2392,SalesTJ[ProductID],0)),"Not found")</f>
        <v>Not found</v>
      </c>
    </row>
    <row r="2393" spans="1:12">
      <c r="A2393" s="10">
        <v>2392</v>
      </c>
      <c r="C2393" t="str">
        <f>IFERROR(INDEX(ProductTJ[Product Name],MATCH(A2393,ProductTJ[ProductID],0)),"Not found")</f>
        <v>Aliqui YY-01</v>
      </c>
      <c r="D2393" t="str">
        <f>IFERROR(INDEX(ProductTJ[Category],MATCH(A2393,ProductTJ[ProductID],0)),"Not found")</f>
        <v>Youth</v>
      </c>
      <c r="E2393">
        <f>IFERROR(INDEX(ProductTJ[ManufacturerID],MATCH(A2393,ProductTJ[ProductID],0)),"Not found")</f>
        <v>2</v>
      </c>
      <c r="F2393" t="str">
        <f>IFERROR(INDEX(ProductTJ[Segment],MATCH(A2393,ProductTJ[ProductID],0)),"Not found")</f>
        <v>Youth</v>
      </c>
      <c r="G2393" t="str">
        <f>IFERROR(INDEX(SalesTJ[Country],MATCH(A2393,SalesTJ[ProductID],0)),"Not found")</f>
        <v>Not found</v>
      </c>
      <c r="H2393" t="str">
        <f>IFERROR(INDEX(Location[State],MATCH(I2393,Location[Zip],0)),"Not found")</f>
        <v>Not found</v>
      </c>
      <c r="I2393" t="str">
        <f>IFERROR(INDEX(SalesTJ[Zip],MATCH(A2393,SalesTJ[ProductID],0)),"Not found")</f>
        <v>Not found</v>
      </c>
      <c r="J2393" t="str">
        <f>IFERROR(INDEX(Manufacturer[Manufacturer Name],MATCH(E2393,Manufacturer[ManufacturerID],0)),"Not found")</f>
        <v>Aliqui</v>
      </c>
      <c r="K2393" t="str">
        <f>IFERROR(INDEX(SalesTJ[Units],MATCH(A2393,SalesTJ[ProductID],0)),"Not found")</f>
        <v>Not found</v>
      </c>
      <c r="L2393" t="str">
        <f>IFERROR(INDEX(SalesTJ[Revenue],MATCH(A2393,SalesTJ[ProductID],0)),"Not found")</f>
        <v>Not found</v>
      </c>
    </row>
    <row r="2394" spans="1:12">
      <c r="A2394" s="10">
        <v>2393</v>
      </c>
      <c r="C2394" t="str">
        <f>IFERROR(INDEX(ProductTJ[Product Name],MATCH(A2394,ProductTJ[ProductID],0)),"Not found")</f>
        <v>Aliqui YY-02</v>
      </c>
      <c r="D2394" t="str">
        <f>IFERROR(INDEX(ProductTJ[Category],MATCH(A2394,ProductTJ[ProductID],0)),"Not found")</f>
        <v>Youth</v>
      </c>
      <c r="E2394">
        <f>IFERROR(INDEX(ProductTJ[ManufacturerID],MATCH(A2394,ProductTJ[ProductID],0)),"Not found")</f>
        <v>2</v>
      </c>
      <c r="F2394" t="str">
        <f>IFERROR(INDEX(ProductTJ[Segment],MATCH(A2394,ProductTJ[ProductID],0)),"Not found")</f>
        <v>Youth</v>
      </c>
      <c r="G2394" t="str">
        <f>IFERROR(INDEX(SalesTJ[Country],MATCH(A2394,SalesTJ[ProductID],0)),"Not found")</f>
        <v>Canada</v>
      </c>
      <c r="H2394" t="str">
        <f>IFERROR(INDEX(Location[State],MATCH(I2394,Location[Zip],0)),"Not found")</f>
        <v>Ontario</v>
      </c>
      <c r="I2394" t="str">
        <f>IFERROR(INDEX(SalesTJ[Zip],MATCH(A2394,SalesTJ[ProductID],0)),"Not found")</f>
        <v>L5R</v>
      </c>
      <c r="J2394" t="str">
        <f>IFERROR(INDEX(Manufacturer[Manufacturer Name],MATCH(E2394,Manufacturer[ManufacturerID],0)),"Not found")</f>
        <v>Aliqui</v>
      </c>
      <c r="K2394">
        <f>IFERROR(INDEX(SalesTJ[Units],MATCH(A2394,SalesTJ[ProductID],0)),"Not found")</f>
        <v>2</v>
      </c>
      <c r="L2394">
        <f>IFERROR(INDEX(SalesTJ[Revenue],MATCH(A2394,SalesTJ[ProductID],0)),"Not found")</f>
        <v>2702.07</v>
      </c>
    </row>
    <row r="2395" spans="1:12">
      <c r="A2395" s="10">
        <v>2394</v>
      </c>
      <c r="C2395" t="str">
        <f>IFERROR(INDEX(ProductTJ[Product Name],MATCH(A2395,ProductTJ[ProductID],0)),"Not found")</f>
        <v>Aliqui YY-03</v>
      </c>
      <c r="D2395" t="str">
        <f>IFERROR(INDEX(ProductTJ[Category],MATCH(A2395,ProductTJ[ProductID],0)),"Not found")</f>
        <v>Youth</v>
      </c>
      <c r="E2395">
        <f>IFERROR(INDEX(ProductTJ[ManufacturerID],MATCH(A2395,ProductTJ[ProductID],0)),"Not found")</f>
        <v>2</v>
      </c>
      <c r="F2395" t="str">
        <f>IFERROR(INDEX(ProductTJ[Segment],MATCH(A2395,ProductTJ[ProductID],0)),"Not found")</f>
        <v>Youth</v>
      </c>
      <c r="G2395" t="str">
        <f>IFERROR(INDEX(SalesTJ[Country],MATCH(A2395,SalesTJ[ProductID],0)),"Not found")</f>
        <v>Not found</v>
      </c>
      <c r="H2395" t="str">
        <f>IFERROR(INDEX(Location[State],MATCH(I2395,Location[Zip],0)),"Not found")</f>
        <v>Not found</v>
      </c>
      <c r="I2395" t="str">
        <f>IFERROR(INDEX(SalesTJ[Zip],MATCH(A2395,SalesTJ[ProductID],0)),"Not found")</f>
        <v>Not found</v>
      </c>
      <c r="J2395" t="str">
        <f>IFERROR(INDEX(Manufacturer[Manufacturer Name],MATCH(E2395,Manufacturer[ManufacturerID],0)),"Not found")</f>
        <v>Aliqui</v>
      </c>
      <c r="K2395" t="str">
        <f>IFERROR(INDEX(SalesTJ[Units],MATCH(A2395,SalesTJ[ProductID],0)),"Not found")</f>
        <v>Not found</v>
      </c>
      <c r="L2395" t="str">
        <f>IFERROR(INDEX(SalesTJ[Revenue],MATCH(A2395,SalesTJ[ProductID],0)),"Not found")</f>
        <v>Not found</v>
      </c>
    </row>
    <row r="2396" spans="1:12">
      <c r="A2396" s="10">
        <v>2395</v>
      </c>
      <c r="C2396" t="str">
        <f>IFERROR(INDEX(ProductTJ[Product Name],MATCH(A2396,ProductTJ[ProductID],0)),"Not found")</f>
        <v>Aliqui YY-04</v>
      </c>
      <c r="D2396" t="str">
        <f>IFERROR(INDEX(ProductTJ[Category],MATCH(A2396,ProductTJ[ProductID],0)),"Not found")</f>
        <v>Youth</v>
      </c>
      <c r="E2396">
        <f>IFERROR(INDEX(ProductTJ[ManufacturerID],MATCH(A2396,ProductTJ[ProductID],0)),"Not found")</f>
        <v>2</v>
      </c>
      <c r="F2396" t="str">
        <f>IFERROR(INDEX(ProductTJ[Segment],MATCH(A2396,ProductTJ[ProductID],0)),"Not found")</f>
        <v>Youth</v>
      </c>
      <c r="G2396" t="str">
        <f>IFERROR(INDEX(SalesTJ[Country],MATCH(A2396,SalesTJ[ProductID],0)),"Not found")</f>
        <v>Canada</v>
      </c>
      <c r="H2396" t="str">
        <f>IFERROR(INDEX(Location[State],MATCH(I2396,Location[Zip],0)),"Not found")</f>
        <v>Ontario</v>
      </c>
      <c r="I2396" t="str">
        <f>IFERROR(INDEX(SalesTJ[Zip],MATCH(A2396,SalesTJ[ProductID],0)),"Not found")</f>
        <v>M6H</v>
      </c>
      <c r="J2396" t="str">
        <f>IFERROR(INDEX(Manufacturer[Manufacturer Name],MATCH(E2396,Manufacturer[ManufacturerID],0)),"Not found")</f>
        <v>Aliqui</v>
      </c>
      <c r="K2396">
        <f>IFERROR(INDEX(SalesTJ[Units],MATCH(A2396,SalesTJ[ProductID],0)),"Not found")</f>
        <v>1</v>
      </c>
      <c r="L2396">
        <f>IFERROR(INDEX(SalesTJ[Revenue],MATCH(A2396,SalesTJ[ProductID],0)),"Not found")</f>
        <v>1889.37</v>
      </c>
    </row>
    <row r="2397" spans="1:12">
      <c r="A2397" s="10">
        <v>2396</v>
      </c>
      <c r="C2397" t="str">
        <f>IFERROR(INDEX(ProductTJ[Product Name],MATCH(A2397,ProductTJ[ProductID],0)),"Not found")</f>
        <v>Aliqui YY-05</v>
      </c>
      <c r="D2397" t="str">
        <f>IFERROR(INDEX(ProductTJ[Category],MATCH(A2397,ProductTJ[ProductID],0)),"Not found")</f>
        <v>Youth</v>
      </c>
      <c r="E2397">
        <f>IFERROR(INDEX(ProductTJ[ManufacturerID],MATCH(A2397,ProductTJ[ProductID],0)),"Not found")</f>
        <v>2</v>
      </c>
      <c r="F2397" t="str">
        <f>IFERROR(INDEX(ProductTJ[Segment],MATCH(A2397,ProductTJ[ProductID],0)),"Not found")</f>
        <v>Youth</v>
      </c>
      <c r="G2397" t="str">
        <f>IFERROR(INDEX(SalesTJ[Country],MATCH(A2397,SalesTJ[ProductID],0)),"Not found")</f>
        <v>Canada</v>
      </c>
      <c r="H2397" t="str">
        <f>IFERROR(INDEX(Location[State],MATCH(I2397,Location[Zip],0)),"Not found")</f>
        <v>Alberta</v>
      </c>
      <c r="I2397" t="str">
        <f>IFERROR(INDEX(SalesTJ[Zip],MATCH(A2397,SalesTJ[ProductID],0)),"Not found")</f>
        <v>T5J</v>
      </c>
      <c r="J2397" t="str">
        <f>IFERROR(INDEX(Manufacturer[Manufacturer Name],MATCH(E2397,Manufacturer[ManufacturerID],0)),"Not found")</f>
        <v>Aliqui</v>
      </c>
      <c r="K2397">
        <f>IFERROR(INDEX(SalesTJ[Units],MATCH(A2397,SalesTJ[ProductID],0)),"Not found")</f>
        <v>1</v>
      </c>
      <c r="L2397">
        <f>IFERROR(INDEX(SalesTJ[Revenue],MATCH(A2397,SalesTJ[ProductID],0)),"Not found")</f>
        <v>1442.7</v>
      </c>
    </row>
    <row r="2398" spans="1:12">
      <c r="A2398" s="10">
        <v>2397</v>
      </c>
      <c r="C2398" t="str">
        <f>IFERROR(INDEX(ProductTJ[Product Name],MATCH(A2398,ProductTJ[ProductID],0)),"Not found")</f>
        <v>Aliqui YY-06</v>
      </c>
      <c r="D2398" t="str">
        <f>IFERROR(INDEX(ProductTJ[Category],MATCH(A2398,ProductTJ[ProductID],0)),"Not found")</f>
        <v>Youth</v>
      </c>
      <c r="E2398">
        <f>IFERROR(INDEX(ProductTJ[ManufacturerID],MATCH(A2398,ProductTJ[ProductID],0)),"Not found")</f>
        <v>2</v>
      </c>
      <c r="F2398" t="str">
        <f>IFERROR(INDEX(ProductTJ[Segment],MATCH(A2398,ProductTJ[ProductID],0)),"Not found")</f>
        <v>Youth</v>
      </c>
      <c r="G2398" t="str">
        <f>IFERROR(INDEX(SalesTJ[Country],MATCH(A2398,SalesTJ[ProductID],0)),"Not found")</f>
        <v>Not found</v>
      </c>
      <c r="H2398" t="str">
        <f>IFERROR(INDEX(Location[State],MATCH(I2398,Location[Zip],0)),"Not found")</f>
        <v>Not found</v>
      </c>
      <c r="I2398" t="str">
        <f>IFERROR(INDEX(SalesTJ[Zip],MATCH(A2398,SalesTJ[ProductID],0)),"Not found")</f>
        <v>Not found</v>
      </c>
      <c r="J2398" t="str">
        <f>IFERROR(INDEX(Manufacturer[Manufacturer Name],MATCH(E2398,Manufacturer[ManufacturerID],0)),"Not found")</f>
        <v>Aliqui</v>
      </c>
      <c r="K2398" t="str">
        <f>IFERROR(INDEX(SalesTJ[Units],MATCH(A2398,SalesTJ[ProductID],0)),"Not found")</f>
        <v>Not found</v>
      </c>
      <c r="L2398" t="str">
        <f>IFERROR(INDEX(SalesTJ[Revenue],MATCH(A2398,SalesTJ[ProductID],0)),"Not found")</f>
        <v>Not found</v>
      </c>
    </row>
    <row r="2399" spans="1:12">
      <c r="A2399" s="10">
        <v>2398</v>
      </c>
      <c r="C2399" t="str">
        <f>IFERROR(INDEX(ProductTJ[Product Name],MATCH(A2399,ProductTJ[ProductID],0)),"Not found")</f>
        <v>Aliqui YY-07</v>
      </c>
      <c r="D2399" t="str">
        <f>IFERROR(INDEX(ProductTJ[Category],MATCH(A2399,ProductTJ[ProductID],0)),"Not found")</f>
        <v>Youth</v>
      </c>
      <c r="E2399">
        <f>IFERROR(INDEX(ProductTJ[ManufacturerID],MATCH(A2399,ProductTJ[ProductID],0)),"Not found")</f>
        <v>2</v>
      </c>
      <c r="F2399" t="str">
        <f>IFERROR(INDEX(ProductTJ[Segment],MATCH(A2399,ProductTJ[ProductID],0)),"Not found")</f>
        <v>Youth</v>
      </c>
      <c r="G2399" t="str">
        <f>IFERROR(INDEX(SalesTJ[Country],MATCH(A2399,SalesTJ[ProductID],0)),"Not found")</f>
        <v>Not found</v>
      </c>
      <c r="H2399" t="str">
        <f>IFERROR(INDEX(Location[State],MATCH(I2399,Location[Zip],0)),"Not found")</f>
        <v>Not found</v>
      </c>
      <c r="I2399" t="str">
        <f>IFERROR(INDEX(SalesTJ[Zip],MATCH(A2399,SalesTJ[ProductID],0)),"Not found")</f>
        <v>Not found</v>
      </c>
      <c r="J2399" t="str">
        <f>IFERROR(INDEX(Manufacturer[Manufacturer Name],MATCH(E2399,Manufacturer[ManufacturerID],0)),"Not found")</f>
        <v>Aliqui</v>
      </c>
      <c r="K2399" t="str">
        <f>IFERROR(INDEX(SalesTJ[Units],MATCH(A2399,SalesTJ[ProductID],0)),"Not found")</f>
        <v>Not found</v>
      </c>
      <c r="L2399" t="str">
        <f>IFERROR(INDEX(SalesTJ[Revenue],MATCH(A2399,SalesTJ[ProductID],0)),"Not found")</f>
        <v>Not found</v>
      </c>
    </row>
    <row r="2400" spans="1:12">
      <c r="A2400" s="10">
        <v>2399</v>
      </c>
      <c r="C2400" t="str">
        <f>IFERROR(INDEX(ProductTJ[Product Name],MATCH(A2400,ProductTJ[ProductID],0)),"Not found")</f>
        <v>Aliqui YY-08</v>
      </c>
      <c r="D2400" t="str">
        <f>IFERROR(INDEX(ProductTJ[Category],MATCH(A2400,ProductTJ[ProductID],0)),"Not found")</f>
        <v>Youth</v>
      </c>
      <c r="E2400">
        <f>IFERROR(INDEX(ProductTJ[ManufacturerID],MATCH(A2400,ProductTJ[ProductID],0)),"Not found")</f>
        <v>2</v>
      </c>
      <c r="F2400" t="str">
        <f>IFERROR(INDEX(ProductTJ[Segment],MATCH(A2400,ProductTJ[ProductID],0)),"Not found")</f>
        <v>Youth</v>
      </c>
      <c r="G2400" t="str">
        <f>IFERROR(INDEX(SalesTJ[Country],MATCH(A2400,SalesTJ[ProductID],0)),"Not found")</f>
        <v>Not found</v>
      </c>
      <c r="H2400" t="str">
        <f>IFERROR(INDEX(Location[State],MATCH(I2400,Location[Zip],0)),"Not found")</f>
        <v>Not found</v>
      </c>
      <c r="I2400" t="str">
        <f>IFERROR(INDEX(SalesTJ[Zip],MATCH(A2400,SalesTJ[ProductID],0)),"Not found")</f>
        <v>Not found</v>
      </c>
      <c r="J2400" t="str">
        <f>IFERROR(INDEX(Manufacturer[Manufacturer Name],MATCH(E2400,Manufacturer[ManufacturerID],0)),"Not found")</f>
        <v>Aliqui</v>
      </c>
      <c r="K2400" t="str">
        <f>IFERROR(INDEX(SalesTJ[Units],MATCH(A2400,SalesTJ[ProductID],0)),"Not found")</f>
        <v>Not found</v>
      </c>
      <c r="L2400" t="str">
        <f>IFERROR(INDEX(SalesTJ[Revenue],MATCH(A2400,SalesTJ[ProductID],0)),"Not found")</f>
        <v>Not found</v>
      </c>
    </row>
    <row r="2401" spans="1:12">
      <c r="A2401" s="10">
        <v>2400</v>
      </c>
      <c r="C2401" t="str">
        <f>IFERROR(INDEX(ProductTJ[Product Name],MATCH(A2401,ProductTJ[ProductID],0)),"Not found")</f>
        <v>Aliqui YY-09</v>
      </c>
      <c r="D2401" t="str">
        <f>IFERROR(INDEX(ProductTJ[Category],MATCH(A2401,ProductTJ[ProductID],0)),"Not found")</f>
        <v>Youth</v>
      </c>
      <c r="E2401">
        <f>IFERROR(INDEX(ProductTJ[ManufacturerID],MATCH(A2401,ProductTJ[ProductID],0)),"Not found")</f>
        <v>2</v>
      </c>
      <c r="F2401" t="str">
        <f>IFERROR(INDEX(ProductTJ[Segment],MATCH(A2401,ProductTJ[ProductID],0)),"Not found")</f>
        <v>Youth</v>
      </c>
      <c r="G2401" t="str">
        <f>IFERROR(INDEX(SalesTJ[Country],MATCH(A2401,SalesTJ[ProductID],0)),"Not found")</f>
        <v>Canada</v>
      </c>
      <c r="H2401" t="str">
        <f>IFERROR(INDEX(Location[State],MATCH(I2401,Location[Zip],0)),"Not found")</f>
        <v>Alberta</v>
      </c>
      <c r="I2401" t="str">
        <f>IFERROR(INDEX(SalesTJ[Zip],MATCH(A2401,SalesTJ[ProductID],0)),"Not found")</f>
        <v>T6K</v>
      </c>
      <c r="J2401" t="str">
        <f>IFERROR(INDEX(Manufacturer[Manufacturer Name],MATCH(E2401,Manufacturer[ManufacturerID],0)),"Not found")</f>
        <v>Aliqui</v>
      </c>
      <c r="K2401">
        <f>IFERROR(INDEX(SalesTJ[Units],MATCH(A2401,SalesTJ[ProductID],0)),"Not found")</f>
        <v>1</v>
      </c>
      <c r="L2401">
        <f>IFERROR(INDEX(SalesTJ[Revenue],MATCH(A2401,SalesTJ[ProductID],0)),"Not found")</f>
        <v>1070.37</v>
      </c>
    </row>
    <row r="2402" spans="1:12">
      <c r="A2402" s="10">
        <v>2401</v>
      </c>
      <c r="C2402" t="str">
        <f>IFERROR(INDEX(ProductTJ[Product Name],MATCH(A2402,ProductTJ[ProductID],0)),"Not found")</f>
        <v>Aliqui YY-10</v>
      </c>
      <c r="D2402" t="str">
        <f>IFERROR(INDEX(ProductTJ[Category],MATCH(A2402,ProductTJ[ProductID],0)),"Not found")</f>
        <v>Youth</v>
      </c>
      <c r="E2402">
        <f>IFERROR(INDEX(ProductTJ[ManufacturerID],MATCH(A2402,ProductTJ[ProductID],0)),"Not found")</f>
        <v>2</v>
      </c>
      <c r="F2402" t="str">
        <f>IFERROR(INDEX(ProductTJ[Segment],MATCH(A2402,ProductTJ[ProductID],0)),"Not found")</f>
        <v>Youth</v>
      </c>
      <c r="G2402" t="str">
        <f>IFERROR(INDEX(SalesTJ[Country],MATCH(A2402,SalesTJ[ProductID],0)),"Not found")</f>
        <v>Not found</v>
      </c>
      <c r="H2402" t="str">
        <f>IFERROR(INDEX(Location[State],MATCH(I2402,Location[Zip],0)),"Not found")</f>
        <v>Not found</v>
      </c>
      <c r="I2402" t="str">
        <f>IFERROR(INDEX(SalesTJ[Zip],MATCH(A2402,SalesTJ[ProductID],0)),"Not found")</f>
        <v>Not found</v>
      </c>
      <c r="J2402" t="str">
        <f>IFERROR(INDEX(Manufacturer[Manufacturer Name],MATCH(E2402,Manufacturer[ManufacturerID],0)),"Not found")</f>
        <v>Aliqui</v>
      </c>
      <c r="K2402" t="str">
        <f>IFERROR(INDEX(SalesTJ[Units],MATCH(A2402,SalesTJ[ProductID],0)),"Not found")</f>
        <v>Not found</v>
      </c>
      <c r="L2402" t="str">
        <f>IFERROR(INDEX(SalesTJ[Revenue],MATCH(A2402,SalesTJ[ProductID],0)),"Not found")</f>
        <v>Not found</v>
      </c>
    </row>
    <row r="2403" spans="1:12">
      <c r="A2403" s="10">
        <v>2402</v>
      </c>
      <c r="C2403" t="str">
        <f>IFERROR(INDEX(ProductTJ[Product Name],MATCH(A2403,ProductTJ[ProductID],0)),"Not found")</f>
        <v>Aliqui YY-11</v>
      </c>
      <c r="D2403" t="str">
        <f>IFERROR(INDEX(ProductTJ[Category],MATCH(A2403,ProductTJ[ProductID],0)),"Not found")</f>
        <v>Youth</v>
      </c>
      <c r="E2403">
        <f>IFERROR(INDEX(ProductTJ[ManufacturerID],MATCH(A2403,ProductTJ[ProductID],0)),"Not found")</f>
        <v>2</v>
      </c>
      <c r="F2403" t="str">
        <f>IFERROR(INDEX(ProductTJ[Segment],MATCH(A2403,ProductTJ[ProductID],0)),"Not found")</f>
        <v>Youth</v>
      </c>
      <c r="G2403" t="str">
        <f>IFERROR(INDEX(SalesTJ[Country],MATCH(A2403,SalesTJ[ProductID],0)),"Not found")</f>
        <v>Canada</v>
      </c>
      <c r="H2403" t="str">
        <f>IFERROR(INDEX(Location[State],MATCH(I2403,Location[Zip],0)),"Not found")</f>
        <v>Alberta</v>
      </c>
      <c r="I2403" t="str">
        <f>IFERROR(INDEX(SalesTJ[Zip],MATCH(A2403,SalesTJ[ProductID],0)),"Not found")</f>
        <v>T6G</v>
      </c>
      <c r="J2403" t="str">
        <f>IFERROR(INDEX(Manufacturer[Manufacturer Name],MATCH(E2403,Manufacturer[ManufacturerID],0)),"Not found")</f>
        <v>Aliqui</v>
      </c>
      <c r="K2403">
        <f>IFERROR(INDEX(SalesTJ[Units],MATCH(A2403,SalesTJ[ProductID],0)),"Not found")</f>
        <v>1</v>
      </c>
      <c r="L2403">
        <f>IFERROR(INDEX(SalesTJ[Revenue],MATCH(A2403,SalesTJ[ProductID],0)),"Not found")</f>
        <v>4151.7</v>
      </c>
    </row>
    <row r="2404" spans="1:12">
      <c r="A2404" s="10">
        <v>2403</v>
      </c>
      <c r="C2404" t="str">
        <f>IFERROR(INDEX(ProductTJ[Product Name],MATCH(A2404,ProductTJ[ProductID],0)),"Not found")</f>
        <v>Aliqui YY-12</v>
      </c>
      <c r="D2404" t="str">
        <f>IFERROR(INDEX(ProductTJ[Category],MATCH(A2404,ProductTJ[ProductID],0)),"Not found")</f>
        <v>Youth</v>
      </c>
      <c r="E2404">
        <f>IFERROR(INDEX(ProductTJ[ManufacturerID],MATCH(A2404,ProductTJ[ProductID],0)),"Not found")</f>
        <v>2</v>
      </c>
      <c r="F2404" t="str">
        <f>IFERROR(INDEX(ProductTJ[Segment],MATCH(A2404,ProductTJ[ProductID],0)),"Not found")</f>
        <v>Youth</v>
      </c>
      <c r="G2404" t="str">
        <f>IFERROR(INDEX(SalesTJ[Country],MATCH(A2404,SalesTJ[ProductID],0)),"Not found")</f>
        <v>Not found</v>
      </c>
      <c r="H2404" t="str">
        <f>IFERROR(INDEX(Location[State],MATCH(I2404,Location[Zip],0)),"Not found")</f>
        <v>Not found</v>
      </c>
      <c r="I2404" t="str">
        <f>IFERROR(INDEX(SalesTJ[Zip],MATCH(A2404,SalesTJ[ProductID],0)),"Not found")</f>
        <v>Not found</v>
      </c>
      <c r="J2404" t="str">
        <f>IFERROR(INDEX(Manufacturer[Manufacturer Name],MATCH(E2404,Manufacturer[ManufacturerID],0)),"Not found")</f>
        <v>Aliqui</v>
      </c>
      <c r="K2404" t="str">
        <f>IFERROR(INDEX(SalesTJ[Units],MATCH(A2404,SalesTJ[ProductID],0)),"Not found")</f>
        <v>Not found</v>
      </c>
      <c r="L2404" t="str">
        <f>IFERROR(INDEX(SalesTJ[Revenue],MATCH(A2404,SalesTJ[ProductID],0)),"Not found")</f>
        <v>Not found</v>
      </c>
    </row>
    <row r="2405" spans="1:12">
      <c r="A2405" s="10">
        <v>2404</v>
      </c>
      <c r="C2405" t="str">
        <f>IFERROR(INDEX(ProductTJ[Product Name],MATCH(A2405,ProductTJ[ProductID],0)),"Not found")</f>
        <v>Aliqui YY-13</v>
      </c>
      <c r="D2405" t="str">
        <f>IFERROR(INDEX(ProductTJ[Category],MATCH(A2405,ProductTJ[ProductID],0)),"Not found")</f>
        <v>Youth</v>
      </c>
      <c r="E2405">
        <f>IFERROR(INDEX(ProductTJ[ManufacturerID],MATCH(A2405,ProductTJ[ProductID],0)),"Not found")</f>
        <v>2</v>
      </c>
      <c r="F2405" t="str">
        <f>IFERROR(INDEX(ProductTJ[Segment],MATCH(A2405,ProductTJ[ProductID],0)),"Not found")</f>
        <v>Youth</v>
      </c>
      <c r="G2405" t="str">
        <f>IFERROR(INDEX(SalesTJ[Country],MATCH(A2405,SalesTJ[ProductID],0)),"Not found")</f>
        <v>Not found</v>
      </c>
      <c r="H2405" t="str">
        <f>IFERROR(INDEX(Location[State],MATCH(I2405,Location[Zip],0)),"Not found")</f>
        <v>Not found</v>
      </c>
      <c r="I2405" t="str">
        <f>IFERROR(INDEX(SalesTJ[Zip],MATCH(A2405,SalesTJ[ProductID],0)),"Not found")</f>
        <v>Not found</v>
      </c>
      <c r="J2405" t="str">
        <f>IFERROR(INDEX(Manufacturer[Manufacturer Name],MATCH(E2405,Manufacturer[ManufacturerID],0)),"Not found")</f>
        <v>Aliqui</v>
      </c>
      <c r="K2405" t="str">
        <f>IFERROR(INDEX(SalesTJ[Units],MATCH(A2405,SalesTJ[ProductID],0)),"Not found")</f>
        <v>Not found</v>
      </c>
      <c r="L2405" t="str">
        <f>IFERROR(INDEX(SalesTJ[Revenue],MATCH(A2405,SalesTJ[ProductID],0)),"Not found")</f>
        <v>Not found</v>
      </c>
    </row>
    <row r="2406" spans="1:12">
      <c r="A2406" s="10">
        <v>2405</v>
      </c>
      <c r="C2406" t="str">
        <f>IFERROR(INDEX(ProductTJ[Product Name],MATCH(A2406,ProductTJ[ProductID],0)),"Not found")</f>
        <v>Aliqui YY-14</v>
      </c>
      <c r="D2406" t="str">
        <f>IFERROR(INDEX(ProductTJ[Category],MATCH(A2406,ProductTJ[ProductID],0)),"Not found")</f>
        <v>Youth</v>
      </c>
      <c r="E2406">
        <f>IFERROR(INDEX(ProductTJ[ManufacturerID],MATCH(A2406,ProductTJ[ProductID],0)),"Not found")</f>
        <v>2</v>
      </c>
      <c r="F2406" t="str">
        <f>IFERROR(INDEX(ProductTJ[Segment],MATCH(A2406,ProductTJ[ProductID],0)),"Not found")</f>
        <v>Youth</v>
      </c>
      <c r="G2406" t="str">
        <f>IFERROR(INDEX(SalesTJ[Country],MATCH(A2406,SalesTJ[ProductID],0)),"Not found")</f>
        <v>Canada</v>
      </c>
      <c r="H2406" t="str">
        <f>IFERROR(INDEX(Location[State],MATCH(I2406,Location[Zip],0)),"Not found")</f>
        <v>Ontario</v>
      </c>
      <c r="I2406" t="str">
        <f>IFERROR(INDEX(SalesTJ[Zip],MATCH(A2406,SalesTJ[ProductID],0)),"Not found")</f>
        <v>M7Y</v>
      </c>
      <c r="J2406" t="str">
        <f>IFERROR(INDEX(Manufacturer[Manufacturer Name],MATCH(E2406,Manufacturer[ManufacturerID],0)),"Not found")</f>
        <v>Aliqui</v>
      </c>
      <c r="K2406">
        <f>IFERROR(INDEX(SalesTJ[Units],MATCH(A2406,SalesTJ[ProductID],0)),"Not found")</f>
        <v>1</v>
      </c>
      <c r="L2406">
        <f>IFERROR(INDEX(SalesTJ[Revenue],MATCH(A2406,SalesTJ[ProductID],0)),"Not found")</f>
        <v>5102.37</v>
      </c>
    </row>
    <row r="2407" spans="1:12">
      <c r="A2407" s="10">
        <v>2406</v>
      </c>
      <c r="C2407" t="str">
        <f>IFERROR(INDEX(ProductTJ[Product Name],MATCH(A2407,ProductTJ[ProductID],0)),"Not found")</f>
        <v>Aliqui YY-15</v>
      </c>
      <c r="D2407" t="str">
        <f>IFERROR(INDEX(ProductTJ[Category],MATCH(A2407,ProductTJ[ProductID],0)),"Not found")</f>
        <v>Youth</v>
      </c>
      <c r="E2407">
        <f>IFERROR(INDEX(ProductTJ[ManufacturerID],MATCH(A2407,ProductTJ[ProductID],0)),"Not found")</f>
        <v>2</v>
      </c>
      <c r="F2407" t="str">
        <f>IFERROR(INDEX(ProductTJ[Segment],MATCH(A2407,ProductTJ[ProductID],0)),"Not found")</f>
        <v>Youth</v>
      </c>
      <c r="G2407" t="str">
        <f>IFERROR(INDEX(SalesTJ[Country],MATCH(A2407,SalesTJ[ProductID],0)),"Not found")</f>
        <v>Not found</v>
      </c>
      <c r="H2407" t="str">
        <f>IFERROR(INDEX(Location[State],MATCH(I2407,Location[Zip],0)),"Not found")</f>
        <v>Not found</v>
      </c>
      <c r="I2407" t="str">
        <f>IFERROR(INDEX(SalesTJ[Zip],MATCH(A2407,SalesTJ[ProductID],0)),"Not found")</f>
        <v>Not found</v>
      </c>
      <c r="J2407" t="str">
        <f>IFERROR(INDEX(Manufacturer[Manufacturer Name],MATCH(E2407,Manufacturer[ManufacturerID],0)),"Not found")</f>
        <v>Aliqui</v>
      </c>
      <c r="K2407" t="str">
        <f>IFERROR(INDEX(SalesTJ[Units],MATCH(A2407,SalesTJ[ProductID],0)),"Not found")</f>
        <v>Not found</v>
      </c>
      <c r="L2407" t="str">
        <f>IFERROR(INDEX(SalesTJ[Revenue],MATCH(A2407,SalesTJ[ProductID],0)),"Not found")</f>
        <v>Not found</v>
      </c>
    </row>
    <row r="2408" spans="1:12">
      <c r="A2408" s="10">
        <v>2407</v>
      </c>
      <c r="C2408" t="str">
        <f>IFERROR(INDEX(ProductTJ[Product Name],MATCH(A2408,ProductTJ[ProductID],0)),"Not found")</f>
        <v>Aliqui YY-16</v>
      </c>
      <c r="D2408" t="str">
        <f>IFERROR(INDEX(ProductTJ[Category],MATCH(A2408,ProductTJ[ProductID],0)),"Not found")</f>
        <v>Youth</v>
      </c>
      <c r="E2408">
        <f>IFERROR(INDEX(ProductTJ[ManufacturerID],MATCH(A2408,ProductTJ[ProductID],0)),"Not found")</f>
        <v>2</v>
      </c>
      <c r="F2408" t="str">
        <f>IFERROR(INDEX(ProductTJ[Segment],MATCH(A2408,ProductTJ[ProductID],0)),"Not found")</f>
        <v>Youth</v>
      </c>
      <c r="G2408" t="str">
        <f>IFERROR(INDEX(SalesTJ[Country],MATCH(A2408,SalesTJ[ProductID],0)),"Not found")</f>
        <v>Not found</v>
      </c>
      <c r="H2408" t="str">
        <f>IFERROR(INDEX(Location[State],MATCH(I2408,Location[Zip],0)),"Not found")</f>
        <v>Not found</v>
      </c>
      <c r="I2408" t="str">
        <f>IFERROR(INDEX(SalesTJ[Zip],MATCH(A2408,SalesTJ[ProductID],0)),"Not found")</f>
        <v>Not found</v>
      </c>
      <c r="J2408" t="str">
        <f>IFERROR(INDEX(Manufacturer[Manufacturer Name],MATCH(E2408,Manufacturer[ManufacturerID],0)),"Not found")</f>
        <v>Aliqui</v>
      </c>
      <c r="K2408" t="str">
        <f>IFERROR(INDEX(SalesTJ[Units],MATCH(A2408,SalesTJ[ProductID],0)),"Not found")</f>
        <v>Not found</v>
      </c>
      <c r="L2408" t="str">
        <f>IFERROR(INDEX(SalesTJ[Revenue],MATCH(A2408,SalesTJ[ProductID],0)),"Not found")</f>
        <v>Not found</v>
      </c>
    </row>
    <row r="2409" spans="1:12">
      <c r="A2409" s="10">
        <v>2408</v>
      </c>
      <c r="C2409" t="str">
        <f>IFERROR(INDEX(ProductTJ[Product Name],MATCH(A2409,ProductTJ[ProductID],0)),"Not found")</f>
        <v>Aliqui YY-17</v>
      </c>
      <c r="D2409" t="str">
        <f>IFERROR(INDEX(ProductTJ[Category],MATCH(A2409,ProductTJ[ProductID],0)),"Not found")</f>
        <v>Youth</v>
      </c>
      <c r="E2409">
        <f>IFERROR(INDEX(ProductTJ[ManufacturerID],MATCH(A2409,ProductTJ[ProductID],0)),"Not found")</f>
        <v>2</v>
      </c>
      <c r="F2409" t="str">
        <f>IFERROR(INDEX(ProductTJ[Segment],MATCH(A2409,ProductTJ[ProductID],0)),"Not found")</f>
        <v>Youth</v>
      </c>
      <c r="G2409" t="str">
        <f>IFERROR(INDEX(SalesTJ[Country],MATCH(A2409,SalesTJ[ProductID],0)),"Not found")</f>
        <v>Not found</v>
      </c>
      <c r="H2409" t="str">
        <f>IFERROR(INDEX(Location[State],MATCH(I2409,Location[Zip],0)),"Not found")</f>
        <v>Not found</v>
      </c>
      <c r="I2409" t="str">
        <f>IFERROR(INDEX(SalesTJ[Zip],MATCH(A2409,SalesTJ[ProductID],0)),"Not found")</f>
        <v>Not found</v>
      </c>
      <c r="J2409" t="str">
        <f>IFERROR(INDEX(Manufacturer[Manufacturer Name],MATCH(E2409,Manufacturer[ManufacturerID],0)),"Not found")</f>
        <v>Aliqui</v>
      </c>
      <c r="K2409" t="str">
        <f>IFERROR(INDEX(SalesTJ[Units],MATCH(A2409,SalesTJ[ProductID],0)),"Not found")</f>
        <v>Not found</v>
      </c>
      <c r="L2409" t="str">
        <f>IFERROR(INDEX(SalesTJ[Revenue],MATCH(A2409,SalesTJ[ProductID],0)),"Not found")</f>
        <v>Not found</v>
      </c>
    </row>
    <row r="2410" spans="1:12">
      <c r="A2410" s="10">
        <v>2409</v>
      </c>
      <c r="C2410" t="str">
        <f>IFERROR(INDEX(ProductTJ[Product Name],MATCH(A2410,ProductTJ[ProductID],0)),"Not found")</f>
        <v>Aliqui YY-18</v>
      </c>
      <c r="D2410" t="str">
        <f>IFERROR(INDEX(ProductTJ[Category],MATCH(A2410,ProductTJ[ProductID],0)),"Not found")</f>
        <v>Youth</v>
      </c>
      <c r="E2410">
        <f>IFERROR(INDEX(ProductTJ[ManufacturerID],MATCH(A2410,ProductTJ[ProductID],0)),"Not found")</f>
        <v>2</v>
      </c>
      <c r="F2410" t="str">
        <f>IFERROR(INDEX(ProductTJ[Segment],MATCH(A2410,ProductTJ[ProductID],0)),"Not found")</f>
        <v>Youth</v>
      </c>
      <c r="G2410" t="str">
        <f>IFERROR(INDEX(SalesTJ[Country],MATCH(A2410,SalesTJ[ProductID],0)),"Not found")</f>
        <v>Not found</v>
      </c>
      <c r="H2410" t="str">
        <f>IFERROR(INDEX(Location[State],MATCH(I2410,Location[Zip],0)),"Not found")</f>
        <v>Not found</v>
      </c>
      <c r="I2410" t="str">
        <f>IFERROR(INDEX(SalesTJ[Zip],MATCH(A2410,SalesTJ[ProductID],0)),"Not found")</f>
        <v>Not found</v>
      </c>
      <c r="J2410" t="str">
        <f>IFERROR(INDEX(Manufacturer[Manufacturer Name],MATCH(E2410,Manufacturer[ManufacturerID],0)),"Not found")</f>
        <v>Aliqui</v>
      </c>
      <c r="K2410" t="str">
        <f>IFERROR(INDEX(SalesTJ[Units],MATCH(A2410,SalesTJ[ProductID],0)),"Not found")</f>
        <v>Not found</v>
      </c>
      <c r="L2410" t="str">
        <f>IFERROR(INDEX(SalesTJ[Revenue],MATCH(A2410,SalesTJ[ProductID],0)),"Not found")</f>
        <v>Not found</v>
      </c>
    </row>
    <row r="2411" spans="1:12">
      <c r="A2411" s="10">
        <v>2410</v>
      </c>
      <c r="C2411" t="str">
        <f>IFERROR(INDEX(ProductTJ[Product Name],MATCH(A2411,ProductTJ[ProductID],0)),"Not found")</f>
        <v>Aliqui YY-19</v>
      </c>
      <c r="D2411" t="str">
        <f>IFERROR(INDEX(ProductTJ[Category],MATCH(A2411,ProductTJ[ProductID],0)),"Not found")</f>
        <v>Youth</v>
      </c>
      <c r="E2411">
        <f>IFERROR(INDEX(ProductTJ[ManufacturerID],MATCH(A2411,ProductTJ[ProductID],0)),"Not found")</f>
        <v>2</v>
      </c>
      <c r="F2411" t="str">
        <f>IFERROR(INDEX(ProductTJ[Segment],MATCH(A2411,ProductTJ[ProductID],0)),"Not found")</f>
        <v>Youth</v>
      </c>
      <c r="G2411" t="str">
        <f>IFERROR(INDEX(SalesTJ[Country],MATCH(A2411,SalesTJ[ProductID],0)),"Not found")</f>
        <v>Not found</v>
      </c>
      <c r="H2411" t="str">
        <f>IFERROR(INDEX(Location[State],MATCH(I2411,Location[Zip],0)),"Not found")</f>
        <v>Not found</v>
      </c>
      <c r="I2411" t="str">
        <f>IFERROR(INDEX(SalesTJ[Zip],MATCH(A2411,SalesTJ[ProductID],0)),"Not found")</f>
        <v>Not found</v>
      </c>
      <c r="J2411" t="str">
        <f>IFERROR(INDEX(Manufacturer[Manufacturer Name],MATCH(E2411,Manufacturer[ManufacturerID],0)),"Not found")</f>
        <v>Aliqui</v>
      </c>
      <c r="K2411" t="str">
        <f>IFERROR(INDEX(SalesTJ[Units],MATCH(A2411,SalesTJ[ProductID],0)),"Not found")</f>
        <v>Not found</v>
      </c>
      <c r="L2411" t="str">
        <f>IFERROR(INDEX(SalesTJ[Revenue],MATCH(A2411,SalesTJ[ProductID],0)),"Not found")</f>
        <v>Not found</v>
      </c>
    </row>
    <row r="2412" spans="1:12">
      <c r="A2412" s="10">
        <v>2411</v>
      </c>
      <c r="C2412" t="str">
        <f>IFERROR(INDEX(ProductTJ[Product Name],MATCH(A2412,ProductTJ[ProductID],0)),"Not found")</f>
        <v>Aliqui YY-20</v>
      </c>
      <c r="D2412" t="str">
        <f>IFERROR(INDEX(ProductTJ[Category],MATCH(A2412,ProductTJ[ProductID],0)),"Not found")</f>
        <v>Youth</v>
      </c>
      <c r="E2412">
        <f>IFERROR(INDEX(ProductTJ[ManufacturerID],MATCH(A2412,ProductTJ[ProductID],0)),"Not found")</f>
        <v>2</v>
      </c>
      <c r="F2412" t="str">
        <f>IFERROR(INDEX(ProductTJ[Segment],MATCH(A2412,ProductTJ[ProductID],0)),"Not found")</f>
        <v>Youth</v>
      </c>
      <c r="G2412" t="str">
        <f>IFERROR(INDEX(SalesTJ[Country],MATCH(A2412,SalesTJ[ProductID],0)),"Not found")</f>
        <v>Not found</v>
      </c>
      <c r="H2412" t="str">
        <f>IFERROR(INDEX(Location[State],MATCH(I2412,Location[Zip],0)),"Not found")</f>
        <v>Not found</v>
      </c>
      <c r="I2412" t="str">
        <f>IFERROR(INDEX(SalesTJ[Zip],MATCH(A2412,SalesTJ[ProductID],0)),"Not found")</f>
        <v>Not found</v>
      </c>
      <c r="J2412" t="str">
        <f>IFERROR(INDEX(Manufacturer[Manufacturer Name],MATCH(E2412,Manufacturer[ManufacturerID],0)),"Not found")</f>
        <v>Aliqui</v>
      </c>
      <c r="K2412" t="str">
        <f>IFERROR(INDEX(SalesTJ[Units],MATCH(A2412,SalesTJ[ProductID],0)),"Not found")</f>
        <v>Not found</v>
      </c>
      <c r="L2412" t="str">
        <f>IFERROR(INDEX(SalesTJ[Revenue],MATCH(A2412,SalesTJ[ProductID],0)),"Not found")</f>
        <v>Not found</v>
      </c>
    </row>
    <row r="2413" spans="1:12">
      <c r="A2413" s="10">
        <v>2412</v>
      </c>
      <c r="C2413" t="str">
        <f>IFERROR(INDEX(ProductTJ[Product Name],MATCH(A2413,ProductTJ[ProductID],0)),"Not found")</f>
        <v>Aliqui YY-21</v>
      </c>
      <c r="D2413" t="str">
        <f>IFERROR(INDEX(ProductTJ[Category],MATCH(A2413,ProductTJ[ProductID],0)),"Not found")</f>
        <v>Youth</v>
      </c>
      <c r="E2413">
        <f>IFERROR(INDEX(ProductTJ[ManufacturerID],MATCH(A2413,ProductTJ[ProductID],0)),"Not found")</f>
        <v>2</v>
      </c>
      <c r="F2413" t="str">
        <f>IFERROR(INDEX(ProductTJ[Segment],MATCH(A2413,ProductTJ[ProductID],0)),"Not found")</f>
        <v>Youth</v>
      </c>
      <c r="G2413" t="str">
        <f>IFERROR(INDEX(SalesTJ[Country],MATCH(A2413,SalesTJ[ProductID],0)),"Not found")</f>
        <v>Canada</v>
      </c>
      <c r="H2413" t="str">
        <f>IFERROR(INDEX(Location[State],MATCH(I2413,Location[Zip],0)),"Not found")</f>
        <v>British Columbia</v>
      </c>
      <c r="I2413" t="str">
        <f>IFERROR(INDEX(SalesTJ[Zip],MATCH(A2413,SalesTJ[ProductID],0)),"Not found")</f>
        <v>V6A</v>
      </c>
      <c r="J2413" t="str">
        <f>IFERROR(INDEX(Manufacturer[Manufacturer Name],MATCH(E2413,Manufacturer[ManufacturerID],0)),"Not found")</f>
        <v>Aliqui</v>
      </c>
      <c r="K2413">
        <f>IFERROR(INDEX(SalesTJ[Units],MATCH(A2413,SalesTJ[ProductID],0)),"Not found")</f>
        <v>1</v>
      </c>
      <c r="L2413">
        <f>IFERROR(INDEX(SalesTJ[Revenue],MATCH(A2413,SalesTJ[ProductID],0)),"Not found")</f>
        <v>1290.87</v>
      </c>
    </row>
  </sheetData>
  <pageMargins left="0.7" right="0.7" top="0.75" bottom="0.75" header="0.3" footer="0.3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selection activeCell="G21" sqref="G21"/>
    </sheetView>
  </sheetViews>
  <sheetFormatPr defaultColWidth="9" defaultRowHeight="14.4" outlineLevelCol="6"/>
  <cols>
    <col min="1" max="1" width="17.4259259259259" customWidth="1"/>
    <col min="2" max="2" width="11.8518518518519" customWidth="1"/>
    <col min="3" max="3" width="18.5740740740741" customWidth="1"/>
    <col min="4" max="4" width="11.4259259259259" customWidth="1"/>
    <col min="6" max="6" width="77.2222222222222" customWidth="1"/>
  </cols>
  <sheetData>
    <row r="1" spans="1:4">
      <c r="A1" s="102" t="s">
        <v>13</v>
      </c>
      <c r="B1" s="102" t="s">
        <v>14</v>
      </c>
      <c r="C1" s="102" t="s">
        <v>15</v>
      </c>
      <c r="D1" s="102" t="s">
        <v>16</v>
      </c>
    </row>
    <row r="2" spans="1:6">
      <c r="A2" t="s">
        <v>17</v>
      </c>
      <c r="B2">
        <v>4731</v>
      </c>
      <c r="C2" t="s">
        <v>18</v>
      </c>
      <c r="D2" t="s">
        <v>19</v>
      </c>
      <c r="F2" s="103" t="s">
        <v>5</v>
      </c>
    </row>
    <row r="3" spans="1:6">
      <c r="A3" t="s">
        <v>20</v>
      </c>
      <c r="B3">
        <v>4556</v>
      </c>
      <c r="C3" t="s">
        <v>21</v>
      </c>
      <c r="D3" t="s">
        <v>19</v>
      </c>
      <c r="F3" s="104" t="s">
        <v>22</v>
      </c>
    </row>
    <row r="4" spans="1:4">
      <c r="A4" t="s">
        <v>23</v>
      </c>
      <c r="B4">
        <v>4706</v>
      </c>
      <c r="C4" t="s">
        <v>24</v>
      </c>
      <c r="D4" t="s">
        <v>19</v>
      </c>
    </row>
    <row r="5" spans="1:4">
      <c r="A5" t="s">
        <v>25</v>
      </c>
      <c r="B5">
        <v>4083</v>
      </c>
      <c r="C5" t="s">
        <v>26</v>
      </c>
      <c r="D5" t="s">
        <v>19</v>
      </c>
    </row>
    <row r="6" spans="1:4">
      <c r="A6" t="s">
        <v>27</v>
      </c>
      <c r="B6">
        <v>4093</v>
      </c>
      <c r="C6" t="s">
        <v>28</v>
      </c>
      <c r="D6" t="s">
        <v>19</v>
      </c>
    </row>
    <row r="7" spans="1:7">
      <c r="A7" t="s">
        <v>29</v>
      </c>
      <c r="B7">
        <v>4364</v>
      </c>
      <c r="C7" t="s">
        <v>30</v>
      </c>
      <c r="D7" t="s">
        <v>19</v>
      </c>
      <c r="F7" s="103" t="s">
        <v>31</v>
      </c>
      <c r="G7" s="103">
        <f>VLOOKUP("Kim West",A1:D30,2,0)</f>
        <v>4991</v>
      </c>
    </row>
    <row r="8" spans="1:4">
      <c r="A8" t="s">
        <v>32</v>
      </c>
      <c r="B8">
        <v>4882</v>
      </c>
      <c r="C8" t="s">
        <v>33</v>
      </c>
      <c r="D8" t="s">
        <v>19</v>
      </c>
    </row>
    <row r="9" spans="1:4">
      <c r="A9" t="s">
        <v>34</v>
      </c>
      <c r="B9">
        <v>4593</v>
      </c>
      <c r="C9" t="s">
        <v>35</v>
      </c>
      <c r="D9" t="s">
        <v>19</v>
      </c>
    </row>
    <row r="10" spans="1:7">
      <c r="A10" t="s">
        <v>31</v>
      </c>
      <c r="B10">
        <v>4991</v>
      </c>
      <c r="C10" t="s">
        <v>36</v>
      </c>
      <c r="D10" t="s">
        <v>19</v>
      </c>
      <c r="F10" s="103" t="s">
        <v>37</v>
      </c>
      <c r="G10" s="103">
        <f>VLOOKUP("Paul Hill",A1:D30,2,0)</f>
        <v>4354</v>
      </c>
    </row>
    <row r="11" spans="1:4">
      <c r="A11" t="s">
        <v>38</v>
      </c>
      <c r="B11">
        <v>4956</v>
      </c>
      <c r="C11" t="s">
        <v>39</v>
      </c>
      <c r="D11" t="s">
        <v>19</v>
      </c>
    </row>
    <row r="12" spans="1:4">
      <c r="A12" t="s">
        <v>40</v>
      </c>
      <c r="B12">
        <v>4761</v>
      </c>
      <c r="C12" t="s">
        <v>41</v>
      </c>
      <c r="D12" t="s">
        <v>42</v>
      </c>
    </row>
    <row r="13" spans="1:4">
      <c r="A13" t="s">
        <v>43</v>
      </c>
      <c r="B13">
        <v>4027</v>
      </c>
      <c r="C13" t="s">
        <v>44</v>
      </c>
      <c r="D13" t="s">
        <v>45</v>
      </c>
    </row>
    <row r="14" spans="1:4">
      <c r="A14" t="s">
        <v>46</v>
      </c>
      <c r="B14">
        <v>4993</v>
      </c>
      <c r="C14" t="s">
        <v>47</v>
      </c>
      <c r="D14" t="s">
        <v>45</v>
      </c>
    </row>
    <row r="15" spans="1:4">
      <c r="A15" t="s">
        <v>48</v>
      </c>
      <c r="B15">
        <v>4236</v>
      </c>
      <c r="C15" t="s">
        <v>49</v>
      </c>
      <c r="D15" t="s">
        <v>42</v>
      </c>
    </row>
    <row r="16" spans="1:4">
      <c r="A16" t="s">
        <v>37</v>
      </c>
      <c r="B16">
        <v>4354</v>
      </c>
      <c r="C16" t="s">
        <v>50</v>
      </c>
      <c r="D16" t="s">
        <v>42</v>
      </c>
    </row>
    <row r="17" spans="1:4">
      <c r="A17" t="s">
        <v>51</v>
      </c>
      <c r="B17">
        <v>4510</v>
      </c>
      <c r="C17" t="s">
        <v>52</v>
      </c>
      <c r="D17" t="s">
        <v>45</v>
      </c>
    </row>
    <row r="18" spans="1:4">
      <c r="A18" t="s">
        <v>53</v>
      </c>
      <c r="B18">
        <v>4073</v>
      </c>
      <c r="C18" t="s">
        <v>54</v>
      </c>
      <c r="D18" t="s">
        <v>55</v>
      </c>
    </row>
    <row r="19" spans="1:4">
      <c r="A19" t="s">
        <v>56</v>
      </c>
      <c r="B19">
        <v>4314</v>
      </c>
      <c r="C19" t="s">
        <v>57</v>
      </c>
      <c r="D19" t="s">
        <v>45</v>
      </c>
    </row>
    <row r="20" spans="1:4">
      <c r="A20" t="s">
        <v>58</v>
      </c>
      <c r="B20">
        <v>4370</v>
      </c>
      <c r="C20" t="s">
        <v>59</v>
      </c>
      <c r="D20" t="s">
        <v>55</v>
      </c>
    </row>
    <row r="21" spans="1:4">
      <c r="A21" t="s">
        <v>60</v>
      </c>
      <c r="B21">
        <v>4831</v>
      </c>
      <c r="C21" s="104" t="s">
        <v>61</v>
      </c>
      <c r="D21" t="s">
        <v>45</v>
      </c>
    </row>
    <row r="22" spans="1:4">
      <c r="A22" t="s">
        <v>62</v>
      </c>
      <c r="B22">
        <v>4619</v>
      </c>
      <c r="C22" t="s">
        <v>63</v>
      </c>
      <c r="D22" t="s">
        <v>64</v>
      </c>
    </row>
    <row r="23" spans="1:4">
      <c r="A23" t="s">
        <v>65</v>
      </c>
      <c r="B23">
        <v>4594</v>
      </c>
      <c r="C23" t="s">
        <v>66</v>
      </c>
      <c r="D23" t="s">
        <v>64</v>
      </c>
    </row>
    <row r="24" spans="1:4">
      <c r="A24" t="s">
        <v>67</v>
      </c>
      <c r="B24">
        <v>4287</v>
      </c>
      <c r="C24" t="s">
        <v>68</v>
      </c>
      <c r="D24" t="s">
        <v>64</v>
      </c>
    </row>
    <row r="25" spans="1:4">
      <c r="A25" t="s">
        <v>69</v>
      </c>
      <c r="B25">
        <v>4299</v>
      </c>
      <c r="C25" t="s">
        <v>70</v>
      </c>
      <c r="D25" t="s">
        <v>64</v>
      </c>
    </row>
    <row r="26" spans="1:4">
      <c r="A26" t="s">
        <v>71</v>
      </c>
      <c r="B26">
        <v>4836</v>
      </c>
      <c r="C26" t="s">
        <v>72</v>
      </c>
      <c r="D26" t="s">
        <v>55</v>
      </c>
    </row>
    <row r="27" spans="1:4">
      <c r="A27" t="s">
        <v>73</v>
      </c>
      <c r="B27">
        <v>4654</v>
      </c>
      <c r="C27" t="s">
        <v>74</v>
      </c>
      <c r="D27" t="s">
        <v>45</v>
      </c>
    </row>
    <row r="28" spans="1:4">
      <c r="A28" t="s">
        <v>75</v>
      </c>
      <c r="B28">
        <v>4822</v>
      </c>
      <c r="C28" t="s">
        <v>76</v>
      </c>
      <c r="D28" t="s">
        <v>45</v>
      </c>
    </row>
    <row r="29" spans="1:4">
      <c r="A29" t="s">
        <v>77</v>
      </c>
      <c r="B29">
        <v>4769</v>
      </c>
      <c r="C29" t="s">
        <v>78</v>
      </c>
      <c r="D29" t="s">
        <v>45</v>
      </c>
    </row>
    <row r="30" spans="1:4">
      <c r="A30" t="s">
        <v>79</v>
      </c>
      <c r="B30">
        <v>4919</v>
      </c>
      <c r="C30" t="s">
        <v>80</v>
      </c>
      <c r="D30" t="s">
        <v>45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5"/>
  <sheetViews>
    <sheetView topLeftCell="B31" workbookViewId="0">
      <selection activeCell="L43" sqref="L43"/>
    </sheetView>
  </sheetViews>
  <sheetFormatPr defaultColWidth="9" defaultRowHeight="14.4"/>
  <cols>
    <col min="1" max="1" width="22.8888888888889" customWidth="1"/>
    <col min="7" max="7" width="27.712962962963" customWidth="1"/>
  </cols>
  <sheetData>
    <row r="1" spans="1:4">
      <c r="A1" s="82" t="s">
        <v>81</v>
      </c>
      <c r="B1" s="82" t="s">
        <v>82</v>
      </c>
      <c r="C1" s="82" t="s">
        <v>83</v>
      </c>
      <c r="D1" s="82" t="s">
        <v>84</v>
      </c>
    </row>
    <row r="2" spans="1:7">
      <c r="A2" t="s">
        <v>85</v>
      </c>
      <c r="B2" t="s">
        <v>50</v>
      </c>
      <c r="C2" s="83">
        <v>11649</v>
      </c>
      <c r="D2" s="83">
        <v>802</v>
      </c>
      <c r="G2" t="s">
        <v>5</v>
      </c>
    </row>
    <row r="3" ht="15.6" spans="1:14">
      <c r="A3" t="s">
        <v>85</v>
      </c>
      <c r="B3" t="s">
        <v>52</v>
      </c>
      <c r="C3" s="83">
        <v>7718</v>
      </c>
      <c r="D3" s="83">
        <v>876</v>
      </c>
      <c r="F3" s="84" t="s">
        <v>86</v>
      </c>
      <c r="M3" s="98"/>
      <c r="N3" t="s">
        <v>87</v>
      </c>
    </row>
    <row r="4" spans="1:14">
      <c r="A4" t="s">
        <v>85</v>
      </c>
      <c r="B4" t="s">
        <v>54</v>
      </c>
      <c r="C4" s="83">
        <v>15033</v>
      </c>
      <c r="D4" s="83">
        <v>469</v>
      </c>
      <c r="F4" t="s">
        <v>88</v>
      </c>
      <c r="M4" s="99"/>
      <c r="N4" t="s">
        <v>89</v>
      </c>
    </row>
    <row r="5" spans="1:14">
      <c r="A5" t="s">
        <v>85</v>
      </c>
      <c r="B5" t="s">
        <v>39</v>
      </c>
      <c r="C5" s="83">
        <v>18700.5</v>
      </c>
      <c r="D5" s="83">
        <v>984.9</v>
      </c>
      <c r="G5" s="85" t="s">
        <v>82</v>
      </c>
      <c r="H5" s="86" t="s">
        <v>84</v>
      </c>
      <c r="I5" s="100" t="s">
        <v>83</v>
      </c>
      <c r="J5" s="100" t="s">
        <v>81</v>
      </c>
      <c r="M5" s="100"/>
      <c r="N5" t="s">
        <v>90</v>
      </c>
    </row>
    <row r="6" spans="1:14">
      <c r="A6" t="s">
        <v>91</v>
      </c>
      <c r="B6" t="s">
        <v>92</v>
      </c>
      <c r="C6" s="83">
        <v>14432</v>
      </c>
      <c r="D6" s="83">
        <v>240</v>
      </c>
      <c r="G6" s="87" t="s">
        <v>93</v>
      </c>
      <c r="H6" s="88">
        <f>INDEX(A1:D11,MATCH(G6,B1:B11,0),4)</f>
        <v>800</v>
      </c>
      <c r="I6" s="101">
        <f>INDEX(A1:D11,MATCH(G6,B1:B11,0),3)</f>
        <v>17760</v>
      </c>
      <c r="J6" s="100" t="str">
        <f>INDEX(A1:D11,MATCH(G6,B1:B11,0),1)</f>
        <v>Utility</v>
      </c>
      <c r="M6" s="87"/>
      <c r="N6" t="s">
        <v>94</v>
      </c>
    </row>
    <row r="7" spans="1:4">
      <c r="A7" t="s">
        <v>91</v>
      </c>
      <c r="B7" t="s">
        <v>21</v>
      </c>
      <c r="C7" s="83">
        <v>17990</v>
      </c>
      <c r="D7" s="83">
        <v>1166</v>
      </c>
    </row>
    <row r="8" spans="1:4">
      <c r="A8" t="s">
        <v>91</v>
      </c>
      <c r="B8" t="s">
        <v>28</v>
      </c>
      <c r="C8" s="83">
        <v>11022</v>
      </c>
      <c r="D8" s="83">
        <v>550</v>
      </c>
    </row>
    <row r="9" spans="1:4">
      <c r="A9" t="s">
        <v>95</v>
      </c>
      <c r="B9" t="s">
        <v>93</v>
      </c>
      <c r="C9" s="83">
        <v>17760</v>
      </c>
      <c r="D9" s="83">
        <v>800</v>
      </c>
    </row>
    <row r="10" spans="1:4">
      <c r="A10" t="s">
        <v>95</v>
      </c>
      <c r="B10" t="s">
        <v>96</v>
      </c>
      <c r="C10" s="83">
        <v>30399.6</v>
      </c>
      <c r="D10" s="83">
        <v>786.8</v>
      </c>
    </row>
    <row r="11" spans="1:4">
      <c r="A11" t="s">
        <v>95</v>
      </c>
      <c r="B11" t="s">
        <v>97</v>
      </c>
      <c r="C11" s="83">
        <v>20400</v>
      </c>
      <c r="D11" s="83">
        <v>614.4</v>
      </c>
    </row>
    <row r="19" ht="10" customHeight="1"/>
    <row r="20" spans="1:8">
      <c r="A20" s="82" t="s">
        <v>81</v>
      </c>
      <c r="B20" s="82" t="s">
        <v>82</v>
      </c>
      <c r="C20" s="82" t="s">
        <v>83</v>
      </c>
      <c r="D20" s="82" t="s">
        <v>84</v>
      </c>
      <c r="H20" t="s">
        <v>8</v>
      </c>
    </row>
    <row r="21" spans="1:4">
      <c r="A21" t="s">
        <v>85</v>
      </c>
      <c r="B21" t="s">
        <v>50</v>
      </c>
      <c r="C21" s="83">
        <v>11649</v>
      </c>
      <c r="D21" s="83">
        <v>802</v>
      </c>
    </row>
    <row r="22" ht="15.6" spans="1:7">
      <c r="A22" t="s">
        <v>85</v>
      </c>
      <c r="B22" t="s">
        <v>52</v>
      </c>
      <c r="C22" s="83">
        <v>7718</v>
      </c>
      <c r="D22" s="83">
        <v>876</v>
      </c>
      <c r="G22" s="84" t="s">
        <v>98</v>
      </c>
    </row>
    <row r="23" spans="1:7">
      <c r="A23" t="s">
        <v>85</v>
      </c>
      <c r="B23" t="s">
        <v>54</v>
      </c>
      <c r="C23" s="83">
        <v>15033</v>
      </c>
      <c r="D23" s="83">
        <v>469</v>
      </c>
      <c r="G23" t="s">
        <v>99</v>
      </c>
    </row>
    <row r="24" spans="1:7">
      <c r="A24" t="s">
        <v>85</v>
      </c>
      <c r="B24" t="s">
        <v>39</v>
      </c>
      <c r="C24" s="83">
        <v>18700.5</v>
      </c>
      <c r="D24" s="83">
        <v>984.9</v>
      </c>
      <c r="G24" t="s">
        <v>100</v>
      </c>
    </row>
    <row r="25" spans="1:4">
      <c r="A25" t="s">
        <v>91</v>
      </c>
      <c r="B25" t="s">
        <v>92</v>
      </c>
      <c r="C25" s="83">
        <v>14432</v>
      </c>
      <c r="D25" s="83">
        <v>240</v>
      </c>
    </row>
    <row r="26" spans="1:4">
      <c r="A26" t="s">
        <v>91</v>
      </c>
      <c r="B26" t="s">
        <v>21</v>
      </c>
      <c r="C26" s="83">
        <v>17990</v>
      </c>
      <c r="D26" s="83">
        <v>1166</v>
      </c>
    </row>
    <row r="27" spans="1:8">
      <c r="A27" t="s">
        <v>91</v>
      </c>
      <c r="B27" t="s">
        <v>28</v>
      </c>
      <c r="C27" s="83">
        <v>11022</v>
      </c>
      <c r="D27" s="83">
        <v>550</v>
      </c>
      <c r="G27" s="85" t="s">
        <v>101</v>
      </c>
      <c r="H27" s="87" t="s">
        <v>54</v>
      </c>
    </row>
    <row r="28" spans="1:8">
      <c r="A28" t="s">
        <v>95</v>
      </c>
      <c r="B28" t="s">
        <v>93</v>
      </c>
      <c r="C28" s="83">
        <v>17760</v>
      </c>
      <c r="D28" s="83">
        <v>800</v>
      </c>
      <c r="G28" s="87" t="s">
        <v>83</v>
      </c>
      <c r="H28" s="89">
        <f>INDEX(C21:D30,MATCH(H27,B21:B30,0),MATCH(G28,C20:D20,0))</f>
        <v>15033</v>
      </c>
    </row>
    <row r="29" spans="1:4">
      <c r="A29" t="s">
        <v>95</v>
      </c>
      <c r="B29" t="s">
        <v>96</v>
      </c>
      <c r="C29" s="83">
        <v>30399.6</v>
      </c>
      <c r="D29" s="83">
        <v>786.8</v>
      </c>
    </row>
    <row r="30" spans="1:4">
      <c r="A30" t="s">
        <v>95</v>
      </c>
      <c r="B30" t="s">
        <v>97</v>
      </c>
      <c r="C30" s="83">
        <v>20400</v>
      </c>
      <c r="D30" s="83">
        <v>614.4</v>
      </c>
    </row>
    <row r="37" spans="7:7">
      <c r="G37" t="s">
        <v>10</v>
      </c>
    </row>
    <row r="38" ht="15.6" spans="1:6">
      <c r="A38" s="82" t="s">
        <v>102</v>
      </c>
      <c r="B38" s="90" t="s">
        <v>103</v>
      </c>
      <c r="C38" s="90" t="s">
        <v>104</v>
      </c>
      <c r="D38" s="90" t="s">
        <v>105</v>
      </c>
      <c r="F38" s="91" t="s">
        <v>106</v>
      </c>
    </row>
    <row r="39" spans="1:4">
      <c r="A39" s="92" t="s">
        <v>107</v>
      </c>
      <c r="B39" s="93">
        <v>2.95</v>
      </c>
      <c r="C39" s="93">
        <v>3.75</v>
      </c>
      <c r="D39" s="93">
        <v>4.15</v>
      </c>
    </row>
    <row r="40" spans="1:4">
      <c r="A40" s="92" t="s">
        <v>108</v>
      </c>
      <c r="B40" s="93">
        <v>2.95</v>
      </c>
      <c r="C40" s="93">
        <v>3.65</v>
      </c>
      <c r="D40" s="93">
        <v>4.15</v>
      </c>
    </row>
    <row r="41" spans="1:8">
      <c r="A41" s="92" t="s">
        <v>109</v>
      </c>
      <c r="B41" s="93">
        <v>3.75</v>
      </c>
      <c r="C41" s="93">
        <v>3.95</v>
      </c>
      <c r="D41" s="93">
        <v>4.25</v>
      </c>
      <c r="G41" s="94" t="s">
        <v>110</v>
      </c>
      <c r="H41" s="87" t="s">
        <v>111</v>
      </c>
    </row>
    <row r="42" spans="1:8">
      <c r="A42" s="92" t="s">
        <v>112</v>
      </c>
      <c r="B42" s="93">
        <v>3.25</v>
      </c>
      <c r="C42" s="93">
        <v>3.95</v>
      </c>
      <c r="D42" s="93">
        <v>4.4</v>
      </c>
      <c r="G42" s="95" t="s">
        <v>113</v>
      </c>
      <c r="H42" s="87" t="s">
        <v>104</v>
      </c>
    </row>
    <row r="43" spans="1:8">
      <c r="A43" s="92" t="s">
        <v>114</v>
      </c>
      <c r="B43" s="93">
        <v>3.45</v>
      </c>
      <c r="C43" s="93">
        <v>4.15</v>
      </c>
      <c r="D43" s="93">
        <v>4.55</v>
      </c>
      <c r="G43" s="96" t="s">
        <v>115</v>
      </c>
      <c r="H43" s="97">
        <f>INDEX(B39:D45,MATCH(H41,A39:A45,0),MATCH(H42,B38:D38,0))</f>
        <v>2.4</v>
      </c>
    </row>
    <row r="44" spans="1:4">
      <c r="A44" s="92" t="s">
        <v>111</v>
      </c>
      <c r="B44" s="93">
        <v>2</v>
      </c>
      <c r="C44" s="93">
        <v>2.4</v>
      </c>
      <c r="D44" s="93">
        <v>2.75</v>
      </c>
    </row>
    <row r="45" spans="1:4">
      <c r="A45" s="92" t="s">
        <v>116</v>
      </c>
      <c r="B45" s="93">
        <v>3.95</v>
      </c>
      <c r="C45" s="93">
        <v>4.75</v>
      </c>
      <c r="D45" s="93">
        <v>5.15</v>
      </c>
    </row>
  </sheetData>
  <dataValidations count="6">
    <dataValidation type="list" allowBlank="1" showInputMessage="1" showErrorMessage="1" sqref="G6">
      <formula1>$B$2:$B$11</formula1>
    </dataValidation>
    <dataValidation type="list" allowBlank="1" showInputMessage="1" showErrorMessage="1" sqref="H27">
      <formula1>$B$21:$B$30</formula1>
    </dataValidation>
    <dataValidation type="list" allowBlank="1" showInputMessage="1" showErrorMessage="1" sqref="G28 G31">
      <formula1>$C$20:$D$20</formula1>
    </dataValidation>
    <dataValidation type="list" allowBlank="1" showInputMessage="1" showErrorMessage="1" sqref="G30">
      <formula1>$B$21:$B$24</formula1>
    </dataValidation>
    <dataValidation type="list" allowBlank="1" showInputMessage="1" showErrorMessage="1" sqref="H41">
      <formula1>$A$39:$A$45</formula1>
    </dataValidation>
    <dataValidation type="list" allowBlank="1" showInputMessage="1" showErrorMessage="1" sqref="H42">
      <formula1>$B$38:$D$38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8"/>
  <sheetViews>
    <sheetView topLeftCell="A64" workbookViewId="0">
      <selection activeCell="M89" sqref="M89"/>
    </sheetView>
  </sheetViews>
  <sheetFormatPr defaultColWidth="9" defaultRowHeight="14.4"/>
  <cols>
    <col min="1" max="1" width="15" customWidth="1"/>
    <col min="2" max="2" width="19" customWidth="1"/>
    <col min="3" max="3" width="32" customWidth="1"/>
    <col min="4" max="4" width="15.712962962963" customWidth="1"/>
    <col min="5" max="5" width="12.2222222222222" customWidth="1"/>
    <col min="6" max="6" width="12.1388888888889" customWidth="1"/>
    <col min="10" max="10" width="11.287037037037" customWidth="1"/>
  </cols>
  <sheetData>
    <row r="1" spans="1:10">
      <c r="A1" s="45" t="s">
        <v>117</v>
      </c>
      <c r="B1" s="46" t="s">
        <v>118</v>
      </c>
      <c r="C1" s="46" t="s">
        <v>16</v>
      </c>
      <c r="D1" s="46" t="s">
        <v>119</v>
      </c>
      <c r="E1" s="47" t="s">
        <v>120</v>
      </c>
      <c r="F1" s="47" t="s">
        <v>121</v>
      </c>
      <c r="G1" s="48" t="s">
        <v>122</v>
      </c>
      <c r="H1" s="49" t="s">
        <v>123</v>
      </c>
      <c r="I1" s="67" t="s">
        <v>124</v>
      </c>
      <c r="J1" s="68" t="s">
        <v>83</v>
      </c>
    </row>
    <row r="2" spans="1:10">
      <c r="A2" s="50">
        <v>23353</v>
      </c>
      <c r="B2" s="51" t="s">
        <v>125</v>
      </c>
      <c r="C2" s="51" t="s">
        <v>126</v>
      </c>
      <c r="D2" s="51" t="s">
        <v>127</v>
      </c>
      <c r="E2" s="51" t="s">
        <v>128</v>
      </c>
      <c r="F2" s="52">
        <v>41070</v>
      </c>
      <c r="G2" s="53">
        <f t="shared" ref="G2:G65" si="0">VALUE(MONTH(F2))</f>
        <v>6</v>
      </c>
      <c r="H2" s="54">
        <v>168</v>
      </c>
      <c r="I2" s="69">
        <v>14.5</v>
      </c>
      <c r="J2" s="70">
        <f t="shared" ref="J2:J65" si="1">I2*H2</f>
        <v>2436</v>
      </c>
    </row>
    <row r="3" spans="1:10">
      <c r="A3" s="55">
        <v>23332</v>
      </c>
      <c r="B3" s="56" t="s">
        <v>129</v>
      </c>
      <c r="C3" s="56" t="s">
        <v>130</v>
      </c>
      <c r="D3" s="56" t="s">
        <v>131</v>
      </c>
      <c r="E3" s="56" t="s">
        <v>128</v>
      </c>
      <c r="F3" s="57">
        <v>40950</v>
      </c>
      <c r="G3" s="58">
        <f t="shared" si="0"/>
        <v>2</v>
      </c>
      <c r="H3" s="59">
        <v>203</v>
      </c>
      <c r="I3" s="71">
        <v>4.5</v>
      </c>
      <c r="J3" s="72">
        <f t="shared" si="1"/>
        <v>913.5</v>
      </c>
    </row>
    <row r="4" spans="1:10">
      <c r="A4" s="55">
        <v>23263</v>
      </c>
      <c r="B4" s="56" t="s">
        <v>132</v>
      </c>
      <c r="C4" s="56" t="s">
        <v>133</v>
      </c>
      <c r="D4" s="56" t="s">
        <v>134</v>
      </c>
      <c r="E4" s="56" t="s">
        <v>135</v>
      </c>
      <c r="F4" s="57">
        <v>41096</v>
      </c>
      <c r="G4" s="58">
        <f t="shared" si="0"/>
        <v>7</v>
      </c>
      <c r="H4" s="59">
        <v>73</v>
      </c>
      <c r="I4" s="71">
        <v>6.5</v>
      </c>
      <c r="J4" s="72">
        <f t="shared" si="1"/>
        <v>474.5</v>
      </c>
    </row>
    <row r="5" spans="1:10">
      <c r="A5" s="60">
        <v>23344</v>
      </c>
      <c r="B5" s="61" t="s">
        <v>136</v>
      </c>
      <c r="C5" s="61" t="s">
        <v>137</v>
      </c>
      <c r="D5" s="61" t="s">
        <v>134</v>
      </c>
      <c r="E5" s="61" t="s">
        <v>135</v>
      </c>
      <c r="F5" s="62">
        <v>41265</v>
      </c>
      <c r="G5" s="63">
        <f t="shared" si="0"/>
        <v>12</v>
      </c>
      <c r="H5" s="64">
        <v>64</v>
      </c>
      <c r="I5" s="73">
        <v>6.5</v>
      </c>
      <c r="J5" s="74">
        <f t="shared" si="1"/>
        <v>416</v>
      </c>
    </row>
    <row r="6" spans="1:10">
      <c r="A6" s="60">
        <v>23270</v>
      </c>
      <c r="B6" s="61" t="s">
        <v>138</v>
      </c>
      <c r="C6" s="61" t="s">
        <v>139</v>
      </c>
      <c r="D6" s="61" t="s">
        <v>140</v>
      </c>
      <c r="E6" s="61" t="s">
        <v>141</v>
      </c>
      <c r="F6" s="62">
        <v>41067</v>
      </c>
      <c r="G6" s="63">
        <f t="shared" si="0"/>
        <v>6</v>
      </c>
      <c r="H6" s="64">
        <v>67</v>
      </c>
      <c r="I6" s="73">
        <v>6.99</v>
      </c>
      <c r="J6" s="74">
        <f t="shared" si="1"/>
        <v>468.33</v>
      </c>
    </row>
    <row r="7" spans="1:10">
      <c r="A7" s="60">
        <v>23355</v>
      </c>
      <c r="B7" s="61" t="s">
        <v>142</v>
      </c>
      <c r="C7" s="61" t="s">
        <v>143</v>
      </c>
      <c r="D7" s="61" t="s">
        <v>131</v>
      </c>
      <c r="E7" s="61" t="s">
        <v>135</v>
      </c>
      <c r="F7" s="62">
        <v>41026</v>
      </c>
      <c r="G7" s="63">
        <f t="shared" si="0"/>
        <v>4</v>
      </c>
      <c r="H7" s="64">
        <v>16</v>
      </c>
      <c r="I7" s="73">
        <v>4.5</v>
      </c>
      <c r="J7" s="74">
        <f t="shared" si="1"/>
        <v>72</v>
      </c>
    </row>
    <row r="8" spans="1:10">
      <c r="A8" s="55">
        <v>23267</v>
      </c>
      <c r="B8" s="56" t="s">
        <v>144</v>
      </c>
      <c r="C8" s="56" t="s">
        <v>145</v>
      </c>
      <c r="D8" s="56" t="s">
        <v>146</v>
      </c>
      <c r="E8" s="56" t="s">
        <v>135</v>
      </c>
      <c r="F8" s="57">
        <v>41101</v>
      </c>
      <c r="G8" s="58">
        <f t="shared" si="0"/>
        <v>7</v>
      </c>
      <c r="H8" s="59">
        <v>129</v>
      </c>
      <c r="I8" s="71">
        <v>3</v>
      </c>
      <c r="J8" s="72">
        <f t="shared" si="1"/>
        <v>387</v>
      </c>
    </row>
    <row r="9" spans="1:10">
      <c r="A9" s="60">
        <v>23297</v>
      </c>
      <c r="B9" s="61" t="s">
        <v>147</v>
      </c>
      <c r="C9" s="61" t="s">
        <v>148</v>
      </c>
      <c r="D9" s="61" t="s">
        <v>149</v>
      </c>
      <c r="E9" s="61" t="s">
        <v>135</v>
      </c>
      <c r="F9" s="62">
        <v>41133</v>
      </c>
      <c r="G9" s="63">
        <f t="shared" si="0"/>
        <v>8</v>
      </c>
      <c r="H9" s="64">
        <v>135</v>
      </c>
      <c r="I9" s="73">
        <v>9</v>
      </c>
      <c r="J9" s="74">
        <f t="shared" si="1"/>
        <v>1215</v>
      </c>
    </row>
    <row r="10" spans="1:10">
      <c r="A10" s="55">
        <v>23265</v>
      </c>
      <c r="B10" s="56" t="s">
        <v>150</v>
      </c>
      <c r="C10" s="56" t="s">
        <v>151</v>
      </c>
      <c r="D10" s="56" t="s">
        <v>152</v>
      </c>
      <c r="E10" s="56" t="s">
        <v>141</v>
      </c>
      <c r="F10" s="57">
        <v>41248</v>
      </c>
      <c r="G10" s="58">
        <f t="shared" si="0"/>
        <v>12</v>
      </c>
      <c r="H10" s="59">
        <v>14</v>
      </c>
      <c r="I10" s="71">
        <v>9.99</v>
      </c>
      <c r="J10" s="72">
        <f t="shared" si="1"/>
        <v>139.86</v>
      </c>
    </row>
    <row r="11" spans="1:10">
      <c r="A11" s="55">
        <v>23312</v>
      </c>
      <c r="B11" s="56" t="s">
        <v>153</v>
      </c>
      <c r="C11" s="56" t="s">
        <v>154</v>
      </c>
      <c r="D11" s="56" t="s">
        <v>155</v>
      </c>
      <c r="E11" s="56" t="s">
        <v>135</v>
      </c>
      <c r="F11" s="57">
        <v>41096</v>
      </c>
      <c r="G11" s="58">
        <f t="shared" si="0"/>
        <v>7</v>
      </c>
      <c r="H11" s="59">
        <v>28</v>
      </c>
      <c r="I11" s="71">
        <v>3.99</v>
      </c>
      <c r="J11" s="72">
        <f t="shared" si="1"/>
        <v>111.72</v>
      </c>
    </row>
    <row r="12" spans="1:10">
      <c r="A12" s="55">
        <v>23348</v>
      </c>
      <c r="B12" s="56" t="s">
        <v>156</v>
      </c>
      <c r="C12" s="56" t="s">
        <v>157</v>
      </c>
      <c r="D12" s="56" t="s">
        <v>152</v>
      </c>
      <c r="E12" s="56" t="s">
        <v>141</v>
      </c>
      <c r="F12" s="57">
        <v>41146</v>
      </c>
      <c r="G12" s="58">
        <f t="shared" si="0"/>
        <v>8</v>
      </c>
      <c r="H12" s="59">
        <v>163</v>
      </c>
      <c r="I12" s="71">
        <v>9.99</v>
      </c>
      <c r="J12" s="72">
        <f t="shared" si="1"/>
        <v>1628.37</v>
      </c>
    </row>
    <row r="13" spans="1:10">
      <c r="A13" s="60">
        <v>23334</v>
      </c>
      <c r="B13" s="61" t="s">
        <v>158</v>
      </c>
      <c r="C13" s="61" t="s">
        <v>159</v>
      </c>
      <c r="D13" s="61" t="s">
        <v>146</v>
      </c>
      <c r="E13" s="61" t="s">
        <v>135</v>
      </c>
      <c r="F13" s="62">
        <v>41260</v>
      </c>
      <c r="G13" s="63">
        <f t="shared" si="0"/>
        <v>12</v>
      </c>
      <c r="H13" s="64">
        <v>14</v>
      </c>
      <c r="I13" s="73">
        <v>3</v>
      </c>
      <c r="J13" s="74">
        <f t="shared" si="1"/>
        <v>42</v>
      </c>
    </row>
    <row r="14" spans="1:10">
      <c r="A14" s="60">
        <v>23318</v>
      </c>
      <c r="B14" s="61" t="s">
        <v>160</v>
      </c>
      <c r="C14" s="61" t="s">
        <v>161</v>
      </c>
      <c r="D14" s="61" t="s">
        <v>134</v>
      </c>
      <c r="E14" s="61" t="s">
        <v>135</v>
      </c>
      <c r="F14" s="62">
        <v>41099</v>
      </c>
      <c r="G14" s="63">
        <f t="shared" si="0"/>
        <v>7</v>
      </c>
      <c r="H14" s="64">
        <v>48</v>
      </c>
      <c r="I14" s="73">
        <v>6.5</v>
      </c>
      <c r="J14" s="74">
        <f t="shared" si="1"/>
        <v>312</v>
      </c>
    </row>
    <row r="15" spans="1:10">
      <c r="A15" s="60">
        <v>23333</v>
      </c>
      <c r="B15" s="61" t="s">
        <v>162</v>
      </c>
      <c r="C15" s="61" t="s">
        <v>163</v>
      </c>
      <c r="D15" s="61" t="s">
        <v>131</v>
      </c>
      <c r="E15" s="61" t="s">
        <v>135</v>
      </c>
      <c r="F15" s="62">
        <v>41126</v>
      </c>
      <c r="G15" s="63">
        <f t="shared" si="0"/>
        <v>8</v>
      </c>
      <c r="H15" s="64">
        <v>106</v>
      </c>
      <c r="I15" s="73">
        <v>4.5</v>
      </c>
      <c r="J15" s="74">
        <f t="shared" si="1"/>
        <v>477</v>
      </c>
    </row>
    <row r="16" spans="1:10">
      <c r="A16" s="60">
        <v>23294</v>
      </c>
      <c r="B16" s="61" t="s">
        <v>164</v>
      </c>
      <c r="C16" s="61" t="s">
        <v>165</v>
      </c>
      <c r="D16" s="61" t="s">
        <v>149</v>
      </c>
      <c r="E16" s="61" t="s">
        <v>141</v>
      </c>
      <c r="F16" s="62">
        <v>41082</v>
      </c>
      <c r="G16" s="63">
        <f t="shared" si="0"/>
        <v>6</v>
      </c>
      <c r="H16" s="64">
        <v>160</v>
      </c>
      <c r="I16" s="73">
        <v>9</v>
      </c>
      <c r="J16" s="74">
        <f t="shared" si="1"/>
        <v>1440</v>
      </c>
    </row>
    <row r="17" spans="1:10">
      <c r="A17" s="60">
        <v>23298</v>
      </c>
      <c r="B17" s="61" t="s">
        <v>166</v>
      </c>
      <c r="C17" s="61" t="s">
        <v>167</v>
      </c>
      <c r="D17" s="61" t="s">
        <v>131</v>
      </c>
      <c r="E17" s="61" t="s">
        <v>128</v>
      </c>
      <c r="F17" s="62">
        <v>41118</v>
      </c>
      <c r="G17" s="63">
        <f t="shared" si="0"/>
        <v>7</v>
      </c>
      <c r="H17" s="64">
        <v>12</v>
      </c>
      <c r="I17" s="73">
        <v>4.5</v>
      </c>
      <c r="J17" s="74">
        <f t="shared" si="1"/>
        <v>54</v>
      </c>
    </row>
    <row r="18" spans="1:10">
      <c r="A18" s="55">
        <v>23316</v>
      </c>
      <c r="B18" s="56" t="s">
        <v>168</v>
      </c>
      <c r="C18" s="56" t="s">
        <v>169</v>
      </c>
      <c r="D18" s="56" t="s">
        <v>155</v>
      </c>
      <c r="E18" s="56" t="s">
        <v>141</v>
      </c>
      <c r="F18" s="57">
        <v>41061</v>
      </c>
      <c r="G18" s="58">
        <f t="shared" si="0"/>
        <v>6</v>
      </c>
      <c r="H18" s="59">
        <v>137</v>
      </c>
      <c r="I18" s="71">
        <v>3.99</v>
      </c>
      <c r="J18" s="72">
        <f t="shared" si="1"/>
        <v>546.63</v>
      </c>
    </row>
    <row r="19" spans="1:10">
      <c r="A19" s="55">
        <v>23367</v>
      </c>
      <c r="B19" s="56" t="s">
        <v>170</v>
      </c>
      <c r="C19" s="56" t="s">
        <v>171</v>
      </c>
      <c r="D19" s="56" t="s">
        <v>131</v>
      </c>
      <c r="E19" s="56" t="s">
        <v>141</v>
      </c>
      <c r="F19" s="57">
        <v>41023</v>
      </c>
      <c r="G19" s="58">
        <f t="shared" si="0"/>
        <v>4</v>
      </c>
      <c r="H19" s="59">
        <v>10</v>
      </c>
      <c r="I19" s="71">
        <v>4.5</v>
      </c>
      <c r="J19" s="72">
        <f t="shared" si="1"/>
        <v>45</v>
      </c>
    </row>
    <row r="20" spans="1:10">
      <c r="A20" s="60">
        <v>23300</v>
      </c>
      <c r="B20" s="61" t="s">
        <v>172</v>
      </c>
      <c r="C20" s="61" t="s">
        <v>173</v>
      </c>
      <c r="D20" s="61" t="s">
        <v>152</v>
      </c>
      <c r="E20" s="61" t="s">
        <v>135</v>
      </c>
      <c r="F20" s="62">
        <v>40915</v>
      </c>
      <c r="G20" s="63">
        <f t="shared" si="0"/>
        <v>1</v>
      </c>
      <c r="H20" s="64">
        <v>167</v>
      </c>
      <c r="I20" s="73">
        <v>9.99</v>
      </c>
      <c r="J20" s="74">
        <f t="shared" si="1"/>
        <v>1668.33</v>
      </c>
    </row>
    <row r="21" spans="1:10">
      <c r="A21" s="55">
        <v>23286</v>
      </c>
      <c r="B21" s="56" t="s">
        <v>174</v>
      </c>
      <c r="C21" s="56" t="s">
        <v>175</v>
      </c>
      <c r="D21" s="56" t="s">
        <v>149</v>
      </c>
      <c r="E21" s="56" t="s">
        <v>135</v>
      </c>
      <c r="F21" s="57">
        <v>41129</v>
      </c>
      <c r="G21" s="58">
        <f t="shared" si="0"/>
        <v>8</v>
      </c>
      <c r="H21" s="59">
        <v>69</v>
      </c>
      <c r="I21" s="71">
        <v>9</v>
      </c>
      <c r="J21" s="72">
        <f t="shared" si="1"/>
        <v>621</v>
      </c>
    </row>
    <row r="22" spans="1:10">
      <c r="A22" s="60">
        <v>23290</v>
      </c>
      <c r="B22" s="61" t="s">
        <v>176</v>
      </c>
      <c r="C22" s="61" t="s">
        <v>177</v>
      </c>
      <c r="D22" s="61" t="s">
        <v>149</v>
      </c>
      <c r="E22" s="61" t="s">
        <v>135</v>
      </c>
      <c r="F22" s="62">
        <v>41132</v>
      </c>
      <c r="G22" s="63">
        <f t="shared" si="0"/>
        <v>8</v>
      </c>
      <c r="H22" s="64">
        <v>170</v>
      </c>
      <c r="I22" s="73">
        <v>9</v>
      </c>
      <c r="J22" s="74">
        <f t="shared" si="1"/>
        <v>1530</v>
      </c>
    </row>
    <row r="23" spans="1:10">
      <c r="A23" s="60">
        <v>23372</v>
      </c>
      <c r="B23" s="61" t="s">
        <v>178</v>
      </c>
      <c r="C23" s="61" t="s">
        <v>179</v>
      </c>
      <c r="D23" s="61" t="s">
        <v>180</v>
      </c>
      <c r="E23" s="61" t="s">
        <v>135</v>
      </c>
      <c r="F23" s="62">
        <v>41255</v>
      </c>
      <c r="G23" s="63">
        <f t="shared" si="0"/>
        <v>12</v>
      </c>
      <c r="H23" s="64">
        <v>22</v>
      </c>
      <c r="I23" s="73">
        <v>6.5</v>
      </c>
      <c r="J23" s="74">
        <f t="shared" si="1"/>
        <v>143</v>
      </c>
    </row>
    <row r="24" spans="1:10">
      <c r="A24" s="55">
        <v>23336</v>
      </c>
      <c r="B24" s="56" t="s">
        <v>181</v>
      </c>
      <c r="C24" s="56" t="s">
        <v>182</v>
      </c>
      <c r="D24" s="56" t="s">
        <v>183</v>
      </c>
      <c r="E24" s="56" t="s">
        <v>141</v>
      </c>
      <c r="F24" s="57">
        <v>41091</v>
      </c>
      <c r="G24" s="58">
        <f t="shared" si="0"/>
        <v>7</v>
      </c>
      <c r="H24" s="59">
        <v>7</v>
      </c>
      <c r="I24" s="71">
        <v>4.5</v>
      </c>
      <c r="J24" s="72">
        <f t="shared" si="1"/>
        <v>31.5</v>
      </c>
    </row>
    <row r="25" spans="1:10">
      <c r="A25" s="55">
        <v>23342</v>
      </c>
      <c r="B25" s="56" t="s">
        <v>184</v>
      </c>
      <c r="C25" s="56" t="s">
        <v>185</v>
      </c>
      <c r="D25" s="56" t="s">
        <v>155</v>
      </c>
      <c r="E25" s="56" t="s">
        <v>135</v>
      </c>
      <c r="F25" s="57">
        <v>41088</v>
      </c>
      <c r="G25" s="58">
        <f t="shared" si="0"/>
        <v>6</v>
      </c>
      <c r="H25" s="59">
        <v>122</v>
      </c>
      <c r="I25" s="71">
        <v>3.99</v>
      </c>
      <c r="J25" s="72">
        <f t="shared" si="1"/>
        <v>486.78</v>
      </c>
    </row>
    <row r="26" spans="1:10">
      <c r="A26" s="55">
        <v>23307</v>
      </c>
      <c r="B26" s="56" t="s">
        <v>186</v>
      </c>
      <c r="C26" s="56" t="s">
        <v>187</v>
      </c>
      <c r="D26" s="56" t="s">
        <v>188</v>
      </c>
      <c r="E26" s="56" t="s">
        <v>141</v>
      </c>
      <c r="F26" s="57">
        <v>41094</v>
      </c>
      <c r="G26" s="58">
        <f t="shared" si="0"/>
        <v>7</v>
      </c>
      <c r="H26" s="59">
        <v>113</v>
      </c>
      <c r="I26" s="71">
        <v>6</v>
      </c>
      <c r="J26" s="72">
        <f t="shared" si="1"/>
        <v>678</v>
      </c>
    </row>
    <row r="27" spans="1:10">
      <c r="A27" s="55">
        <v>23351</v>
      </c>
      <c r="B27" s="56" t="s">
        <v>189</v>
      </c>
      <c r="C27" s="56" t="s">
        <v>190</v>
      </c>
      <c r="D27" s="56" t="s">
        <v>155</v>
      </c>
      <c r="E27" s="56" t="s">
        <v>135</v>
      </c>
      <c r="F27" s="57">
        <v>41124</v>
      </c>
      <c r="G27" s="58">
        <f t="shared" si="0"/>
        <v>8</v>
      </c>
      <c r="H27" s="59">
        <v>151</v>
      </c>
      <c r="I27" s="71">
        <v>3.99</v>
      </c>
      <c r="J27" s="72">
        <f t="shared" si="1"/>
        <v>602.49</v>
      </c>
    </row>
    <row r="28" spans="1:10">
      <c r="A28" s="55">
        <v>23341</v>
      </c>
      <c r="B28" s="56" t="s">
        <v>191</v>
      </c>
      <c r="C28" s="56" t="s">
        <v>192</v>
      </c>
      <c r="D28" s="56" t="s">
        <v>146</v>
      </c>
      <c r="E28" s="56" t="s">
        <v>141</v>
      </c>
      <c r="F28" s="57">
        <v>41026</v>
      </c>
      <c r="G28" s="58">
        <f t="shared" si="0"/>
        <v>4</v>
      </c>
      <c r="H28" s="59">
        <v>77</v>
      </c>
      <c r="I28" s="71">
        <v>3</v>
      </c>
      <c r="J28" s="72">
        <f t="shared" si="1"/>
        <v>231</v>
      </c>
    </row>
    <row r="29" spans="1:10">
      <c r="A29" s="65">
        <v>23324</v>
      </c>
      <c r="B29" s="66" t="s">
        <v>193</v>
      </c>
      <c r="C29" s="66" t="s">
        <v>194</v>
      </c>
      <c r="D29" s="66" t="s">
        <v>152</v>
      </c>
      <c r="E29" s="56" t="s">
        <v>141</v>
      </c>
      <c r="F29" s="57">
        <v>41134</v>
      </c>
      <c r="G29" s="58">
        <f t="shared" si="0"/>
        <v>8</v>
      </c>
      <c r="H29" s="59">
        <v>193</v>
      </c>
      <c r="I29" s="71">
        <v>9.99</v>
      </c>
      <c r="J29" s="72">
        <f t="shared" si="1"/>
        <v>1928.07</v>
      </c>
    </row>
    <row r="30" spans="1:10">
      <c r="A30" s="60">
        <v>23335</v>
      </c>
      <c r="B30" s="61" t="s">
        <v>195</v>
      </c>
      <c r="C30" s="61" t="s">
        <v>196</v>
      </c>
      <c r="D30" s="61" t="s">
        <v>149</v>
      </c>
      <c r="E30" s="61" t="s">
        <v>135</v>
      </c>
      <c r="F30" s="62">
        <v>41134</v>
      </c>
      <c r="G30" s="63">
        <f t="shared" si="0"/>
        <v>8</v>
      </c>
      <c r="H30" s="64">
        <v>116</v>
      </c>
      <c r="I30" s="73">
        <v>9</v>
      </c>
      <c r="J30" s="74">
        <f t="shared" si="1"/>
        <v>1044</v>
      </c>
    </row>
    <row r="31" spans="1:10">
      <c r="A31" s="55">
        <v>23347</v>
      </c>
      <c r="B31" s="56" t="s">
        <v>197</v>
      </c>
      <c r="C31" s="56" t="s">
        <v>198</v>
      </c>
      <c r="D31" s="56" t="s">
        <v>149</v>
      </c>
      <c r="E31" s="56" t="s">
        <v>135</v>
      </c>
      <c r="F31" s="57">
        <v>41088</v>
      </c>
      <c r="G31" s="58">
        <f t="shared" si="0"/>
        <v>6</v>
      </c>
      <c r="H31" s="59">
        <v>147</v>
      </c>
      <c r="I31" s="71">
        <v>9</v>
      </c>
      <c r="J31" s="72">
        <f t="shared" si="1"/>
        <v>1323</v>
      </c>
    </row>
    <row r="32" spans="1:10">
      <c r="A32" s="55">
        <v>23364</v>
      </c>
      <c r="B32" s="56" t="s">
        <v>199</v>
      </c>
      <c r="C32" s="56" t="s">
        <v>200</v>
      </c>
      <c r="D32" s="56" t="s">
        <v>149</v>
      </c>
      <c r="E32" s="56" t="s">
        <v>135</v>
      </c>
      <c r="F32" s="57">
        <v>41093</v>
      </c>
      <c r="G32" s="58">
        <f t="shared" si="0"/>
        <v>7</v>
      </c>
      <c r="H32" s="59">
        <v>47</v>
      </c>
      <c r="I32" s="71">
        <v>9</v>
      </c>
      <c r="J32" s="72">
        <f t="shared" si="1"/>
        <v>423</v>
      </c>
    </row>
    <row r="33" spans="1:10">
      <c r="A33" s="60">
        <v>23329</v>
      </c>
      <c r="B33" s="61" t="s">
        <v>201</v>
      </c>
      <c r="C33" s="61" t="s">
        <v>202</v>
      </c>
      <c r="D33" s="61" t="s">
        <v>131</v>
      </c>
      <c r="E33" s="61" t="s">
        <v>141</v>
      </c>
      <c r="F33" s="62">
        <v>40931</v>
      </c>
      <c r="G33" s="63">
        <f t="shared" si="0"/>
        <v>1</v>
      </c>
      <c r="H33" s="64">
        <v>203</v>
      </c>
      <c r="I33" s="73">
        <v>4.5</v>
      </c>
      <c r="J33" s="74">
        <f t="shared" si="1"/>
        <v>913.5</v>
      </c>
    </row>
    <row r="34" spans="1:10">
      <c r="A34" s="60">
        <v>23301</v>
      </c>
      <c r="B34" s="61" t="s">
        <v>203</v>
      </c>
      <c r="C34" s="61" t="s">
        <v>204</v>
      </c>
      <c r="D34" s="61" t="s">
        <v>140</v>
      </c>
      <c r="E34" s="61" t="s">
        <v>141</v>
      </c>
      <c r="F34" s="62">
        <v>41109</v>
      </c>
      <c r="G34" s="63">
        <f t="shared" si="0"/>
        <v>7</v>
      </c>
      <c r="H34" s="64">
        <v>108</v>
      </c>
      <c r="I34" s="73">
        <v>6.99</v>
      </c>
      <c r="J34" s="74">
        <f t="shared" si="1"/>
        <v>754.92</v>
      </c>
    </row>
    <row r="35" spans="1:10">
      <c r="A35" s="55">
        <v>23314</v>
      </c>
      <c r="B35" s="56" t="s">
        <v>205</v>
      </c>
      <c r="C35" s="56" t="s">
        <v>133</v>
      </c>
      <c r="D35" s="56" t="s">
        <v>152</v>
      </c>
      <c r="E35" s="56" t="s">
        <v>141</v>
      </c>
      <c r="F35" s="57">
        <v>41131</v>
      </c>
      <c r="G35" s="58">
        <f t="shared" si="0"/>
        <v>8</v>
      </c>
      <c r="H35" s="59">
        <v>95</v>
      </c>
      <c r="I35" s="71">
        <v>9.99</v>
      </c>
      <c r="J35" s="72">
        <f t="shared" si="1"/>
        <v>949.05</v>
      </c>
    </row>
    <row r="36" spans="1:10">
      <c r="A36" s="60">
        <v>23373</v>
      </c>
      <c r="B36" s="61" t="s">
        <v>206</v>
      </c>
      <c r="C36" s="61" t="s">
        <v>207</v>
      </c>
      <c r="D36" s="61" t="s">
        <v>134</v>
      </c>
      <c r="E36" s="61" t="s">
        <v>135</v>
      </c>
      <c r="F36" s="62">
        <v>41114</v>
      </c>
      <c r="G36" s="63">
        <f t="shared" si="0"/>
        <v>7</v>
      </c>
      <c r="H36" s="64">
        <v>95</v>
      </c>
      <c r="I36" s="73">
        <v>6.5</v>
      </c>
      <c r="J36" s="74">
        <f t="shared" si="1"/>
        <v>617.5</v>
      </c>
    </row>
    <row r="37" spans="1:10">
      <c r="A37" s="55">
        <v>23292</v>
      </c>
      <c r="B37" s="56" t="s">
        <v>208</v>
      </c>
      <c r="C37" s="56" t="s">
        <v>209</v>
      </c>
      <c r="D37" s="56" t="s">
        <v>127</v>
      </c>
      <c r="E37" s="56" t="s">
        <v>135</v>
      </c>
      <c r="F37" s="57">
        <v>40911</v>
      </c>
      <c r="G37" s="58">
        <f t="shared" si="0"/>
        <v>1</v>
      </c>
      <c r="H37" s="59">
        <v>73</v>
      </c>
      <c r="I37" s="71">
        <v>14.5</v>
      </c>
      <c r="J37" s="72">
        <f t="shared" si="1"/>
        <v>1058.5</v>
      </c>
    </row>
    <row r="38" spans="1:10">
      <c r="A38" s="60">
        <v>23264</v>
      </c>
      <c r="B38" s="61" t="s">
        <v>210</v>
      </c>
      <c r="C38" s="61" t="s">
        <v>211</v>
      </c>
      <c r="D38" s="61" t="s">
        <v>149</v>
      </c>
      <c r="E38" s="61" t="s">
        <v>135</v>
      </c>
      <c r="F38" s="62">
        <v>41139</v>
      </c>
      <c r="G38" s="63">
        <f t="shared" si="0"/>
        <v>8</v>
      </c>
      <c r="H38" s="64">
        <v>205</v>
      </c>
      <c r="I38" s="73">
        <v>9</v>
      </c>
      <c r="J38" s="74">
        <f t="shared" si="1"/>
        <v>1845</v>
      </c>
    </row>
    <row r="39" spans="1:10">
      <c r="A39" s="55">
        <v>23285</v>
      </c>
      <c r="B39" s="56" t="s">
        <v>212</v>
      </c>
      <c r="C39" s="56" t="s">
        <v>213</v>
      </c>
      <c r="D39" s="56" t="s">
        <v>183</v>
      </c>
      <c r="E39" s="56" t="s">
        <v>141</v>
      </c>
      <c r="F39" s="57">
        <v>41114</v>
      </c>
      <c r="G39" s="58">
        <f t="shared" si="0"/>
        <v>7</v>
      </c>
      <c r="H39" s="59">
        <v>9</v>
      </c>
      <c r="I39" s="71">
        <v>4.5</v>
      </c>
      <c r="J39" s="72">
        <f t="shared" si="1"/>
        <v>40.5</v>
      </c>
    </row>
    <row r="40" spans="1:10">
      <c r="A40" s="55">
        <v>23268</v>
      </c>
      <c r="B40" s="56" t="s">
        <v>214</v>
      </c>
      <c r="C40" s="56" t="s">
        <v>215</v>
      </c>
      <c r="D40" s="56" t="s">
        <v>188</v>
      </c>
      <c r="E40" s="56" t="s">
        <v>135</v>
      </c>
      <c r="F40" s="57">
        <v>41102</v>
      </c>
      <c r="G40" s="58">
        <f t="shared" si="0"/>
        <v>7</v>
      </c>
      <c r="H40" s="59">
        <v>82</v>
      </c>
      <c r="I40" s="71">
        <v>6</v>
      </c>
      <c r="J40" s="72">
        <f t="shared" si="1"/>
        <v>492</v>
      </c>
    </row>
    <row r="41" spans="1:10">
      <c r="A41" s="60">
        <v>23283</v>
      </c>
      <c r="B41" s="61" t="s">
        <v>216</v>
      </c>
      <c r="C41" s="61" t="s">
        <v>217</v>
      </c>
      <c r="D41" s="61" t="s">
        <v>127</v>
      </c>
      <c r="E41" s="61" t="s">
        <v>135</v>
      </c>
      <c r="F41" s="62">
        <v>41084</v>
      </c>
      <c r="G41" s="63">
        <f t="shared" si="0"/>
        <v>6</v>
      </c>
      <c r="H41" s="64">
        <v>142</v>
      </c>
      <c r="I41" s="73">
        <v>14.5</v>
      </c>
      <c r="J41" s="74">
        <f t="shared" si="1"/>
        <v>2059</v>
      </c>
    </row>
    <row r="42" spans="1:10">
      <c r="A42" s="55">
        <v>23320</v>
      </c>
      <c r="B42" s="56" t="s">
        <v>218</v>
      </c>
      <c r="C42" s="56" t="s">
        <v>219</v>
      </c>
      <c r="D42" s="56" t="s">
        <v>188</v>
      </c>
      <c r="E42" s="56" t="s">
        <v>128</v>
      </c>
      <c r="F42" s="57">
        <v>41075</v>
      </c>
      <c r="G42" s="58">
        <f t="shared" si="0"/>
        <v>6</v>
      </c>
      <c r="H42" s="59">
        <v>125</v>
      </c>
      <c r="I42" s="71">
        <v>6</v>
      </c>
      <c r="J42" s="72">
        <f t="shared" si="1"/>
        <v>750</v>
      </c>
    </row>
    <row r="43" spans="1:10">
      <c r="A43" s="60">
        <v>23340</v>
      </c>
      <c r="B43" s="61" t="s">
        <v>220</v>
      </c>
      <c r="C43" s="61" t="s">
        <v>221</v>
      </c>
      <c r="D43" s="61" t="s">
        <v>183</v>
      </c>
      <c r="E43" s="61" t="s">
        <v>135</v>
      </c>
      <c r="F43" s="62">
        <v>41095</v>
      </c>
      <c r="G43" s="63">
        <f t="shared" si="0"/>
        <v>7</v>
      </c>
      <c r="H43" s="64">
        <v>85</v>
      </c>
      <c r="I43" s="73">
        <v>4.5</v>
      </c>
      <c r="J43" s="74">
        <f t="shared" si="1"/>
        <v>382.5</v>
      </c>
    </row>
    <row r="44" spans="1:10">
      <c r="A44" s="60">
        <v>23310</v>
      </c>
      <c r="B44" s="61" t="s">
        <v>222</v>
      </c>
      <c r="C44" s="61" t="s">
        <v>126</v>
      </c>
      <c r="D44" s="61" t="s">
        <v>152</v>
      </c>
      <c r="E44" s="61" t="s">
        <v>135</v>
      </c>
      <c r="F44" s="62">
        <v>41077</v>
      </c>
      <c r="G44" s="63">
        <f t="shared" si="0"/>
        <v>6</v>
      </c>
      <c r="H44" s="64">
        <v>41</v>
      </c>
      <c r="I44" s="73">
        <v>9.99</v>
      </c>
      <c r="J44" s="74">
        <f t="shared" si="1"/>
        <v>409.59</v>
      </c>
    </row>
    <row r="45" spans="1:10">
      <c r="A45" s="55">
        <v>23328</v>
      </c>
      <c r="B45" s="56" t="s">
        <v>223</v>
      </c>
      <c r="C45" s="56" t="s">
        <v>224</v>
      </c>
      <c r="D45" s="56" t="s">
        <v>127</v>
      </c>
      <c r="E45" s="56" t="s">
        <v>141</v>
      </c>
      <c r="F45" s="57">
        <v>40923</v>
      </c>
      <c r="G45" s="58">
        <f t="shared" si="0"/>
        <v>1</v>
      </c>
      <c r="H45" s="59">
        <v>102</v>
      </c>
      <c r="I45" s="71">
        <v>14.5</v>
      </c>
      <c r="J45" s="72">
        <f t="shared" si="1"/>
        <v>1479</v>
      </c>
    </row>
    <row r="46" spans="1:10">
      <c r="A46" s="60">
        <v>23317</v>
      </c>
      <c r="B46" s="61" t="s">
        <v>225</v>
      </c>
      <c r="C46" s="61" t="s">
        <v>163</v>
      </c>
      <c r="D46" s="61" t="s">
        <v>131</v>
      </c>
      <c r="E46" s="61" t="s">
        <v>128</v>
      </c>
      <c r="F46" s="62">
        <v>40956</v>
      </c>
      <c r="G46" s="63">
        <f t="shared" si="0"/>
        <v>2</v>
      </c>
      <c r="H46" s="64">
        <v>196</v>
      </c>
      <c r="I46" s="73">
        <v>4.5</v>
      </c>
      <c r="J46" s="74">
        <f t="shared" si="1"/>
        <v>882</v>
      </c>
    </row>
    <row r="47" spans="1:10">
      <c r="A47" s="60">
        <v>23326</v>
      </c>
      <c r="B47" s="61" t="s">
        <v>226</v>
      </c>
      <c r="C47" s="61" t="s">
        <v>227</v>
      </c>
      <c r="D47" s="61" t="s">
        <v>183</v>
      </c>
      <c r="E47" s="61" t="s">
        <v>141</v>
      </c>
      <c r="F47" s="62">
        <v>41142</v>
      </c>
      <c r="G47" s="63">
        <f t="shared" si="0"/>
        <v>8</v>
      </c>
      <c r="H47" s="64">
        <v>126</v>
      </c>
      <c r="I47" s="73">
        <v>4.5</v>
      </c>
      <c r="J47" s="74">
        <f t="shared" si="1"/>
        <v>567</v>
      </c>
    </row>
    <row r="48" spans="1:10">
      <c r="A48" s="60">
        <v>23287</v>
      </c>
      <c r="B48" s="61" t="s">
        <v>228</v>
      </c>
      <c r="C48" s="61" t="s">
        <v>229</v>
      </c>
      <c r="D48" s="61" t="s">
        <v>131</v>
      </c>
      <c r="E48" s="61" t="s">
        <v>141</v>
      </c>
      <c r="F48" s="62">
        <v>41077</v>
      </c>
      <c r="G48" s="63">
        <f t="shared" si="0"/>
        <v>6</v>
      </c>
      <c r="H48" s="64">
        <v>189</v>
      </c>
      <c r="I48" s="73">
        <v>4.5</v>
      </c>
      <c r="J48" s="74">
        <f t="shared" si="1"/>
        <v>850.5</v>
      </c>
    </row>
    <row r="49" spans="1:10">
      <c r="A49" s="55">
        <v>23343</v>
      </c>
      <c r="B49" s="56" t="s">
        <v>230</v>
      </c>
      <c r="C49" s="56" t="s">
        <v>207</v>
      </c>
      <c r="D49" s="56" t="s">
        <v>152</v>
      </c>
      <c r="E49" s="56" t="s">
        <v>135</v>
      </c>
      <c r="F49" s="57">
        <v>41144</v>
      </c>
      <c r="G49" s="58">
        <f t="shared" si="0"/>
        <v>8</v>
      </c>
      <c r="H49" s="59">
        <v>42</v>
      </c>
      <c r="I49" s="71">
        <v>9.99</v>
      </c>
      <c r="J49" s="72">
        <f t="shared" si="1"/>
        <v>419.58</v>
      </c>
    </row>
    <row r="50" spans="1:10">
      <c r="A50" s="55">
        <v>23358</v>
      </c>
      <c r="B50" s="56" t="s">
        <v>231</v>
      </c>
      <c r="C50" s="56" t="s">
        <v>232</v>
      </c>
      <c r="D50" s="56" t="s">
        <v>152</v>
      </c>
      <c r="E50" s="56" t="s">
        <v>141</v>
      </c>
      <c r="F50" s="57">
        <v>41071</v>
      </c>
      <c r="G50" s="58">
        <f t="shared" si="0"/>
        <v>6</v>
      </c>
      <c r="H50" s="59">
        <v>41</v>
      </c>
      <c r="I50" s="71">
        <v>9.99</v>
      </c>
      <c r="J50" s="72">
        <f t="shared" si="1"/>
        <v>409.59</v>
      </c>
    </row>
    <row r="51" spans="1:10">
      <c r="A51" s="60">
        <v>23362</v>
      </c>
      <c r="B51" s="61" t="s">
        <v>233</v>
      </c>
      <c r="C51" s="61" t="s">
        <v>234</v>
      </c>
      <c r="D51" s="61" t="s">
        <v>146</v>
      </c>
      <c r="E51" s="61" t="s">
        <v>135</v>
      </c>
      <c r="F51" s="62">
        <v>41139</v>
      </c>
      <c r="G51" s="63">
        <f t="shared" si="0"/>
        <v>8</v>
      </c>
      <c r="H51" s="64">
        <v>179</v>
      </c>
      <c r="I51" s="73">
        <v>3</v>
      </c>
      <c r="J51" s="74">
        <f t="shared" si="1"/>
        <v>537</v>
      </c>
    </row>
    <row r="52" spans="1:10">
      <c r="A52" s="55">
        <v>23291</v>
      </c>
      <c r="B52" s="56" t="s">
        <v>235</v>
      </c>
      <c r="C52" s="56" t="s">
        <v>236</v>
      </c>
      <c r="D52" s="56" t="s">
        <v>149</v>
      </c>
      <c r="E52" s="56" t="s">
        <v>141</v>
      </c>
      <c r="F52" s="57">
        <v>41139</v>
      </c>
      <c r="G52" s="58">
        <f t="shared" si="0"/>
        <v>8</v>
      </c>
      <c r="H52" s="59">
        <v>199</v>
      </c>
      <c r="I52" s="71">
        <v>9</v>
      </c>
      <c r="J52" s="72">
        <f t="shared" si="1"/>
        <v>1791</v>
      </c>
    </row>
    <row r="53" spans="1:10">
      <c r="A53" s="60">
        <v>23305</v>
      </c>
      <c r="B53" s="61" t="s">
        <v>237</v>
      </c>
      <c r="C53" s="61" t="s">
        <v>238</v>
      </c>
      <c r="D53" s="61" t="s">
        <v>149</v>
      </c>
      <c r="E53" s="61" t="s">
        <v>135</v>
      </c>
      <c r="F53" s="62">
        <v>41147</v>
      </c>
      <c r="G53" s="63">
        <f t="shared" si="0"/>
        <v>8</v>
      </c>
      <c r="H53" s="64">
        <v>188</v>
      </c>
      <c r="I53" s="73">
        <v>9</v>
      </c>
      <c r="J53" s="74">
        <f t="shared" si="1"/>
        <v>1692</v>
      </c>
    </row>
    <row r="54" spans="1:10">
      <c r="A54" s="55">
        <v>23269</v>
      </c>
      <c r="B54" s="56" t="s">
        <v>239</v>
      </c>
      <c r="C54" s="56" t="s">
        <v>240</v>
      </c>
      <c r="D54" s="56" t="s">
        <v>146</v>
      </c>
      <c r="E54" s="56" t="s">
        <v>135</v>
      </c>
      <c r="F54" s="57">
        <v>41063</v>
      </c>
      <c r="G54" s="58">
        <f t="shared" si="0"/>
        <v>6</v>
      </c>
      <c r="H54" s="59">
        <v>116</v>
      </c>
      <c r="I54" s="71">
        <v>3</v>
      </c>
      <c r="J54" s="72">
        <f t="shared" si="1"/>
        <v>348</v>
      </c>
    </row>
    <row r="55" spans="1:10">
      <c r="A55" s="60">
        <v>23280</v>
      </c>
      <c r="B55" s="61" t="s">
        <v>241</v>
      </c>
      <c r="C55" s="61" t="s">
        <v>194</v>
      </c>
      <c r="D55" s="61" t="s">
        <v>140</v>
      </c>
      <c r="E55" s="61" t="s">
        <v>135</v>
      </c>
      <c r="F55" s="62">
        <v>41002</v>
      </c>
      <c r="G55" s="63">
        <f t="shared" si="0"/>
        <v>4</v>
      </c>
      <c r="H55" s="64">
        <v>30</v>
      </c>
      <c r="I55" s="73">
        <v>6.99</v>
      </c>
      <c r="J55" s="74">
        <f t="shared" si="1"/>
        <v>209.7</v>
      </c>
    </row>
    <row r="56" spans="1:10">
      <c r="A56" s="55">
        <v>23380</v>
      </c>
      <c r="B56" s="56" t="s">
        <v>242</v>
      </c>
      <c r="C56" s="56" t="s">
        <v>243</v>
      </c>
      <c r="D56" s="56" t="s">
        <v>180</v>
      </c>
      <c r="E56" s="56" t="s">
        <v>141</v>
      </c>
      <c r="F56" s="57">
        <v>41112</v>
      </c>
      <c r="G56" s="58">
        <f t="shared" si="0"/>
        <v>7</v>
      </c>
      <c r="H56" s="59">
        <v>95</v>
      </c>
      <c r="I56" s="71">
        <v>6.5</v>
      </c>
      <c r="J56" s="72">
        <f t="shared" si="1"/>
        <v>617.5</v>
      </c>
    </row>
    <row r="57" spans="1:10">
      <c r="A57" s="60">
        <v>23369</v>
      </c>
      <c r="B57" s="61" t="s">
        <v>244</v>
      </c>
      <c r="C57" s="61" t="s">
        <v>245</v>
      </c>
      <c r="D57" s="61" t="s">
        <v>180</v>
      </c>
      <c r="E57" s="61" t="s">
        <v>141</v>
      </c>
      <c r="F57" s="62">
        <v>41092</v>
      </c>
      <c r="G57" s="63">
        <f t="shared" si="0"/>
        <v>7</v>
      </c>
      <c r="H57" s="64">
        <v>77</v>
      </c>
      <c r="I57" s="73">
        <v>6.5</v>
      </c>
      <c r="J57" s="74">
        <f t="shared" si="1"/>
        <v>500.5</v>
      </c>
    </row>
    <row r="58" spans="1:10">
      <c r="A58" s="60">
        <v>23325</v>
      </c>
      <c r="B58" s="61" t="s">
        <v>246</v>
      </c>
      <c r="C58" s="61" t="s">
        <v>247</v>
      </c>
      <c r="D58" s="61" t="s">
        <v>188</v>
      </c>
      <c r="E58" s="61" t="s">
        <v>141</v>
      </c>
      <c r="F58" s="62">
        <v>41082</v>
      </c>
      <c r="G58" s="63">
        <f t="shared" si="0"/>
        <v>6</v>
      </c>
      <c r="H58" s="64">
        <v>184</v>
      </c>
      <c r="I58" s="73">
        <v>6</v>
      </c>
      <c r="J58" s="74">
        <f t="shared" si="1"/>
        <v>1104</v>
      </c>
    </row>
    <row r="59" spans="1:10">
      <c r="A59" s="55">
        <v>23302</v>
      </c>
      <c r="B59" s="56" t="s">
        <v>248</v>
      </c>
      <c r="C59" s="56" t="s">
        <v>133</v>
      </c>
      <c r="D59" s="56" t="s">
        <v>180</v>
      </c>
      <c r="E59" s="56" t="s">
        <v>135</v>
      </c>
      <c r="F59" s="57">
        <v>41117</v>
      </c>
      <c r="G59" s="58">
        <f t="shared" si="0"/>
        <v>7</v>
      </c>
      <c r="H59" s="59">
        <v>105</v>
      </c>
      <c r="I59" s="71">
        <v>6.5</v>
      </c>
      <c r="J59" s="72">
        <f t="shared" si="1"/>
        <v>682.5</v>
      </c>
    </row>
    <row r="60" spans="1:10">
      <c r="A60" s="55">
        <v>23273</v>
      </c>
      <c r="B60" s="56" t="s">
        <v>249</v>
      </c>
      <c r="C60" s="56" t="s">
        <v>250</v>
      </c>
      <c r="D60" s="56" t="s">
        <v>152</v>
      </c>
      <c r="E60" s="56" t="s">
        <v>135</v>
      </c>
      <c r="F60" s="57">
        <v>41256</v>
      </c>
      <c r="G60" s="58">
        <f t="shared" si="0"/>
        <v>12</v>
      </c>
      <c r="H60" s="59">
        <v>22</v>
      </c>
      <c r="I60" s="71">
        <v>9.99</v>
      </c>
      <c r="J60" s="72">
        <f t="shared" si="1"/>
        <v>219.78</v>
      </c>
    </row>
    <row r="61" spans="1:10">
      <c r="A61" s="60">
        <v>23288</v>
      </c>
      <c r="B61" s="61" t="s">
        <v>251</v>
      </c>
      <c r="C61" s="61" t="s">
        <v>252</v>
      </c>
      <c r="D61" s="61" t="s">
        <v>152</v>
      </c>
      <c r="E61" s="61" t="s">
        <v>128</v>
      </c>
      <c r="F61" s="62">
        <v>41074</v>
      </c>
      <c r="G61" s="63">
        <f t="shared" si="0"/>
        <v>6</v>
      </c>
      <c r="H61" s="64">
        <v>141</v>
      </c>
      <c r="I61" s="73">
        <v>9.99</v>
      </c>
      <c r="J61" s="74">
        <f t="shared" si="1"/>
        <v>1408.59</v>
      </c>
    </row>
    <row r="62" spans="1:10">
      <c r="A62" s="55">
        <v>23296</v>
      </c>
      <c r="B62" s="56" t="s">
        <v>253</v>
      </c>
      <c r="C62" s="56" t="s">
        <v>254</v>
      </c>
      <c r="D62" s="56" t="s">
        <v>127</v>
      </c>
      <c r="E62" s="56" t="s">
        <v>141</v>
      </c>
      <c r="F62" s="57">
        <v>41068</v>
      </c>
      <c r="G62" s="58">
        <f t="shared" si="0"/>
        <v>6</v>
      </c>
      <c r="H62" s="59">
        <v>37</v>
      </c>
      <c r="I62" s="71">
        <v>14.5</v>
      </c>
      <c r="J62" s="72">
        <f t="shared" si="1"/>
        <v>536.5</v>
      </c>
    </row>
    <row r="63" spans="1:10">
      <c r="A63" s="55">
        <v>23376</v>
      </c>
      <c r="B63" s="56" t="s">
        <v>255</v>
      </c>
      <c r="C63" s="56" t="s">
        <v>256</v>
      </c>
      <c r="D63" s="56" t="s">
        <v>140</v>
      </c>
      <c r="E63" s="56" t="s">
        <v>128</v>
      </c>
      <c r="F63" s="57">
        <v>41113</v>
      </c>
      <c r="G63" s="58">
        <f t="shared" si="0"/>
        <v>7</v>
      </c>
      <c r="H63" s="59">
        <v>85</v>
      </c>
      <c r="I63" s="71">
        <v>6.99</v>
      </c>
      <c r="J63" s="72">
        <f t="shared" si="1"/>
        <v>594.15</v>
      </c>
    </row>
    <row r="64" spans="1:10">
      <c r="A64" s="55">
        <v>23306</v>
      </c>
      <c r="B64" s="56" t="s">
        <v>257</v>
      </c>
      <c r="C64" s="56" t="s">
        <v>258</v>
      </c>
      <c r="D64" s="56" t="s">
        <v>134</v>
      </c>
      <c r="E64" s="56" t="s">
        <v>135</v>
      </c>
      <c r="F64" s="57">
        <v>41068</v>
      </c>
      <c r="G64" s="58">
        <f t="shared" si="0"/>
        <v>6</v>
      </c>
      <c r="H64" s="59">
        <v>93</v>
      </c>
      <c r="I64" s="71">
        <v>6.5</v>
      </c>
      <c r="J64" s="72">
        <f t="shared" si="1"/>
        <v>604.5</v>
      </c>
    </row>
    <row r="65" spans="1:10">
      <c r="A65" s="60">
        <v>23352</v>
      </c>
      <c r="B65" s="61" t="s">
        <v>259</v>
      </c>
      <c r="C65" s="61" t="s">
        <v>260</v>
      </c>
      <c r="D65" s="61" t="s">
        <v>188</v>
      </c>
      <c r="E65" s="61" t="s">
        <v>135</v>
      </c>
      <c r="F65" s="62">
        <v>41097</v>
      </c>
      <c r="G65" s="63">
        <f t="shared" si="0"/>
        <v>7</v>
      </c>
      <c r="H65" s="64">
        <v>89</v>
      </c>
      <c r="I65" s="73">
        <v>6</v>
      </c>
      <c r="J65" s="74">
        <f t="shared" si="1"/>
        <v>534</v>
      </c>
    </row>
    <row r="66" spans="1:10">
      <c r="A66" s="55">
        <v>23350</v>
      </c>
      <c r="B66" s="56" t="s">
        <v>261</v>
      </c>
      <c r="C66" s="56" t="s">
        <v>262</v>
      </c>
      <c r="D66" s="56" t="s">
        <v>149</v>
      </c>
      <c r="E66" s="56" t="s">
        <v>135</v>
      </c>
      <c r="F66" s="57">
        <v>41085</v>
      </c>
      <c r="G66" s="58">
        <f t="shared" ref="G66:G108" si="2">VALUE(MONTH(F66))</f>
        <v>6</v>
      </c>
      <c r="H66" s="59">
        <v>188</v>
      </c>
      <c r="I66" s="71">
        <v>9</v>
      </c>
      <c r="J66" s="72">
        <f t="shared" ref="J66:J108" si="3">I66*H66</f>
        <v>1692</v>
      </c>
    </row>
    <row r="67" spans="1:10">
      <c r="A67" s="60">
        <v>23276</v>
      </c>
      <c r="B67" s="61" t="s">
        <v>263</v>
      </c>
      <c r="C67" s="61" t="s">
        <v>264</v>
      </c>
      <c r="D67" s="61" t="s">
        <v>180</v>
      </c>
      <c r="E67" s="61" t="s">
        <v>135</v>
      </c>
      <c r="F67" s="62">
        <v>41122</v>
      </c>
      <c r="G67" s="63">
        <f t="shared" si="2"/>
        <v>8</v>
      </c>
      <c r="H67" s="64">
        <v>65</v>
      </c>
      <c r="I67" s="73">
        <v>6.5</v>
      </c>
      <c r="J67" s="74">
        <f t="shared" si="3"/>
        <v>422.5</v>
      </c>
    </row>
    <row r="68" spans="1:10">
      <c r="A68" s="60">
        <v>23365</v>
      </c>
      <c r="B68" s="61" t="s">
        <v>265</v>
      </c>
      <c r="C68" s="61" t="s">
        <v>266</v>
      </c>
      <c r="D68" s="61" t="s">
        <v>183</v>
      </c>
      <c r="E68" s="61" t="s">
        <v>141</v>
      </c>
      <c r="F68" s="62">
        <v>41099</v>
      </c>
      <c r="G68" s="63">
        <f t="shared" si="2"/>
        <v>7</v>
      </c>
      <c r="H68" s="64">
        <v>165</v>
      </c>
      <c r="I68" s="73">
        <v>4.5</v>
      </c>
      <c r="J68" s="74">
        <f t="shared" si="3"/>
        <v>742.5</v>
      </c>
    </row>
    <row r="69" spans="1:10">
      <c r="A69" s="60">
        <v>23354</v>
      </c>
      <c r="B69" s="61" t="s">
        <v>267</v>
      </c>
      <c r="C69" s="61" t="s">
        <v>213</v>
      </c>
      <c r="D69" s="61" t="s">
        <v>140</v>
      </c>
      <c r="E69" s="61" t="s">
        <v>135</v>
      </c>
      <c r="F69" s="62">
        <v>41124</v>
      </c>
      <c r="G69" s="63">
        <f t="shared" si="2"/>
        <v>8</v>
      </c>
      <c r="H69" s="64">
        <v>84</v>
      </c>
      <c r="I69" s="73">
        <v>6.99</v>
      </c>
      <c r="J69" s="74">
        <f t="shared" si="3"/>
        <v>587.16</v>
      </c>
    </row>
    <row r="70" spans="1:10">
      <c r="A70" s="60">
        <v>23303</v>
      </c>
      <c r="B70" s="61" t="s">
        <v>268</v>
      </c>
      <c r="C70" s="61" t="s">
        <v>269</v>
      </c>
      <c r="D70" s="61" t="s">
        <v>127</v>
      </c>
      <c r="E70" s="61" t="s">
        <v>141</v>
      </c>
      <c r="F70" s="62">
        <v>41138</v>
      </c>
      <c r="G70" s="63">
        <f t="shared" si="2"/>
        <v>8</v>
      </c>
      <c r="H70" s="64">
        <v>176</v>
      </c>
      <c r="I70" s="73">
        <v>14.5</v>
      </c>
      <c r="J70" s="74">
        <f t="shared" si="3"/>
        <v>2552</v>
      </c>
    </row>
    <row r="71" spans="1:10">
      <c r="A71" s="55">
        <v>23299</v>
      </c>
      <c r="B71" s="56" t="s">
        <v>270</v>
      </c>
      <c r="C71" s="56" t="s">
        <v>256</v>
      </c>
      <c r="D71" s="56" t="s">
        <v>155</v>
      </c>
      <c r="E71" s="56" t="s">
        <v>141</v>
      </c>
      <c r="F71" s="57">
        <v>41087</v>
      </c>
      <c r="G71" s="58">
        <f t="shared" si="2"/>
        <v>6</v>
      </c>
      <c r="H71" s="59">
        <v>104</v>
      </c>
      <c r="I71" s="71">
        <v>3.99</v>
      </c>
      <c r="J71" s="72">
        <f t="shared" si="3"/>
        <v>414.96</v>
      </c>
    </row>
    <row r="72" spans="1:10">
      <c r="A72" s="55">
        <v>23338</v>
      </c>
      <c r="B72" s="56" t="s">
        <v>271</v>
      </c>
      <c r="C72" s="56" t="s">
        <v>272</v>
      </c>
      <c r="D72" s="56" t="s">
        <v>131</v>
      </c>
      <c r="E72" s="56" t="s">
        <v>141</v>
      </c>
      <c r="F72" s="57">
        <v>41133</v>
      </c>
      <c r="G72" s="58">
        <f t="shared" si="2"/>
        <v>8</v>
      </c>
      <c r="H72" s="59">
        <v>178</v>
      </c>
      <c r="I72" s="71">
        <v>4.5</v>
      </c>
      <c r="J72" s="72">
        <f t="shared" si="3"/>
        <v>801</v>
      </c>
    </row>
    <row r="73" spans="1:10">
      <c r="A73" s="55">
        <v>23311</v>
      </c>
      <c r="B73" s="56" t="s">
        <v>273</v>
      </c>
      <c r="C73" s="56" t="s">
        <v>274</v>
      </c>
      <c r="D73" s="56" t="s">
        <v>127</v>
      </c>
      <c r="E73" s="56" t="s">
        <v>141</v>
      </c>
      <c r="F73" s="57">
        <v>41072</v>
      </c>
      <c r="G73" s="58">
        <f t="shared" si="2"/>
        <v>6</v>
      </c>
      <c r="H73" s="59">
        <v>18</v>
      </c>
      <c r="I73" s="71">
        <v>14.5</v>
      </c>
      <c r="J73" s="72">
        <f t="shared" si="3"/>
        <v>261</v>
      </c>
    </row>
    <row r="74" spans="1:10">
      <c r="A74" s="55">
        <v>23327</v>
      </c>
      <c r="B74" s="56" t="s">
        <v>275</v>
      </c>
      <c r="C74" s="56" t="s">
        <v>276</v>
      </c>
      <c r="D74" s="56" t="s">
        <v>134</v>
      </c>
      <c r="E74" s="56" t="s">
        <v>141</v>
      </c>
      <c r="F74" s="57">
        <v>40939</v>
      </c>
      <c r="G74" s="58">
        <f t="shared" si="2"/>
        <v>1</v>
      </c>
      <c r="H74" s="59">
        <v>176</v>
      </c>
      <c r="I74" s="71">
        <v>6.5</v>
      </c>
      <c r="J74" s="72">
        <f t="shared" si="3"/>
        <v>1144</v>
      </c>
    </row>
    <row r="75" spans="1:10">
      <c r="A75" s="55">
        <v>23275</v>
      </c>
      <c r="B75" s="56" t="s">
        <v>277</v>
      </c>
      <c r="C75" s="56" t="s">
        <v>278</v>
      </c>
      <c r="D75" s="56" t="s">
        <v>149</v>
      </c>
      <c r="E75" s="56" t="s">
        <v>141</v>
      </c>
      <c r="F75" s="57">
        <v>40912</v>
      </c>
      <c r="G75" s="58">
        <f t="shared" si="2"/>
        <v>1</v>
      </c>
      <c r="H75" s="59">
        <v>141</v>
      </c>
      <c r="I75" s="71">
        <v>9</v>
      </c>
      <c r="J75" s="72">
        <f t="shared" si="3"/>
        <v>1269</v>
      </c>
    </row>
    <row r="76" spans="1:10">
      <c r="A76" s="60">
        <v>23368</v>
      </c>
      <c r="B76" s="61" t="s">
        <v>279</v>
      </c>
      <c r="C76" s="61" t="s">
        <v>159</v>
      </c>
      <c r="D76" s="61" t="s">
        <v>183</v>
      </c>
      <c r="E76" s="61" t="s">
        <v>141</v>
      </c>
      <c r="F76" s="62">
        <v>41146</v>
      </c>
      <c r="G76" s="63">
        <f t="shared" si="2"/>
        <v>8</v>
      </c>
      <c r="H76" s="64">
        <v>150</v>
      </c>
      <c r="I76" s="73">
        <v>4.5</v>
      </c>
      <c r="J76" s="74">
        <f t="shared" si="3"/>
        <v>675</v>
      </c>
    </row>
    <row r="77" spans="1:10">
      <c r="A77" s="60">
        <v>23377</v>
      </c>
      <c r="B77" s="61" t="s">
        <v>280</v>
      </c>
      <c r="C77" s="61" t="s">
        <v>213</v>
      </c>
      <c r="D77" s="61" t="s">
        <v>180</v>
      </c>
      <c r="E77" s="61" t="s">
        <v>135</v>
      </c>
      <c r="F77" s="62">
        <v>41075</v>
      </c>
      <c r="G77" s="63">
        <f t="shared" si="2"/>
        <v>6</v>
      </c>
      <c r="H77" s="64">
        <v>43</v>
      </c>
      <c r="I77" s="73">
        <v>6.5</v>
      </c>
      <c r="J77" s="74">
        <f t="shared" si="3"/>
        <v>279.5</v>
      </c>
    </row>
    <row r="78" spans="1:10">
      <c r="A78" s="60">
        <v>23374</v>
      </c>
      <c r="B78" s="61" t="s">
        <v>281</v>
      </c>
      <c r="C78" s="61" t="s">
        <v>282</v>
      </c>
      <c r="D78" s="61" t="s">
        <v>155</v>
      </c>
      <c r="E78" s="61" t="s">
        <v>135</v>
      </c>
      <c r="F78" s="62">
        <v>41257</v>
      </c>
      <c r="G78" s="63">
        <f t="shared" si="2"/>
        <v>12</v>
      </c>
      <c r="H78" s="64">
        <v>57</v>
      </c>
      <c r="I78" s="73">
        <v>3.99</v>
      </c>
      <c r="J78" s="74">
        <f t="shared" si="3"/>
        <v>227.43</v>
      </c>
    </row>
    <row r="79" spans="1:10">
      <c r="A79" s="55">
        <v>23371</v>
      </c>
      <c r="B79" s="56" t="s">
        <v>283</v>
      </c>
      <c r="C79" s="56" t="s">
        <v>284</v>
      </c>
      <c r="D79" s="56" t="s">
        <v>140</v>
      </c>
      <c r="E79" s="56" t="s">
        <v>135</v>
      </c>
      <c r="F79" s="57">
        <v>41136</v>
      </c>
      <c r="G79" s="58">
        <f t="shared" si="2"/>
        <v>8</v>
      </c>
      <c r="H79" s="59">
        <v>204</v>
      </c>
      <c r="I79" s="71">
        <v>6.99</v>
      </c>
      <c r="J79" s="72">
        <f t="shared" si="3"/>
        <v>1425.96</v>
      </c>
    </row>
    <row r="80" spans="1:10">
      <c r="A80" s="60">
        <v>23345</v>
      </c>
      <c r="B80" s="61" t="s">
        <v>285</v>
      </c>
      <c r="C80" s="61" t="s">
        <v>286</v>
      </c>
      <c r="D80" s="61" t="s">
        <v>127</v>
      </c>
      <c r="E80" s="61" t="s">
        <v>135</v>
      </c>
      <c r="F80" s="62">
        <v>41150</v>
      </c>
      <c r="G80" s="63">
        <f t="shared" si="2"/>
        <v>8</v>
      </c>
      <c r="H80" s="64">
        <v>208</v>
      </c>
      <c r="I80" s="73">
        <v>14.5</v>
      </c>
      <c r="J80" s="74">
        <f t="shared" si="3"/>
        <v>3016</v>
      </c>
    </row>
    <row r="81" spans="1:10">
      <c r="A81" s="60">
        <v>23379</v>
      </c>
      <c r="B81" s="61" t="s">
        <v>287</v>
      </c>
      <c r="C81" s="61" t="s">
        <v>288</v>
      </c>
      <c r="D81" s="61" t="s">
        <v>155</v>
      </c>
      <c r="E81" s="61" t="s">
        <v>135</v>
      </c>
      <c r="F81" s="62">
        <v>41270</v>
      </c>
      <c r="G81" s="63">
        <f t="shared" si="2"/>
        <v>12</v>
      </c>
      <c r="H81" s="64">
        <v>65</v>
      </c>
      <c r="I81" s="73">
        <v>3.99</v>
      </c>
      <c r="J81" s="74">
        <f t="shared" si="3"/>
        <v>259.35</v>
      </c>
    </row>
    <row r="82" spans="1:10">
      <c r="A82" s="55">
        <v>23304</v>
      </c>
      <c r="B82" s="56" t="s">
        <v>289</v>
      </c>
      <c r="C82" s="56" t="s">
        <v>290</v>
      </c>
      <c r="D82" s="56" t="s">
        <v>155</v>
      </c>
      <c r="E82" s="56" t="s">
        <v>141</v>
      </c>
      <c r="F82" s="57">
        <v>41061</v>
      </c>
      <c r="G82" s="58">
        <f t="shared" si="2"/>
        <v>6</v>
      </c>
      <c r="H82" s="59">
        <v>131</v>
      </c>
      <c r="I82" s="71">
        <v>3.99</v>
      </c>
      <c r="J82" s="72">
        <f t="shared" si="3"/>
        <v>522.69</v>
      </c>
    </row>
    <row r="83" spans="1:10">
      <c r="A83" s="60">
        <v>23289</v>
      </c>
      <c r="B83" s="61" t="s">
        <v>291</v>
      </c>
      <c r="C83" s="61" t="s">
        <v>292</v>
      </c>
      <c r="D83" s="61" t="s">
        <v>127</v>
      </c>
      <c r="E83" s="61" t="s">
        <v>141</v>
      </c>
      <c r="F83" s="62">
        <v>41123</v>
      </c>
      <c r="G83" s="63">
        <f t="shared" si="2"/>
        <v>8</v>
      </c>
      <c r="H83" s="64">
        <v>166</v>
      </c>
      <c r="I83" s="73">
        <v>14.5</v>
      </c>
      <c r="J83" s="74">
        <f t="shared" si="3"/>
        <v>2407</v>
      </c>
    </row>
    <row r="84" spans="1:10">
      <c r="A84" s="60">
        <v>23308</v>
      </c>
      <c r="B84" s="61" t="s">
        <v>293</v>
      </c>
      <c r="C84" s="61" t="s">
        <v>294</v>
      </c>
      <c r="D84" s="61" t="s">
        <v>146</v>
      </c>
      <c r="E84" s="61" t="s">
        <v>141</v>
      </c>
      <c r="F84" s="62">
        <v>41099</v>
      </c>
      <c r="G84" s="63">
        <f t="shared" si="2"/>
        <v>7</v>
      </c>
      <c r="H84" s="64">
        <v>112</v>
      </c>
      <c r="I84" s="73">
        <v>3</v>
      </c>
      <c r="J84" s="74">
        <f t="shared" si="3"/>
        <v>336</v>
      </c>
    </row>
    <row r="85" spans="1:10">
      <c r="A85" s="55">
        <v>23357</v>
      </c>
      <c r="B85" s="56" t="s">
        <v>295</v>
      </c>
      <c r="C85" s="56" t="s">
        <v>254</v>
      </c>
      <c r="D85" s="56" t="s">
        <v>188</v>
      </c>
      <c r="E85" s="56" t="s">
        <v>141</v>
      </c>
      <c r="F85" s="57">
        <v>41107</v>
      </c>
      <c r="G85" s="58">
        <f t="shared" si="2"/>
        <v>7</v>
      </c>
      <c r="H85" s="59">
        <v>50</v>
      </c>
      <c r="I85" s="71">
        <v>6</v>
      </c>
      <c r="J85" s="72">
        <f t="shared" si="3"/>
        <v>300</v>
      </c>
    </row>
    <row r="86" spans="1:10">
      <c r="A86" s="55">
        <v>23356</v>
      </c>
      <c r="B86" s="56" t="s">
        <v>296</v>
      </c>
      <c r="C86" s="56" t="s">
        <v>297</v>
      </c>
      <c r="D86" s="56" t="s">
        <v>155</v>
      </c>
      <c r="E86" s="56" t="s">
        <v>135</v>
      </c>
      <c r="F86" s="57">
        <v>41081</v>
      </c>
      <c r="G86" s="58">
        <f t="shared" si="2"/>
        <v>6</v>
      </c>
      <c r="H86" s="59">
        <v>80</v>
      </c>
      <c r="I86" s="71">
        <v>3.99</v>
      </c>
      <c r="J86" s="72">
        <f t="shared" si="3"/>
        <v>319.2</v>
      </c>
    </row>
    <row r="87" spans="1:10">
      <c r="A87" s="60">
        <v>23323</v>
      </c>
      <c r="B87" s="61" t="s">
        <v>298</v>
      </c>
      <c r="C87" s="61" t="s">
        <v>299</v>
      </c>
      <c r="D87" s="61" t="s">
        <v>146</v>
      </c>
      <c r="E87" s="61" t="s">
        <v>135</v>
      </c>
      <c r="F87" s="62">
        <v>41272</v>
      </c>
      <c r="G87" s="63">
        <f t="shared" si="2"/>
        <v>12</v>
      </c>
      <c r="H87" s="64">
        <v>135</v>
      </c>
      <c r="I87" s="73">
        <v>3</v>
      </c>
      <c r="J87" s="74">
        <f t="shared" si="3"/>
        <v>405</v>
      </c>
    </row>
    <row r="88" spans="1:10">
      <c r="A88" s="60">
        <v>23284</v>
      </c>
      <c r="B88" s="61" t="s">
        <v>300</v>
      </c>
      <c r="C88" s="61" t="s">
        <v>143</v>
      </c>
      <c r="D88" s="61" t="s">
        <v>131</v>
      </c>
      <c r="E88" s="61" t="s">
        <v>141</v>
      </c>
      <c r="F88" s="62">
        <v>41077</v>
      </c>
      <c r="G88" s="63">
        <f t="shared" si="2"/>
        <v>6</v>
      </c>
      <c r="H88" s="64">
        <v>135</v>
      </c>
      <c r="I88" s="73">
        <v>4.5</v>
      </c>
      <c r="J88" s="74">
        <f t="shared" si="3"/>
        <v>607.5</v>
      </c>
    </row>
    <row r="89" spans="1:10">
      <c r="A89" s="55">
        <v>23370</v>
      </c>
      <c r="B89" s="56" t="s">
        <v>301</v>
      </c>
      <c r="C89" s="56" t="s">
        <v>247</v>
      </c>
      <c r="D89" s="56" t="s">
        <v>146</v>
      </c>
      <c r="E89" s="56" t="s">
        <v>141</v>
      </c>
      <c r="F89" s="57">
        <v>41028</v>
      </c>
      <c r="G89" s="58">
        <f t="shared" si="2"/>
        <v>4</v>
      </c>
      <c r="H89" s="59">
        <v>63</v>
      </c>
      <c r="I89" s="71">
        <v>3</v>
      </c>
      <c r="J89" s="72">
        <f t="shared" si="3"/>
        <v>189</v>
      </c>
    </row>
    <row r="90" spans="1:10">
      <c r="A90" s="60">
        <v>23266</v>
      </c>
      <c r="B90" s="61" t="s">
        <v>302</v>
      </c>
      <c r="C90" s="61" t="s">
        <v>303</v>
      </c>
      <c r="D90" s="61" t="s">
        <v>155</v>
      </c>
      <c r="E90" s="61" t="s">
        <v>135</v>
      </c>
      <c r="F90" s="62">
        <v>41132</v>
      </c>
      <c r="G90" s="63">
        <f t="shared" si="2"/>
        <v>8</v>
      </c>
      <c r="H90" s="64">
        <v>170</v>
      </c>
      <c r="I90" s="73">
        <v>3.99</v>
      </c>
      <c r="J90" s="74">
        <f t="shared" si="3"/>
        <v>678.3</v>
      </c>
    </row>
    <row r="91" spans="1:10">
      <c r="A91" s="60">
        <v>23309</v>
      </c>
      <c r="B91" s="61" t="s">
        <v>304</v>
      </c>
      <c r="C91" s="61" t="s">
        <v>305</v>
      </c>
      <c r="D91" s="61" t="s">
        <v>155</v>
      </c>
      <c r="E91" s="61" t="s">
        <v>135</v>
      </c>
      <c r="F91" s="62">
        <v>41083</v>
      </c>
      <c r="G91" s="63">
        <f t="shared" si="2"/>
        <v>6</v>
      </c>
      <c r="H91" s="64">
        <v>201</v>
      </c>
      <c r="I91" s="73">
        <v>3.99</v>
      </c>
      <c r="J91" s="74">
        <f t="shared" si="3"/>
        <v>801.99</v>
      </c>
    </row>
    <row r="92" spans="1:10">
      <c r="A92" s="55">
        <v>23378</v>
      </c>
      <c r="B92" s="56" t="s">
        <v>306</v>
      </c>
      <c r="C92" s="56" t="s">
        <v>307</v>
      </c>
      <c r="D92" s="56" t="s">
        <v>127</v>
      </c>
      <c r="E92" s="56" t="s">
        <v>135</v>
      </c>
      <c r="F92" s="57">
        <v>41078</v>
      </c>
      <c r="G92" s="58">
        <f t="shared" si="2"/>
        <v>6</v>
      </c>
      <c r="H92" s="59">
        <v>157</v>
      </c>
      <c r="I92" s="71">
        <v>14.5</v>
      </c>
      <c r="J92" s="72">
        <f t="shared" si="3"/>
        <v>2276.5</v>
      </c>
    </row>
    <row r="93" spans="1:10">
      <c r="A93" s="60">
        <v>23375</v>
      </c>
      <c r="B93" s="61" t="s">
        <v>308</v>
      </c>
      <c r="C93" s="61" t="s">
        <v>143</v>
      </c>
      <c r="D93" s="61" t="s">
        <v>140</v>
      </c>
      <c r="E93" s="61" t="s">
        <v>141</v>
      </c>
      <c r="F93" s="62">
        <v>41029</v>
      </c>
      <c r="G93" s="63">
        <f t="shared" si="2"/>
        <v>4</v>
      </c>
      <c r="H93" s="64">
        <v>5</v>
      </c>
      <c r="I93" s="73">
        <v>6.99</v>
      </c>
      <c r="J93" s="74">
        <f t="shared" si="3"/>
        <v>34.95</v>
      </c>
    </row>
    <row r="94" spans="1:10">
      <c r="A94" s="60">
        <v>23361</v>
      </c>
      <c r="B94" s="61" t="s">
        <v>309</v>
      </c>
      <c r="C94" s="61" t="s">
        <v>310</v>
      </c>
      <c r="D94" s="61" t="s">
        <v>140</v>
      </c>
      <c r="E94" s="61" t="s">
        <v>135</v>
      </c>
      <c r="F94" s="62">
        <v>40915</v>
      </c>
      <c r="G94" s="63">
        <f t="shared" si="2"/>
        <v>1</v>
      </c>
      <c r="H94" s="64">
        <v>184</v>
      </c>
      <c r="I94" s="73">
        <v>6.99</v>
      </c>
      <c r="J94" s="74">
        <f t="shared" si="3"/>
        <v>1286.16</v>
      </c>
    </row>
    <row r="95" spans="1:10">
      <c r="A95" s="55">
        <v>23337</v>
      </c>
      <c r="B95" s="56" t="s">
        <v>311</v>
      </c>
      <c r="C95" s="56" t="s">
        <v>312</v>
      </c>
      <c r="D95" s="56" t="s">
        <v>140</v>
      </c>
      <c r="E95" s="56" t="s">
        <v>141</v>
      </c>
      <c r="F95" s="57">
        <v>41097</v>
      </c>
      <c r="G95" s="58">
        <f t="shared" si="2"/>
        <v>7</v>
      </c>
      <c r="H95" s="59">
        <v>82</v>
      </c>
      <c r="I95" s="71">
        <v>6.99</v>
      </c>
      <c r="J95" s="72">
        <f t="shared" si="3"/>
        <v>573.18</v>
      </c>
    </row>
    <row r="96" spans="1:10">
      <c r="A96" s="60">
        <v>23339</v>
      </c>
      <c r="B96" s="61" t="s">
        <v>313</v>
      </c>
      <c r="C96" s="61" t="s">
        <v>314</v>
      </c>
      <c r="D96" s="61" t="s">
        <v>188</v>
      </c>
      <c r="E96" s="61" t="s">
        <v>135</v>
      </c>
      <c r="F96" s="62">
        <v>41101</v>
      </c>
      <c r="G96" s="63">
        <f t="shared" si="2"/>
        <v>7</v>
      </c>
      <c r="H96" s="64">
        <v>41</v>
      </c>
      <c r="I96" s="73">
        <v>6</v>
      </c>
      <c r="J96" s="74">
        <f t="shared" si="3"/>
        <v>246</v>
      </c>
    </row>
    <row r="97" spans="1:10">
      <c r="A97" s="55">
        <v>23360</v>
      </c>
      <c r="B97" s="56" t="s">
        <v>315</v>
      </c>
      <c r="C97" s="56" t="s">
        <v>145</v>
      </c>
      <c r="D97" s="56" t="s">
        <v>140</v>
      </c>
      <c r="E97" s="56" t="s">
        <v>135</v>
      </c>
      <c r="F97" s="57">
        <v>41073</v>
      </c>
      <c r="G97" s="58">
        <f t="shared" si="2"/>
        <v>6</v>
      </c>
      <c r="H97" s="59">
        <v>37</v>
      </c>
      <c r="I97" s="71">
        <v>6.99</v>
      </c>
      <c r="J97" s="72">
        <f t="shared" si="3"/>
        <v>258.63</v>
      </c>
    </row>
    <row r="98" spans="1:10">
      <c r="A98" s="55">
        <v>23271</v>
      </c>
      <c r="B98" s="56" t="s">
        <v>316</v>
      </c>
      <c r="C98" s="56" t="s">
        <v>317</v>
      </c>
      <c r="D98" s="56" t="s">
        <v>140</v>
      </c>
      <c r="E98" s="56" t="s">
        <v>141</v>
      </c>
      <c r="F98" s="57">
        <v>40966</v>
      </c>
      <c r="G98" s="58">
        <f t="shared" si="2"/>
        <v>2</v>
      </c>
      <c r="H98" s="59">
        <v>125</v>
      </c>
      <c r="I98" s="71">
        <v>6.99</v>
      </c>
      <c r="J98" s="72">
        <f t="shared" si="3"/>
        <v>873.75</v>
      </c>
    </row>
    <row r="99" spans="1:10">
      <c r="A99" s="60">
        <v>23274</v>
      </c>
      <c r="B99" s="61" t="s">
        <v>318</v>
      </c>
      <c r="C99" s="61" t="s">
        <v>240</v>
      </c>
      <c r="D99" s="61" t="s">
        <v>146</v>
      </c>
      <c r="E99" s="61" t="s">
        <v>141</v>
      </c>
      <c r="F99" s="62">
        <v>41143</v>
      </c>
      <c r="G99" s="63">
        <f t="shared" si="2"/>
        <v>8</v>
      </c>
      <c r="H99" s="64">
        <v>153</v>
      </c>
      <c r="I99" s="73">
        <v>3</v>
      </c>
      <c r="J99" s="74">
        <f t="shared" si="3"/>
        <v>459</v>
      </c>
    </row>
    <row r="100" spans="1:10">
      <c r="A100" s="55">
        <v>23322</v>
      </c>
      <c r="B100" s="56" t="s">
        <v>319</v>
      </c>
      <c r="C100" s="56" t="s">
        <v>130</v>
      </c>
      <c r="D100" s="56" t="s">
        <v>146</v>
      </c>
      <c r="E100" s="56" t="s">
        <v>141</v>
      </c>
      <c r="F100" s="57">
        <v>41009</v>
      </c>
      <c r="G100" s="58">
        <f t="shared" si="2"/>
        <v>4</v>
      </c>
      <c r="H100" s="59">
        <v>20</v>
      </c>
      <c r="I100" s="71">
        <v>3</v>
      </c>
      <c r="J100" s="72">
        <f t="shared" si="3"/>
        <v>60</v>
      </c>
    </row>
    <row r="101" spans="1:10">
      <c r="A101" s="60">
        <v>23346</v>
      </c>
      <c r="B101" s="61" t="s">
        <v>320</v>
      </c>
      <c r="C101" s="61" t="s">
        <v>321</v>
      </c>
      <c r="D101" s="61" t="s">
        <v>152</v>
      </c>
      <c r="E101" s="61" t="s">
        <v>135</v>
      </c>
      <c r="F101" s="62">
        <v>41119</v>
      </c>
      <c r="G101" s="63">
        <f t="shared" si="2"/>
        <v>7</v>
      </c>
      <c r="H101" s="64">
        <v>13</v>
      </c>
      <c r="I101" s="73">
        <v>9.99</v>
      </c>
      <c r="J101" s="74">
        <f t="shared" si="3"/>
        <v>129.87</v>
      </c>
    </row>
    <row r="102" spans="1:10">
      <c r="A102" s="55">
        <v>23278</v>
      </c>
      <c r="B102" s="56" t="s">
        <v>322</v>
      </c>
      <c r="C102" s="56" t="s">
        <v>323</v>
      </c>
      <c r="D102" s="56" t="s">
        <v>127</v>
      </c>
      <c r="E102" s="56" t="s">
        <v>128</v>
      </c>
      <c r="F102" s="57">
        <v>41145</v>
      </c>
      <c r="G102" s="58">
        <f t="shared" si="2"/>
        <v>8</v>
      </c>
      <c r="H102" s="59">
        <v>197</v>
      </c>
      <c r="I102" s="71">
        <v>14.5</v>
      </c>
      <c r="J102" s="72">
        <f t="shared" si="3"/>
        <v>2856.5</v>
      </c>
    </row>
    <row r="103" spans="1:10">
      <c r="A103" s="55">
        <v>23272</v>
      </c>
      <c r="B103" s="56" t="s">
        <v>324</v>
      </c>
      <c r="C103" s="56" t="s">
        <v>325</v>
      </c>
      <c r="D103" s="56" t="s">
        <v>134</v>
      </c>
      <c r="E103" s="56" t="s">
        <v>128</v>
      </c>
      <c r="F103" s="57">
        <v>41121</v>
      </c>
      <c r="G103" s="58">
        <f t="shared" si="2"/>
        <v>7</v>
      </c>
      <c r="H103" s="59">
        <v>71</v>
      </c>
      <c r="I103" s="71">
        <v>6.5</v>
      </c>
      <c r="J103" s="72">
        <f t="shared" si="3"/>
        <v>461.5</v>
      </c>
    </row>
    <row r="104" spans="1:10">
      <c r="A104" s="60">
        <v>23315</v>
      </c>
      <c r="B104" s="61" t="s">
        <v>326</v>
      </c>
      <c r="C104" s="61" t="s">
        <v>194</v>
      </c>
      <c r="D104" s="61" t="s">
        <v>131</v>
      </c>
      <c r="E104" s="61" t="s">
        <v>141</v>
      </c>
      <c r="F104" s="62">
        <v>41102</v>
      </c>
      <c r="G104" s="63">
        <f t="shared" si="2"/>
        <v>7</v>
      </c>
      <c r="H104" s="64">
        <v>109</v>
      </c>
      <c r="I104" s="73">
        <v>4.5</v>
      </c>
      <c r="J104" s="74">
        <f t="shared" si="3"/>
        <v>490.5</v>
      </c>
    </row>
    <row r="105" spans="1:10">
      <c r="A105" s="60">
        <v>23279</v>
      </c>
      <c r="B105" s="61" t="s">
        <v>327</v>
      </c>
      <c r="C105" s="61" t="s">
        <v>314</v>
      </c>
      <c r="D105" s="61" t="s">
        <v>146</v>
      </c>
      <c r="E105" s="61" t="s">
        <v>135</v>
      </c>
      <c r="F105" s="62">
        <v>41020</v>
      </c>
      <c r="G105" s="63">
        <f t="shared" si="2"/>
        <v>4</v>
      </c>
      <c r="H105" s="64">
        <v>10</v>
      </c>
      <c r="I105" s="73">
        <v>3</v>
      </c>
      <c r="J105" s="74">
        <f t="shared" si="3"/>
        <v>30</v>
      </c>
    </row>
    <row r="106" spans="1:10">
      <c r="A106" s="60">
        <v>23282</v>
      </c>
      <c r="B106" s="61" t="s">
        <v>328</v>
      </c>
      <c r="C106" s="61" t="s">
        <v>329</v>
      </c>
      <c r="D106" s="61" t="s">
        <v>188</v>
      </c>
      <c r="E106" s="61" t="s">
        <v>141</v>
      </c>
      <c r="F106" s="62">
        <v>41142</v>
      </c>
      <c r="G106" s="63">
        <f t="shared" si="2"/>
        <v>8</v>
      </c>
      <c r="H106" s="64">
        <v>100</v>
      </c>
      <c r="I106" s="73">
        <v>6</v>
      </c>
      <c r="J106" s="74">
        <f t="shared" si="3"/>
        <v>600</v>
      </c>
    </row>
    <row r="107" spans="1:10">
      <c r="A107" s="55">
        <v>23349</v>
      </c>
      <c r="B107" s="56" t="s">
        <v>330</v>
      </c>
      <c r="C107" s="56" t="s">
        <v>331</v>
      </c>
      <c r="D107" s="56" t="s">
        <v>134</v>
      </c>
      <c r="E107" s="56" t="s">
        <v>141</v>
      </c>
      <c r="F107" s="57">
        <v>41112</v>
      </c>
      <c r="G107" s="58">
        <f t="shared" si="2"/>
        <v>7</v>
      </c>
      <c r="H107" s="59">
        <v>126</v>
      </c>
      <c r="I107" s="71">
        <v>6.5</v>
      </c>
      <c r="J107" s="72">
        <f t="shared" si="3"/>
        <v>819</v>
      </c>
    </row>
    <row r="108" spans="1:10">
      <c r="A108" s="75">
        <v>23281</v>
      </c>
      <c r="B108" s="76" t="s">
        <v>332</v>
      </c>
      <c r="C108" s="76" t="s">
        <v>321</v>
      </c>
      <c r="D108" s="76" t="s">
        <v>183</v>
      </c>
      <c r="E108" s="76" t="s">
        <v>141</v>
      </c>
      <c r="F108" s="77">
        <v>41103</v>
      </c>
      <c r="G108" s="78">
        <f t="shared" si="2"/>
        <v>7</v>
      </c>
      <c r="H108" s="79">
        <v>134</v>
      </c>
      <c r="I108" s="80">
        <v>4.5</v>
      </c>
      <c r="J108" s="81">
        <f t="shared" si="3"/>
        <v>603</v>
      </c>
    </row>
  </sheetData>
  <conditionalFormatting sqref="A2:J108">
    <cfRule type="expression" dxfId="5" priority="1">
      <formula>MOD(ROW(A2),2)</formula>
    </cfRule>
  </conditionalFormatting>
  <pageMargins left="0.7" right="0.7" top="0.75" bottom="0.75" header="0.3" footer="0.3"/>
  <headerFooter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H40"/>
  <sheetViews>
    <sheetView showGridLines="0" topLeftCell="D74" workbookViewId="0">
      <selection activeCell="H43" sqref="H43"/>
    </sheetView>
  </sheetViews>
  <sheetFormatPr defaultColWidth="9" defaultRowHeight="14.4" outlineLevelCol="7"/>
  <cols>
    <col min="4" max="4" width="9.13888888888889" customWidth="1"/>
    <col min="5" max="5" width="18.8518518518519" customWidth="1"/>
    <col min="6" max="6" width="14.4259259259259" customWidth="1"/>
    <col min="7" max="7" width="15.5740740740741" customWidth="1"/>
    <col min="8" max="8" width="12" customWidth="1"/>
  </cols>
  <sheetData>
    <row r="1" ht="18" spans="5:8">
      <c r="E1" s="18" t="s">
        <v>333</v>
      </c>
      <c r="F1" s="17"/>
      <c r="G1" s="17"/>
      <c r="H1" s="17"/>
    </row>
    <row r="2" ht="18" spans="5:8">
      <c r="E2" s="18"/>
      <c r="F2" s="17"/>
      <c r="G2" s="17"/>
      <c r="H2" s="17"/>
    </row>
    <row r="3" spans="5:8">
      <c r="E3" s="21" t="s">
        <v>334</v>
      </c>
      <c r="F3" s="17"/>
      <c r="G3" s="17"/>
      <c r="H3" s="17"/>
    </row>
    <row r="4" ht="18" spans="5:8">
      <c r="E4" s="18"/>
      <c r="F4" s="17"/>
      <c r="G4" s="17"/>
      <c r="H4" s="17"/>
    </row>
    <row r="5" spans="5:8">
      <c r="E5" s="21"/>
      <c r="F5" s="21"/>
      <c r="G5" s="23"/>
      <c r="H5" s="17"/>
    </row>
    <row r="6" spans="5:8">
      <c r="E6" s="26" t="s">
        <v>117</v>
      </c>
      <c r="F6" s="26" t="s">
        <v>16</v>
      </c>
      <c r="G6" s="26" t="s">
        <v>335</v>
      </c>
      <c r="H6" s="26" t="s">
        <v>83</v>
      </c>
    </row>
    <row r="7" spans="5:8">
      <c r="E7" s="27">
        <v>23265</v>
      </c>
      <c r="F7" s="27" t="str">
        <f>IFERROR(VLOOKUP(E7,salesData[],3,FALSE),"Unknown")</f>
        <v>South Africa</v>
      </c>
      <c r="G7" s="27" t="str">
        <f>IFERROR(VLOOKUP(E7,salesData[],2,FALSE),"Unknown")</f>
        <v>Uriel Benton</v>
      </c>
      <c r="H7" s="27">
        <f>IFERROR(VLOOKUP(E7,salesData[],10,FALSE),"Unknown")</f>
        <v>139.86</v>
      </c>
    </row>
    <row r="8" spans="5:8">
      <c r="E8" s="29">
        <v>23315</v>
      </c>
      <c r="F8" s="27" t="str">
        <f>IFERROR(VLOOKUP(E8,salesData[],3,FALSE),"Unknown")</f>
        <v>Burkina Faso</v>
      </c>
      <c r="G8" s="27" t="str">
        <f>IFERROR(VLOOKUP(E8,salesData[],2,FALSE),"Unknown")</f>
        <v>Anika Tillman</v>
      </c>
      <c r="H8" s="27">
        <f>IFERROR(VLOOKUP(E8,salesData[],10,FALSE),"Unknown")</f>
        <v>490.5</v>
      </c>
    </row>
    <row r="9" spans="5:8">
      <c r="E9" s="29">
        <v>30000</v>
      </c>
      <c r="F9" s="27" t="str">
        <f>IFERROR(VLOOKUP(E9,salesData[],3,FALSE),"Unknown")</f>
        <v>Unknown</v>
      </c>
      <c r="G9" s="27" t="str">
        <f>IFERROR(VLOOKUP(E9,salesData[],2,FALSE),"Unknown")</f>
        <v>Unknown</v>
      </c>
      <c r="H9" s="27" t="str">
        <f>IFERROR(VLOOKUP(E9,salesData[],10,FALSE),"Unknown")</f>
        <v>Unknown</v>
      </c>
    </row>
    <row r="10" spans="5:8">
      <c r="E10" s="29">
        <v>40000</v>
      </c>
      <c r="F10" s="27" t="str">
        <f>IFERROR(VLOOKUP(E10,salesData[],3,FALSE),"Unknown")</f>
        <v>Unknown</v>
      </c>
      <c r="G10" s="27" t="str">
        <f>IFERROR(VLOOKUP(E10,salesData[],2,FALSE),"Unknown")</f>
        <v>Unknown</v>
      </c>
      <c r="H10" s="27" t="str">
        <f>IFERROR(VLOOKUP(E10,salesData[],10,FALSE),"Unknown")</f>
        <v>Unknown</v>
      </c>
    </row>
    <row r="11" spans="5:8">
      <c r="E11" s="29">
        <v>23367</v>
      </c>
      <c r="F11" s="27" t="str">
        <f>IFERROR(VLOOKUP(E11,salesData[],3,FALSE),"Unknown")</f>
        <v>Saudi Arabia</v>
      </c>
      <c r="G11" s="27" t="str">
        <f>IFERROR(VLOOKUP(E11,salesData[],2,FALSE),"Unknown")</f>
        <v>Roary Dixon</v>
      </c>
      <c r="H11" s="27">
        <f>IFERROR(VLOOKUP(E11,salesData[],10,FALSE),"Unknown")</f>
        <v>45</v>
      </c>
    </row>
    <row r="12" spans="5:8">
      <c r="E12" s="29">
        <v>23326</v>
      </c>
      <c r="F12" s="27" t="str">
        <f>IFERROR(VLOOKUP(E12,salesData[],3,FALSE),"Unknown")</f>
        <v>Slovenia</v>
      </c>
      <c r="G12" s="27" t="str">
        <f>IFERROR(VLOOKUP(E12,salesData[],2,FALSE),"Unknown")</f>
        <v>Katelyn Joseph</v>
      </c>
      <c r="H12" s="27">
        <f>IFERROR(VLOOKUP(E12,salesData[],10,FALSE),"Unknown")</f>
        <v>567</v>
      </c>
    </row>
    <row r="13" spans="5:8">
      <c r="E13" s="29">
        <v>35000</v>
      </c>
      <c r="F13" s="27" t="str">
        <f>IFERROR(VLOOKUP(E13,salesData[],3,FALSE),"Unknown")</f>
        <v>Unknown</v>
      </c>
      <c r="G13" s="27" t="str">
        <f>IFERROR(VLOOKUP(E13,salesData[],2,FALSE),"Unknown")</f>
        <v>Unknown</v>
      </c>
      <c r="H13" s="27" t="str">
        <f>IFERROR(VLOOKUP(E13,salesData[],10,FALSE),"Unknown")</f>
        <v>Unknown</v>
      </c>
    </row>
    <row r="14" spans="5:8">
      <c r="E14" s="20"/>
      <c r="F14" s="20"/>
      <c r="G14" s="30" t="s">
        <v>336</v>
      </c>
      <c r="H14" s="41">
        <f>SUM(H7:H13)</f>
        <v>1242.36</v>
      </c>
    </row>
    <row r="15" spans="5:8">
      <c r="E15" s="20"/>
      <c r="F15" s="20"/>
      <c r="G15" s="20"/>
      <c r="H15" s="17"/>
    </row>
    <row r="16" spans="5:8">
      <c r="E16" s="21"/>
      <c r="F16" s="22"/>
      <c r="G16" s="22"/>
      <c r="H16" s="17"/>
    </row>
    <row r="17" spans="5:8">
      <c r="E17" s="21"/>
      <c r="F17" s="23"/>
      <c r="G17" s="23"/>
      <c r="H17" s="17"/>
    </row>
    <row r="18" spans="4:8">
      <c r="D18" s="42"/>
      <c r="E18" s="36"/>
      <c r="F18" s="37"/>
      <c r="G18" s="37"/>
      <c r="H18" s="34"/>
    </row>
    <row r="19" spans="4:8">
      <c r="D19" s="42"/>
      <c r="E19" s="38"/>
      <c r="F19" s="38"/>
      <c r="G19" s="38"/>
      <c r="H19" s="34"/>
    </row>
    <row r="20" spans="4:8">
      <c r="D20" s="42"/>
      <c r="E20" s="33"/>
      <c r="F20" s="33"/>
      <c r="G20" s="33"/>
      <c r="H20" s="34"/>
    </row>
    <row r="21" spans="4:8">
      <c r="D21" s="42"/>
      <c r="E21" s="33"/>
      <c r="F21" s="33"/>
      <c r="G21" s="33"/>
      <c r="H21" s="34"/>
    </row>
    <row r="22" spans="4:8">
      <c r="D22" s="42"/>
      <c r="E22" s="33"/>
      <c r="F22" s="33"/>
      <c r="G22" s="33"/>
      <c r="H22" s="34"/>
    </row>
    <row r="23" spans="4:8">
      <c r="D23" s="42"/>
      <c r="E23" s="33"/>
      <c r="F23" s="33"/>
      <c r="G23" s="33"/>
      <c r="H23" s="34"/>
    </row>
    <row r="24" spans="4:8">
      <c r="D24" s="42"/>
      <c r="E24" s="33"/>
      <c r="F24" s="33"/>
      <c r="G24" s="33"/>
      <c r="H24" s="34"/>
    </row>
    <row r="25" spans="4:8">
      <c r="D25" s="42"/>
      <c r="E25" s="33"/>
      <c r="F25" s="43"/>
      <c r="G25" s="44"/>
      <c r="H25" s="34"/>
    </row>
    <row r="26" spans="5:8">
      <c r="E26" s="22"/>
      <c r="F26" s="22"/>
      <c r="G26" s="22"/>
      <c r="H26" s="17"/>
    </row>
    <row r="27" spans="5:8">
      <c r="E27" s="17"/>
      <c r="F27" s="17"/>
      <c r="G27" s="17"/>
      <c r="H27" s="17"/>
    </row>
    <row r="28" ht="18" spans="5:8">
      <c r="E28" s="18" t="s">
        <v>337</v>
      </c>
      <c r="F28" s="17"/>
      <c r="G28" s="17"/>
      <c r="H28" s="17"/>
    </row>
    <row r="29" ht="18" spans="5:8">
      <c r="E29" s="18"/>
      <c r="F29" s="17"/>
      <c r="G29" s="17"/>
      <c r="H29" s="17"/>
    </row>
    <row r="30" spans="5:8">
      <c r="E30" s="21" t="s">
        <v>338</v>
      </c>
      <c r="F30" s="17"/>
      <c r="G30" s="17"/>
      <c r="H30" s="17"/>
    </row>
    <row r="31" spans="5:8">
      <c r="E31" s="17"/>
      <c r="F31" s="17"/>
      <c r="G31" s="17"/>
      <c r="H31" s="17"/>
    </row>
    <row r="32" spans="5:8">
      <c r="E32" s="26" t="s">
        <v>117</v>
      </c>
      <c r="F32" s="26" t="s">
        <v>124</v>
      </c>
      <c r="G32" s="17"/>
      <c r="H32" s="17"/>
    </row>
    <row r="33" spans="5:8">
      <c r="E33" s="27">
        <v>23265</v>
      </c>
      <c r="F33" s="40">
        <f>IFERROR(VLOOKUP(E33,salesData[],9,0),"Unknown")</f>
        <v>9.99</v>
      </c>
      <c r="G33" s="17"/>
      <c r="H33" s="17"/>
    </row>
    <row r="34" spans="5:8">
      <c r="E34" s="27">
        <v>23315</v>
      </c>
      <c r="F34" s="40">
        <f>IFERROR(VLOOKUP(E34,salesData[],9,0),"Unknown")</f>
        <v>4.5</v>
      </c>
      <c r="G34" s="17"/>
      <c r="H34" s="17"/>
    </row>
    <row r="35" spans="5:8">
      <c r="E35" s="27">
        <v>30000</v>
      </c>
      <c r="F35" s="40" t="str">
        <f>IFERROR(VLOOKUP(E35,salesData[],9,0),"Unknown")</f>
        <v>Unknown</v>
      </c>
      <c r="G35" s="17"/>
      <c r="H35" s="17"/>
    </row>
    <row r="36" spans="5:8">
      <c r="E36" s="27">
        <v>23377</v>
      </c>
      <c r="F36" s="40">
        <f>IFERROR(VLOOKUP(E36,salesData[],9,0),"Unknown")</f>
        <v>6.5</v>
      </c>
      <c r="G36" s="17"/>
      <c r="H36" s="17"/>
    </row>
    <row r="37" spans="5:8">
      <c r="E37" s="27">
        <v>23311</v>
      </c>
      <c r="F37" s="40">
        <f>IFERROR(VLOOKUP(E37,salesData[],9,0),"Unknown")</f>
        <v>14.5</v>
      </c>
      <c r="G37" s="17"/>
      <c r="H37" s="17"/>
    </row>
    <row r="38" spans="5:8">
      <c r="E38" s="27">
        <v>23371.5</v>
      </c>
      <c r="F38" s="40" t="str">
        <f>IFERROR(VLOOKUP(E38,salesData[],9,0),"Unknown")</f>
        <v>Unknown</v>
      </c>
      <c r="G38" s="17"/>
      <c r="H38" s="17"/>
    </row>
    <row r="39" spans="5:8">
      <c r="E39" s="17"/>
      <c r="F39" s="40"/>
      <c r="G39" s="17"/>
      <c r="H39" s="17"/>
    </row>
    <row r="40" spans="5:8">
      <c r="E40" s="30" t="s">
        <v>339</v>
      </c>
      <c r="F40" s="41">
        <f>AVERAGE(F33:F38)</f>
        <v>8.8725</v>
      </c>
      <c r="G40" s="17"/>
      <c r="H40" s="17"/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9"/>
  <sheetViews>
    <sheetView showGridLines="0" topLeftCell="A98" workbookViewId="0">
      <selection activeCell="D125" sqref="D125:D126"/>
    </sheetView>
  </sheetViews>
  <sheetFormatPr defaultColWidth="9" defaultRowHeight="14.4" outlineLevelCol="4"/>
  <cols>
    <col min="2" max="2" width="19.8518518518519" customWidth="1"/>
    <col min="3" max="4" width="14.8518518518519" customWidth="1"/>
    <col min="5" max="5" width="9.66666666666667"/>
  </cols>
  <sheetData>
    <row r="1" ht="18" spans="1:5">
      <c r="A1" s="17"/>
      <c r="B1" s="18" t="s">
        <v>333</v>
      </c>
      <c r="C1" s="17"/>
      <c r="D1" s="17"/>
      <c r="E1" s="17"/>
    </row>
    <row r="2" spans="1:5">
      <c r="A2" s="17"/>
      <c r="B2" s="19"/>
      <c r="C2" s="19"/>
      <c r="D2" s="19"/>
      <c r="E2" s="17"/>
    </row>
    <row r="3" spans="1:5">
      <c r="A3" s="17"/>
      <c r="B3" s="20"/>
      <c r="C3" s="20"/>
      <c r="D3" s="20"/>
      <c r="E3" s="17"/>
    </row>
    <row r="4" spans="1:5">
      <c r="A4" s="17"/>
      <c r="B4" s="20"/>
      <c r="C4" s="20"/>
      <c r="D4" s="20"/>
      <c r="E4" s="17"/>
    </row>
    <row r="5" spans="1:5">
      <c r="A5" s="17"/>
      <c r="B5" s="21" t="s">
        <v>340</v>
      </c>
      <c r="C5" s="22"/>
      <c r="D5" s="22"/>
      <c r="E5" s="17"/>
    </row>
    <row r="6" spans="1:5">
      <c r="A6" s="17"/>
      <c r="B6" s="21" t="s">
        <v>341</v>
      </c>
      <c r="C6" s="23"/>
      <c r="D6" s="23"/>
      <c r="E6" s="17"/>
    </row>
    <row r="7" spans="1:5">
      <c r="A7" s="17"/>
      <c r="B7" s="24"/>
      <c r="C7" s="25"/>
      <c r="D7" s="25"/>
      <c r="E7" s="17"/>
    </row>
    <row r="8" spans="1:5">
      <c r="A8" s="17"/>
      <c r="B8" s="26" t="s">
        <v>117</v>
      </c>
      <c r="C8" s="26" t="s">
        <v>335</v>
      </c>
      <c r="D8" s="17"/>
      <c r="E8" s="17"/>
    </row>
    <row r="9" spans="1:5">
      <c r="A9" s="17"/>
      <c r="B9" s="27">
        <v>23265</v>
      </c>
      <c r="C9" s="27" t="str">
        <f>INDEX(salesData[Distributor Name],MATCH(B9,salesData[Distributor ID],0))</f>
        <v>Uriel Benton</v>
      </c>
      <c r="D9" s="17"/>
      <c r="E9" s="17"/>
    </row>
    <row r="10" spans="1:5">
      <c r="A10" s="17"/>
      <c r="B10" s="27">
        <v>23315</v>
      </c>
      <c r="C10" s="27" t="str">
        <f>INDEX(salesData[Distributor Name],MATCH(B10,salesData[Distributor ID],0))</f>
        <v>Anika Tillman</v>
      </c>
      <c r="D10" s="17"/>
      <c r="E10" s="17"/>
    </row>
    <row r="11" spans="1:5">
      <c r="A11" s="17"/>
      <c r="B11" s="17"/>
      <c r="C11" s="17"/>
      <c r="D11" s="17"/>
      <c r="E11" s="17"/>
    </row>
    <row r="12" spans="1:5">
      <c r="A12" s="17"/>
      <c r="B12" s="17"/>
      <c r="C12" s="17"/>
      <c r="D12" s="17"/>
      <c r="E12" s="17"/>
    </row>
    <row r="13" spans="1:5">
      <c r="A13" s="17"/>
      <c r="B13" s="17"/>
      <c r="C13" s="17"/>
      <c r="D13" s="17"/>
      <c r="E13" s="17"/>
    </row>
    <row r="14" ht="18" spans="1:5">
      <c r="A14" s="17"/>
      <c r="B14" s="18" t="s">
        <v>337</v>
      </c>
      <c r="C14" s="17"/>
      <c r="D14" s="17"/>
      <c r="E14" s="17"/>
    </row>
    <row r="15" ht="18" spans="1:5">
      <c r="A15" s="17"/>
      <c r="B15" s="18"/>
      <c r="C15" s="17"/>
      <c r="D15" s="17"/>
      <c r="E15" s="17"/>
    </row>
    <row r="16" spans="1:5">
      <c r="A16" s="17"/>
      <c r="B16" s="21" t="s">
        <v>342</v>
      </c>
      <c r="C16" s="17"/>
      <c r="D16" s="17"/>
      <c r="E16" s="17"/>
    </row>
    <row r="17" ht="18" spans="1:5">
      <c r="A17" s="17"/>
      <c r="B17" s="18"/>
      <c r="C17" s="17"/>
      <c r="D17" s="17"/>
      <c r="E17" s="17"/>
    </row>
    <row r="18" spans="1:5">
      <c r="A18" s="17"/>
      <c r="B18" s="28" t="s">
        <v>117</v>
      </c>
      <c r="C18" s="28" t="s">
        <v>120</v>
      </c>
      <c r="D18" s="28" t="s">
        <v>123</v>
      </c>
      <c r="E18" s="28" t="s">
        <v>83</v>
      </c>
    </row>
    <row r="19" spans="1:5">
      <c r="A19" s="17"/>
      <c r="B19" s="29">
        <v>23353</v>
      </c>
      <c r="C19" s="29" t="str">
        <f>INDEX(salesData[Sales Channel],MATCH(B19,salesData[Distributor ID],0))</f>
        <v>Direct</v>
      </c>
      <c r="D19" s="29">
        <f>INDEX(salesData[Quantity],MATCH(B19,salesData[Distributor ID],0))</f>
        <v>168</v>
      </c>
      <c r="E19" s="29">
        <f>INDEX(salesData[Revenue],MATCH(B19,salesData[Distributor ID],0))</f>
        <v>2436</v>
      </c>
    </row>
    <row r="20" spans="1:5">
      <c r="A20" s="17"/>
      <c r="B20" s="27">
        <v>23289</v>
      </c>
      <c r="C20" s="29" t="str">
        <f>INDEX(salesData[Sales Channel],MATCH(B20,salesData[Distributor ID],0))</f>
        <v>Retail</v>
      </c>
      <c r="D20" s="29">
        <f>INDEX(salesData[Quantity],MATCH(B20,salesData[Distributor ID],0))</f>
        <v>166</v>
      </c>
      <c r="E20" s="29">
        <f>INDEX(salesData[Revenue],MATCH(B20,salesData[Distributor ID],0))</f>
        <v>2407</v>
      </c>
    </row>
    <row r="21" spans="1:5">
      <c r="A21" s="17"/>
      <c r="B21" s="29">
        <v>23378</v>
      </c>
      <c r="C21" s="29" t="str">
        <f>INDEX(salesData[Sales Channel],MATCH(B21,salesData[Distributor ID],0))</f>
        <v>Online</v>
      </c>
      <c r="D21" s="29">
        <f>INDEX(salesData[Quantity],MATCH(B21,salesData[Distributor ID],0))</f>
        <v>157</v>
      </c>
      <c r="E21" s="29">
        <f>INDEX(salesData[Revenue],MATCH(B21,salesData[Distributor ID],0))</f>
        <v>2276.5</v>
      </c>
    </row>
    <row r="22" spans="1:5">
      <c r="A22" s="17"/>
      <c r="B22" s="27">
        <v>23283</v>
      </c>
      <c r="C22" s="29" t="str">
        <f>INDEX(salesData[Sales Channel],MATCH(B22,salesData[Distributor ID],0))</f>
        <v>Online</v>
      </c>
      <c r="D22" s="29">
        <f>INDEX(salesData[Quantity],MATCH(B22,salesData[Distributor ID],0))</f>
        <v>142</v>
      </c>
      <c r="E22" s="29">
        <f>INDEX(salesData[Revenue],MATCH(B22,salesData[Distributor ID],0))</f>
        <v>2059</v>
      </c>
    </row>
    <row r="23" spans="1:5">
      <c r="A23" s="17"/>
      <c r="B23" s="29">
        <v>23324</v>
      </c>
      <c r="C23" s="29" t="str">
        <f>INDEX(salesData[Sales Channel],MATCH(B23,salesData[Distributor ID],0))</f>
        <v>Retail</v>
      </c>
      <c r="D23" s="29">
        <f>INDEX(salesData[Quantity],MATCH(B23,salesData[Distributor ID],0))</f>
        <v>193</v>
      </c>
      <c r="E23" s="29">
        <f>INDEX(salesData[Revenue],MATCH(B23,salesData[Distributor ID],0))</f>
        <v>1928.07</v>
      </c>
    </row>
    <row r="24" spans="1:5">
      <c r="A24" s="17"/>
      <c r="B24" s="29">
        <v>23303</v>
      </c>
      <c r="C24" s="29" t="str">
        <f>INDEX(salesData[Sales Channel],MATCH(B24,salesData[Distributor ID],0))</f>
        <v>Retail</v>
      </c>
      <c r="D24" s="29">
        <f>INDEX(salesData[Quantity],MATCH(B24,salesData[Distributor ID],0))</f>
        <v>176</v>
      </c>
      <c r="E24" s="29">
        <f>INDEX(salesData[Revenue],MATCH(B24,salesData[Distributor ID],0))</f>
        <v>2552</v>
      </c>
    </row>
    <row r="25" spans="1:5">
      <c r="A25" s="17"/>
      <c r="B25" s="20"/>
      <c r="C25" s="20"/>
      <c r="D25" s="20"/>
      <c r="E25" s="17"/>
    </row>
    <row r="29" ht="18" spans="1:5">
      <c r="A29" s="17"/>
      <c r="B29" s="18"/>
      <c r="C29" s="17"/>
      <c r="D29" s="17"/>
      <c r="E29" s="17"/>
    </row>
    <row r="30" ht="18" spans="1:5">
      <c r="A30" s="17"/>
      <c r="B30" s="18" t="s">
        <v>343</v>
      </c>
      <c r="C30" s="17"/>
      <c r="D30" s="17"/>
      <c r="E30" s="17"/>
    </row>
    <row r="31" ht="18" spans="1:5">
      <c r="A31" s="17"/>
      <c r="B31" s="18"/>
      <c r="C31" s="17"/>
      <c r="D31" s="17"/>
      <c r="E31" s="17"/>
    </row>
    <row r="32" spans="1:5">
      <c r="A32" s="17"/>
      <c r="B32" s="21" t="s">
        <v>344</v>
      </c>
      <c r="C32" s="17"/>
      <c r="D32" s="17"/>
      <c r="E32" s="17"/>
    </row>
    <row r="33" ht="18" spans="1:5">
      <c r="A33" s="17"/>
      <c r="B33" s="18"/>
      <c r="C33" s="17"/>
      <c r="D33" s="17"/>
      <c r="E33" s="17"/>
    </row>
    <row r="34" spans="1:5">
      <c r="A34" s="17"/>
      <c r="B34" s="21"/>
      <c r="C34" s="21"/>
      <c r="D34" s="23"/>
      <c r="E34" s="17"/>
    </row>
    <row r="35" spans="1:5">
      <c r="A35" s="17"/>
      <c r="B35" s="26" t="s">
        <v>117</v>
      </c>
      <c r="C35" s="26" t="s">
        <v>16</v>
      </c>
      <c r="D35" s="26" t="s">
        <v>335</v>
      </c>
      <c r="E35" s="26" t="s">
        <v>83</v>
      </c>
    </row>
    <row r="36" spans="1:5">
      <c r="A36" s="17"/>
      <c r="B36" s="27">
        <v>23265</v>
      </c>
      <c r="C36" s="27" t="str">
        <f>IFERROR(INDEX(salesData[Country],MATCH(B36,salesData[Distributor ID],0)),"Unknown")</f>
        <v>South Africa</v>
      </c>
      <c r="D36" s="27" t="str">
        <f>IFERROR(INDEX(salesData[Distributor Name],MATCH(B36,salesData[Distributor ID],0)),"Unknown")</f>
        <v>Uriel Benton</v>
      </c>
      <c r="E36" s="27">
        <f>IFERROR(INDEX(salesData[Revenue],MATCH(B36,salesData[Distributor ID],0)),"Unknown")</f>
        <v>139.86</v>
      </c>
    </row>
    <row r="37" spans="1:5">
      <c r="A37" s="17"/>
      <c r="B37" s="29">
        <v>23315</v>
      </c>
      <c r="C37" s="27" t="str">
        <f>IFERROR(INDEX(salesData[Country],MATCH(B37,salesData[Distributor ID],0)),"Unknown")</f>
        <v>Burkina Faso</v>
      </c>
      <c r="D37" s="27" t="str">
        <f>IFERROR(INDEX(salesData[Distributor Name],MATCH(B37,salesData[Distributor ID],0)),"Unknown")</f>
        <v>Anika Tillman</v>
      </c>
      <c r="E37" s="27">
        <f>IFERROR(INDEX(salesData[Revenue],MATCH(B37,salesData[Distributor ID],0)),"Unknown")</f>
        <v>490.5</v>
      </c>
    </row>
    <row r="38" spans="1:5">
      <c r="A38" s="17"/>
      <c r="B38" s="29">
        <v>30000</v>
      </c>
      <c r="C38" s="27" t="str">
        <f>IFERROR(INDEX(salesData[Country],MATCH(B38,salesData[Distributor ID],0)),"Unknown")</f>
        <v>Unknown</v>
      </c>
      <c r="D38" s="27" t="str">
        <f>IFERROR(INDEX(salesData[Distributor Name],MATCH(B38,salesData[Distributor ID],0)),"Unknown")</f>
        <v>Unknown</v>
      </c>
      <c r="E38" s="27" t="str">
        <f>IFERROR(INDEX(salesData[Revenue],MATCH(B38,salesData[Distributor ID],0)),"Unknown")</f>
        <v>Unknown</v>
      </c>
    </row>
    <row r="39" spans="1:5">
      <c r="A39" s="17"/>
      <c r="B39" s="29">
        <v>40000</v>
      </c>
      <c r="C39" s="27" t="str">
        <f>IFERROR(INDEX(salesData[Country],MATCH(B39,salesData[Distributor ID],0)),"Unknown")</f>
        <v>Unknown</v>
      </c>
      <c r="D39" s="27" t="str">
        <f>IFERROR(INDEX(salesData[Distributor Name],MATCH(B39,salesData[Distributor ID],0)),"Unknown")</f>
        <v>Unknown</v>
      </c>
      <c r="E39" s="27" t="str">
        <f>IFERROR(INDEX(salesData[Revenue],MATCH(B39,salesData[Distributor ID],0)),"Unknown")</f>
        <v>Unknown</v>
      </c>
    </row>
    <row r="40" spans="1:5">
      <c r="A40" s="17"/>
      <c r="B40" s="29">
        <v>23367</v>
      </c>
      <c r="C40" s="27" t="str">
        <f>IFERROR(INDEX(salesData[Country],MATCH(B40,salesData[Distributor ID],0)),"Unknown")</f>
        <v>Saudi Arabia</v>
      </c>
      <c r="D40" s="27" t="str">
        <f>IFERROR(INDEX(salesData[Distributor Name],MATCH(B40,salesData[Distributor ID],0)),"Unknown")</f>
        <v>Roary Dixon</v>
      </c>
      <c r="E40" s="27">
        <f>IFERROR(INDEX(salesData[Revenue],MATCH(B40,salesData[Distributor ID],0)),"Unknown")</f>
        <v>45</v>
      </c>
    </row>
    <row r="41" spans="1:5">
      <c r="A41" s="17"/>
      <c r="B41" s="29">
        <v>23326</v>
      </c>
      <c r="C41" s="27" t="str">
        <f>IFERROR(INDEX(salesData[Country],MATCH(B41,salesData[Distributor ID],0)),"Unknown")</f>
        <v>Slovenia</v>
      </c>
      <c r="D41" s="27" t="str">
        <f>IFERROR(INDEX(salesData[Distributor Name],MATCH(B41,salesData[Distributor ID],0)),"Unknown")</f>
        <v>Katelyn Joseph</v>
      </c>
      <c r="E41" s="27">
        <f>IFERROR(INDEX(salesData[Revenue],MATCH(B41,salesData[Distributor ID],0)),"Unknown")</f>
        <v>567</v>
      </c>
    </row>
    <row r="42" spans="1:5">
      <c r="A42" s="17"/>
      <c r="B42" s="29">
        <v>35000</v>
      </c>
      <c r="C42" s="27" t="str">
        <f>IFERROR(INDEX(salesData[Country],MATCH(B42,salesData[Distributor ID],0)),"Unknown")</f>
        <v>Unknown</v>
      </c>
      <c r="D42" s="27" t="str">
        <f>IFERROR(INDEX(salesData[Distributor Name],MATCH(B42,salesData[Distributor ID],0)),"Unknown")</f>
        <v>Unknown</v>
      </c>
      <c r="E42" s="27" t="str">
        <f>IFERROR(INDEX(salesData[Revenue],MATCH(B42,salesData[Distributor ID],0)),"Unknown")</f>
        <v>Unknown</v>
      </c>
    </row>
    <row r="43" spans="1:5">
      <c r="A43" s="17"/>
      <c r="B43" s="20"/>
      <c r="C43" s="27"/>
      <c r="D43" s="30" t="s">
        <v>336</v>
      </c>
      <c r="E43" s="31">
        <f>SUM(E36:E42)</f>
        <v>1242.36</v>
      </c>
    </row>
    <row r="44" spans="1:5">
      <c r="A44" s="17"/>
      <c r="B44" s="20"/>
      <c r="C44" s="20"/>
      <c r="D44" s="20"/>
      <c r="E44" s="17"/>
    </row>
    <row r="45" spans="1:5">
      <c r="A45" s="17"/>
      <c r="B45" s="32"/>
      <c r="C45" s="33"/>
      <c r="D45" s="33"/>
      <c r="E45" s="34"/>
    </row>
    <row r="46" spans="1:5">
      <c r="A46" s="17"/>
      <c r="B46" s="32"/>
      <c r="C46" s="35"/>
      <c r="D46" s="35"/>
      <c r="E46" s="34"/>
    </row>
    <row r="47" spans="1:5">
      <c r="A47" s="17"/>
      <c r="B47" s="36"/>
      <c r="C47" s="37"/>
      <c r="D47" s="37"/>
      <c r="E47" s="34"/>
    </row>
    <row r="48" spans="1:5">
      <c r="A48" s="17"/>
      <c r="B48" s="38"/>
      <c r="C48" s="38"/>
      <c r="D48" s="38"/>
      <c r="E48" s="34"/>
    </row>
    <row r="49" spans="1:5">
      <c r="A49" s="17"/>
      <c r="B49" s="33"/>
      <c r="C49" s="33"/>
      <c r="D49" s="33"/>
      <c r="E49" s="34"/>
    </row>
    <row r="50" spans="1:5">
      <c r="A50" s="17"/>
      <c r="B50" s="33"/>
      <c r="C50" s="33"/>
      <c r="D50" s="33"/>
      <c r="E50" s="34"/>
    </row>
    <row r="51" spans="1:5">
      <c r="A51" s="17"/>
      <c r="B51" s="33"/>
      <c r="C51" s="33"/>
      <c r="D51" s="33"/>
      <c r="E51" s="34"/>
    </row>
    <row r="52" spans="1:5">
      <c r="A52" s="17"/>
      <c r="B52" s="22"/>
      <c r="C52" s="22"/>
      <c r="D52" s="22"/>
      <c r="E52" s="17"/>
    </row>
    <row r="53" spans="1:5">
      <c r="A53" s="17"/>
      <c r="B53" s="22"/>
      <c r="C53" s="22"/>
      <c r="D53" s="22"/>
      <c r="E53" s="17"/>
    </row>
    <row r="54" spans="1:5">
      <c r="A54" s="17"/>
      <c r="B54" s="22"/>
      <c r="C54" s="30" t="s">
        <v>336</v>
      </c>
      <c r="D54" s="39">
        <f>SUM(E36:E42)</f>
        <v>1242.36</v>
      </c>
      <c r="E54" s="17"/>
    </row>
    <row r="55" spans="1:5">
      <c r="A55" s="17"/>
      <c r="B55" s="22"/>
      <c r="C55" s="22"/>
      <c r="D55" s="22"/>
      <c r="E55" s="17"/>
    </row>
    <row r="56" spans="1:5">
      <c r="A56" s="17"/>
      <c r="B56" s="17"/>
      <c r="C56" s="17"/>
      <c r="D56" s="17"/>
      <c r="E56" s="17"/>
    </row>
    <row r="57" ht="18" spans="1:5">
      <c r="A57" s="17"/>
      <c r="B57" s="18" t="s">
        <v>345</v>
      </c>
      <c r="C57" s="17"/>
      <c r="D57" s="17"/>
      <c r="E57" s="17"/>
    </row>
    <row r="58" ht="18" spans="1:5">
      <c r="A58" s="17"/>
      <c r="B58" s="18"/>
      <c r="C58" s="17"/>
      <c r="D58" s="17"/>
      <c r="E58" s="17"/>
    </row>
    <row r="59" spans="1:5">
      <c r="A59" s="17"/>
      <c r="B59" s="21" t="s">
        <v>338</v>
      </c>
      <c r="C59" s="17"/>
      <c r="D59" s="17"/>
      <c r="E59" s="17"/>
    </row>
    <row r="60" spans="1:5">
      <c r="A60" s="17"/>
      <c r="B60" s="17"/>
      <c r="C60" s="17"/>
      <c r="D60" s="17"/>
      <c r="E60" s="17"/>
    </row>
    <row r="61" spans="1:5">
      <c r="A61" s="17"/>
      <c r="B61" s="26" t="s">
        <v>117</v>
      </c>
      <c r="C61" s="26" t="s">
        <v>124</v>
      </c>
      <c r="D61" s="17"/>
      <c r="E61" s="17"/>
    </row>
    <row r="62" spans="1:5">
      <c r="A62" s="17"/>
      <c r="B62" s="27">
        <v>23265</v>
      </c>
      <c r="C62" s="40">
        <f>IFERROR(INDEX(salesData[Unit Price],MATCH(B62,salesData[Distributor ID],0)),"Unknown")</f>
        <v>9.99</v>
      </c>
      <c r="D62" s="17"/>
      <c r="E62" s="17"/>
    </row>
    <row r="63" spans="1:5">
      <c r="A63" s="17"/>
      <c r="B63" s="27">
        <v>23315</v>
      </c>
      <c r="C63" s="40">
        <f>IFERROR(INDEX(salesData[Unit Price],MATCH(B63,salesData[Distributor ID],0)),"Unknown")</f>
        <v>4.5</v>
      </c>
      <c r="D63" s="17"/>
      <c r="E63" s="17"/>
    </row>
    <row r="64" spans="1:5">
      <c r="A64" s="17"/>
      <c r="B64" s="27">
        <v>30000</v>
      </c>
      <c r="C64" s="40" t="str">
        <f>IFERROR(INDEX(salesData[Unit Price],MATCH(B64,salesData[Distributor ID],0)),"Unknown")</f>
        <v>Unknown</v>
      </c>
      <c r="D64" s="17"/>
      <c r="E64" s="17"/>
    </row>
    <row r="65" spans="1:5">
      <c r="A65" s="17"/>
      <c r="B65" s="27">
        <v>23377</v>
      </c>
      <c r="C65" s="40">
        <f>IFERROR(INDEX(salesData[Unit Price],MATCH(B65,salesData[Distributor ID],0)),"Unknown")</f>
        <v>6.5</v>
      </c>
      <c r="D65" s="17"/>
      <c r="E65" s="17"/>
    </row>
    <row r="66" spans="1:5">
      <c r="A66" s="17"/>
      <c r="B66" s="27">
        <v>23311</v>
      </c>
      <c r="C66" s="40">
        <f>IFERROR(INDEX(salesData[Unit Price],MATCH(B66,salesData[Distributor ID],0)),"Unknown")</f>
        <v>14.5</v>
      </c>
      <c r="D66" s="17"/>
      <c r="E66" s="17"/>
    </row>
    <row r="67" spans="1:5">
      <c r="A67" s="17"/>
      <c r="B67" s="27">
        <v>23371.5</v>
      </c>
      <c r="C67" s="40" t="str">
        <f>IFERROR(INDEX(salesData[Unit Price],MATCH(B67,salesData[Distributor ID],0)),"Unknown")</f>
        <v>Unknown</v>
      </c>
      <c r="D67" s="17"/>
      <c r="E67" s="17"/>
    </row>
    <row r="68" spans="1:5">
      <c r="A68" s="17"/>
      <c r="B68" s="17"/>
      <c r="C68" s="17"/>
      <c r="D68" s="17"/>
      <c r="E68" s="17"/>
    </row>
    <row r="69" spans="1:5">
      <c r="A69" s="17"/>
      <c r="B69" s="30" t="s">
        <v>339</v>
      </c>
      <c r="C69" s="41">
        <f>AVERAGE(C62:C67)</f>
        <v>8.8725</v>
      </c>
      <c r="D69" s="17"/>
      <c r="E69" s="17"/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6"/>
  <sheetViews>
    <sheetView zoomScale="85" zoomScaleNormal="85" workbookViewId="0">
      <selection activeCell="I2" sqref="I2"/>
    </sheetView>
  </sheetViews>
  <sheetFormatPr defaultColWidth="9" defaultRowHeight="14.4" outlineLevelRow="5" outlineLevelCol="2"/>
  <sheetData>
    <row r="2" spans="2:2">
      <c r="B2" t="s">
        <v>346</v>
      </c>
    </row>
    <row r="6" spans="3:3">
      <c r="C6" t="s">
        <v>347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selection activeCell="B1" sqref="B1"/>
    </sheetView>
  </sheetViews>
  <sheetFormatPr defaultColWidth="9" defaultRowHeight="14.4" outlineLevelCol="1"/>
  <cols>
    <col min="1" max="1" width="17.4259259259259" customWidth="1"/>
    <col min="2" max="2" width="21.4259259259259" customWidth="1"/>
  </cols>
  <sheetData>
    <row r="1" spans="1:2">
      <c r="A1" s="11" t="s">
        <v>348</v>
      </c>
      <c r="B1" s="13" t="s">
        <v>349</v>
      </c>
    </row>
    <row r="2" spans="1:2">
      <c r="A2" s="10">
        <v>1</v>
      </c>
      <c r="B2" s="10" t="s">
        <v>350</v>
      </c>
    </row>
    <row r="3" spans="1:2">
      <c r="A3" s="10">
        <v>2</v>
      </c>
      <c r="B3" s="10" t="s">
        <v>351</v>
      </c>
    </row>
    <row r="4" spans="1:2">
      <c r="A4" s="10">
        <v>3</v>
      </c>
      <c r="B4" s="10" t="s">
        <v>352</v>
      </c>
    </row>
    <row r="5" spans="1:2">
      <c r="A5" s="10">
        <v>4</v>
      </c>
      <c r="B5" s="10" t="s">
        <v>353</v>
      </c>
    </row>
    <row r="6" spans="1:2">
      <c r="A6" s="10">
        <v>5</v>
      </c>
      <c r="B6" s="10" t="s">
        <v>354</v>
      </c>
    </row>
    <row r="7" spans="1:2">
      <c r="A7" s="10">
        <v>6</v>
      </c>
      <c r="B7" s="10" t="s">
        <v>355</v>
      </c>
    </row>
    <row r="8" spans="1:2">
      <c r="A8" s="10">
        <v>7</v>
      </c>
      <c r="B8" s="10" t="s">
        <v>356</v>
      </c>
    </row>
    <row r="9" spans="1:2">
      <c r="A9" s="10">
        <v>8</v>
      </c>
      <c r="B9" s="10" t="s">
        <v>357</v>
      </c>
    </row>
    <row r="10" spans="1:2">
      <c r="A10" s="10">
        <v>9</v>
      </c>
      <c r="B10" s="10" t="s">
        <v>358</v>
      </c>
    </row>
    <row r="11" spans="1:2">
      <c r="A11" s="10">
        <v>10</v>
      </c>
      <c r="B11" s="10" t="s">
        <v>359</v>
      </c>
    </row>
    <row r="12" spans="1:2">
      <c r="A12" s="10">
        <v>11</v>
      </c>
      <c r="B12" s="10" t="s">
        <v>360</v>
      </c>
    </row>
    <row r="13" spans="1:2">
      <c r="A13" s="10">
        <v>12</v>
      </c>
      <c r="B13" s="10" t="s">
        <v>361</v>
      </c>
    </row>
    <row r="14" spans="1:2">
      <c r="A14" s="10">
        <v>13</v>
      </c>
      <c r="B14" s="10" t="s">
        <v>362</v>
      </c>
    </row>
    <row r="15" spans="1:2">
      <c r="A15" s="10">
        <v>14</v>
      </c>
      <c r="B15" s="10" t="s">
        <v>363</v>
      </c>
    </row>
  </sheetData>
  <pageMargins left="0.7" right="0.7" top="0.75" bottom="0.75" header="0.3" footer="0.3"/>
  <headerFooter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21"/>
  <sheetViews>
    <sheetView workbookViewId="0">
      <selection activeCell="H29" sqref="H29"/>
    </sheetView>
  </sheetViews>
  <sheetFormatPr defaultColWidth="9" defaultRowHeight="14.4" outlineLevelCol="2"/>
  <cols>
    <col min="1" max="1" width="14.287037037037" customWidth="1"/>
    <col min="2" max="2" width="26.712962962963" customWidth="1"/>
    <col min="3" max="3" width="10.287037037037" customWidth="1"/>
  </cols>
  <sheetData>
    <row r="1" spans="1:3">
      <c r="A1" s="11" t="s">
        <v>364</v>
      </c>
      <c r="B1" s="12" t="s">
        <v>365</v>
      </c>
      <c r="C1" s="13" t="s">
        <v>16</v>
      </c>
    </row>
    <row r="2" spans="1:3">
      <c r="A2" s="10" t="s">
        <v>366</v>
      </c>
      <c r="B2" s="10" t="s">
        <v>367</v>
      </c>
      <c r="C2" s="10" t="s">
        <v>126</v>
      </c>
    </row>
    <row r="3" spans="1:3">
      <c r="A3" s="10" t="s">
        <v>368</v>
      </c>
      <c r="B3" s="10" t="s">
        <v>367</v>
      </c>
      <c r="C3" s="10" t="s">
        <v>126</v>
      </c>
    </row>
    <row r="4" spans="1:3">
      <c r="A4" s="10" t="s">
        <v>369</v>
      </c>
      <c r="B4" s="10" t="s">
        <v>367</v>
      </c>
      <c r="C4" s="10" t="s">
        <v>126</v>
      </c>
    </row>
    <row r="5" spans="1:3">
      <c r="A5" s="10" t="s">
        <v>370</v>
      </c>
      <c r="B5" s="10" t="s">
        <v>367</v>
      </c>
      <c r="C5" s="10" t="s">
        <v>126</v>
      </c>
    </row>
    <row r="6" spans="1:3">
      <c r="A6" s="10" t="s">
        <v>371</v>
      </c>
      <c r="B6" s="10" t="s">
        <v>367</v>
      </c>
      <c r="C6" s="10" t="s">
        <v>126</v>
      </c>
    </row>
    <row r="7" spans="1:3">
      <c r="A7" s="10" t="s">
        <v>372</v>
      </c>
      <c r="B7" s="10" t="s">
        <v>367</v>
      </c>
      <c r="C7" s="10" t="s">
        <v>126</v>
      </c>
    </row>
    <row r="8" spans="1:3">
      <c r="A8" s="10" t="s">
        <v>373</v>
      </c>
      <c r="B8" s="10" t="s">
        <v>367</v>
      </c>
      <c r="C8" s="10" t="s">
        <v>126</v>
      </c>
    </row>
    <row r="9" spans="1:3">
      <c r="A9" s="10" t="s">
        <v>374</v>
      </c>
      <c r="B9" s="10" t="s">
        <v>367</v>
      </c>
      <c r="C9" s="10" t="s">
        <v>126</v>
      </c>
    </row>
    <row r="10" spans="1:3">
      <c r="A10" s="10" t="s">
        <v>375</v>
      </c>
      <c r="B10" s="10" t="s">
        <v>367</v>
      </c>
      <c r="C10" s="10" t="s">
        <v>126</v>
      </c>
    </row>
    <row r="11" spans="1:3">
      <c r="A11" s="10" t="s">
        <v>376</v>
      </c>
      <c r="B11" s="10" t="s">
        <v>367</v>
      </c>
      <c r="C11" s="10" t="s">
        <v>126</v>
      </c>
    </row>
    <row r="12" spans="1:3">
      <c r="A12" s="10" t="s">
        <v>377</v>
      </c>
      <c r="B12" s="10" t="s">
        <v>367</v>
      </c>
      <c r="C12" s="10" t="s">
        <v>126</v>
      </c>
    </row>
    <row r="13" spans="1:3">
      <c r="A13" s="10" t="s">
        <v>378</v>
      </c>
      <c r="B13" s="10" t="s">
        <v>367</v>
      </c>
      <c r="C13" s="10" t="s">
        <v>126</v>
      </c>
    </row>
    <row r="14" spans="1:3">
      <c r="A14" s="10" t="s">
        <v>379</v>
      </c>
      <c r="B14" s="10" t="s">
        <v>367</v>
      </c>
      <c r="C14" s="10" t="s">
        <v>126</v>
      </c>
    </row>
    <row r="15" spans="1:3">
      <c r="A15" s="10" t="s">
        <v>380</v>
      </c>
      <c r="B15" s="10" t="s">
        <v>367</v>
      </c>
      <c r="C15" s="10" t="s">
        <v>126</v>
      </c>
    </row>
    <row r="16" spans="1:3">
      <c r="A16" s="10" t="s">
        <v>381</v>
      </c>
      <c r="B16" s="10" t="s">
        <v>367</v>
      </c>
      <c r="C16" s="10" t="s">
        <v>126</v>
      </c>
    </row>
    <row r="17" spans="1:3">
      <c r="A17" s="10" t="s">
        <v>382</v>
      </c>
      <c r="B17" s="10" t="s">
        <v>367</v>
      </c>
      <c r="C17" s="10" t="s">
        <v>126</v>
      </c>
    </row>
    <row r="18" spans="1:3">
      <c r="A18" s="10" t="s">
        <v>383</v>
      </c>
      <c r="B18" s="10" t="s">
        <v>367</v>
      </c>
      <c r="C18" s="10" t="s">
        <v>126</v>
      </c>
    </row>
    <row r="19" spans="1:3">
      <c r="A19" s="10" t="s">
        <v>384</v>
      </c>
      <c r="B19" s="10" t="s">
        <v>367</v>
      </c>
      <c r="C19" s="10" t="s">
        <v>126</v>
      </c>
    </row>
    <row r="20" spans="1:3">
      <c r="A20" s="10" t="s">
        <v>385</v>
      </c>
      <c r="B20" s="10" t="s">
        <v>367</v>
      </c>
      <c r="C20" s="10" t="s">
        <v>126</v>
      </c>
    </row>
    <row r="21" spans="1:3">
      <c r="A21" s="10" t="s">
        <v>386</v>
      </c>
      <c r="B21" s="10" t="s">
        <v>367</v>
      </c>
      <c r="C21" s="10" t="s">
        <v>126</v>
      </c>
    </row>
    <row r="22" spans="1:3">
      <c r="A22" s="10" t="s">
        <v>387</v>
      </c>
      <c r="B22" s="10" t="s">
        <v>367</v>
      </c>
      <c r="C22" s="10" t="s">
        <v>126</v>
      </c>
    </row>
    <row r="23" spans="1:3">
      <c r="A23" s="10" t="s">
        <v>388</v>
      </c>
      <c r="B23" s="10" t="s">
        <v>367</v>
      </c>
      <c r="C23" s="10" t="s">
        <v>126</v>
      </c>
    </row>
    <row r="24" spans="1:3">
      <c r="A24" s="10" t="s">
        <v>389</v>
      </c>
      <c r="B24" s="10" t="s">
        <v>367</v>
      </c>
      <c r="C24" s="10" t="s">
        <v>126</v>
      </c>
    </row>
    <row r="25" spans="1:3">
      <c r="A25" s="10" t="s">
        <v>390</v>
      </c>
      <c r="B25" s="10" t="s">
        <v>367</v>
      </c>
      <c r="C25" s="10" t="s">
        <v>126</v>
      </c>
    </row>
    <row r="26" spans="1:3">
      <c r="A26" s="10" t="s">
        <v>391</v>
      </c>
      <c r="B26" s="10" t="s">
        <v>367</v>
      </c>
      <c r="C26" s="10" t="s">
        <v>126</v>
      </c>
    </row>
    <row r="27" spans="1:3">
      <c r="A27" s="10" t="s">
        <v>392</v>
      </c>
      <c r="B27" s="10" t="s">
        <v>367</v>
      </c>
      <c r="C27" s="10" t="s">
        <v>126</v>
      </c>
    </row>
    <row r="28" spans="1:3">
      <c r="A28" s="10" t="s">
        <v>393</v>
      </c>
      <c r="B28" s="10" t="s">
        <v>367</v>
      </c>
      <c r="C28" s="10" t="s">
        <v>126</v>
      </c>
    </row>
    <row r="29" spans="1:3">
      <c r="A29" s="10" t="s">
        <v>394</v>
      </c>
      <c r="B29" s="10" t="s">
        <v>367</v>
      </c>
      <c r="C29" s="10" t="s">
        <v>126</v>
      </c>
    </row>
    <row r="30" spans="1:3">
      <c r="A30" s="10" t="s">
        <v>395</v>
      </c>
      <c r="B30" s="10" t="s">
        <v>367</v>
      </c>
      <c r="C30" s="10" t="s">
        <v>126</v>
      </c>
    </row>
    <row r="31" spans="1:3">
      <c r="A31" s="10" t="s">
        <v>396</v>
      </c>
      <c r="B31" s="10" t="s">
        <v>367</v>
      </c>
      <c r="C31" s="10" t="s">
        <v>126</v>
      </c>
    </row>
    <row r="32" spans="1:3">
      <c r="A32" s="10" t="s">
        <v>397</v>
      </c>
      <c r="B32" s="10" t="s">
        <v>367</v>
      </c>
      <c r="C32" s="10" t="s">
        <v>126</v>
      </c>
    </row>
    <row r="33" spans="1:3">
      <c r="A33" s="10" t="s">
        <v>398</v>
      </c>
      <c r="B33" s="10" t="s">
        <v>367</v>
      </c>
      <c r="C33" s="10" t="s">
        <v>126</v>
      </c>
    </row>
    <row r="34" spans="1:3">
      <c r="A34" s="10" t="s">
        <v>399</v>
      </c>
      <c r="B34" s="10" t="s">
        <v>367</v>
      </c>
      <c r="C34" s="10" t="s">
        <v>126</v>
      </c>
    </row>
    <row r="35" spans="1:3">
      <c r="A35" s="10" t="s">
        <v>400</v>
      </c>
      <c r="B35" s="10" t="s">
        <v>367</v>
      </c>
      <c r="C35" s="10" t="s">
        <v>126</v>
      </c>
    </row>
    <row r="36" spans="1:3">
      <c r="A36" s="10" t="s">
        <v>401</v>
      </c>
      <c r="B36" s="10" t="s">
        <v>367</v>
      </c>
      <c r="C36" s="10" t="s">
        <v>126</v>
      </c>
    </row>
    <row r="37" spans="1:3">
      <c r="A37" s="10" t="s">
        <v>402</v>
      </c>
      <c r="B37" s="10" t="s">
        <v>403</v>
      </c>
      <c r="C37" s="10" t="s">
        <v>126</v>
      </c>
    </row>
    <row r="38" spans="1:3">
      <c r="A38" s="10" t="s">
        <v>404</v>
      </c>
      <c r="B38" s="10" t="s">
        <v>403</v>
      </c>
      <c r="C38" s="10" t="s">
        <v>126</v>
      </c>
    </row>
    <row r="39" spans="1:3">
      <c r="A39" s="10" t="s">
        <v>405</v>
      </c>
      <c r="B39" s="10" t="s">
        <v>403</v>
      </c>
      <c r="C39" s="10" t="s">
        <v>126</v>
      </c>
    </row>
    <row r="40" spans="1:3">
      <c r="A40" s="10" t="s">
        <v>406</v>
      </c>
      <c r="B40" s="10" t="s">
        <v>403</v>
      </c>
      <c r="C40" s="10" t="s">
        <v>126</v>
      </c>
    </row>
    <row r="41" spans="1:3">
      <c r="A41" s="10" t="s">
        <v>407</v>
      </c>
      <c r="B41" s="10" t="s">
        <v>403</v>
      </c>
      <c r="C41" s="10" t="s">
        <v>126</v>
      </c>
    </row>
    <row r="42" spans="1:3">
      <c r="A42" s="10" t="s">
        <v>408</v>
      </c>
      <c r="B42" s="10" t="s">
        <v>403</v>
      </c>
      <c r="C42" s="10" t="s">
        <v>126</v>
      </c>
    </row>
    <row r="43" spans="1:3">
      <c r="A43" s="10" t="s">
        <v>409</v>
      </c>
      <c r="B43" s="10" t="s">
        <v>403</v>
      </c>
      <c r="C43" s="10" t="s">
        <v>126</v>
      </c>
    </row>
    <row r="44" spans="1:3">
      <c r="A44" s="10" t="s">
        <v>410</v>
      </c>
      <c r="B44" s="10" t="s">
        <v>403</v>
      </c>
      <c r="C44" s="10" t="s">
        <v>126</v>
      </c>
    </row>
    <row r="45" spans="1:3">
      <c r="A45" s="10" t="s">
        <v>411</v>
      </c>
      <c r="B45" s="10" t="s">
        <v>403</v>
      </c>
      <c r="C45" s="10" t="s">
        <v>126</v>
      </c>
    </row>
    <row r="46" spans="1:3">
      <c r="A46" s="10" t="s">
        <v>412</v>
      </c>
      <c r="B46" s="10" t="s">
        <v>403</v>
      </c>
      <c r="C46" s="10" t="s">
        <v>126</v>
      </c>
    </row>
    <row r="47" spans="1:3">
      <c r="A47" s="10" t="s">
        <v>413</v>
      </c>
      <c r="B47" s="10" t="s">
        <v>403</v>
      </c>
      <c r="C47" s="10" t="s">
        <v>126</v>
      </c>
    </row>
    <row r="48" spans="1:3">
      <c r="A48" s="10" t="s">
        <v>414</v>
      </c>
      <c r="B48" s="10" t="s">
        <v>403</v>
      </c>
      <c r="C48" s="10" t="s">
        <v>126</v>
      </c>
    </row>
    <row r="49" spans="1:3">
      <c r="A49" s="10" t="s">
        <v>415</v>
      </c>
      <c r="B49" s="10" t="s">
        <v>403</v>
      </c>
      <c r="C49" s="10" t="s">
        <v>126</v>
      </c>
    </row>
    <row r="50" spans="1:3">
      <c r="A50" s="10" t="s">
        <v>416</v>
      </c>
      <c r="B50" s="10" t="s">
        <v>403</v>
      </c>
      <c r="C50" s="10" t="s">
        <v>126</v>
      </c>
    </row>
    <row r="51" spans="1:3">
      <c r="A51" s="10" t="s">
        <v>417</v>
      </c>
      <c r="B51" s="10" t="s">
        <v>403</v>
      </c>
      <c r="C51" s="10" t="s">
        <v>126</v>
      </c>
    </row>
    <row r="52" spans="1:3">
      <c r="A52" s="10" t="s">
        <v>418</v>
      </c>
      <c r="B52" s="10" t="s">
        <v>403</v>
      </c>
      <c r="C52" s="10" t="s">
        <v>126</v>
      </c>
    </row>
    <row r="53" spans="1:3">
      <c r="A53" s="10" t="s">
        <v>419</v>
      </c>
      <c r="B53" s="10" t="s">
        <v>403</v>
      </c>
      <c r="C53" s="10" t="s">
        <v>126</v>
      </c>
    </row>
    <row r="54" spans="1:3">
      <c r="A54" s="10" t="s">
        <v>420</v>
      </c>
      <c r="B54" s="10" t="s">
        <v>403</v>
      </c>
      <c r="C54" s="10" t="s">
        <v>126</v>
      </c>
    </row>
    <row r="55" spans="1:3">
      <c r="A55" s="10" t="s">
        <v>421</v>
      </c>
      <c r="B55" s="10" t="s">
        <v>403</v>
      </c>
      <c r="C55" s="10" t="s">
        <v>126</v>
      </c>
    </row>
    <row r="56" spans="1:3">
      <c r="A56" s="10" t="s">
        <v>422</v>
      </c>
      <c r="B56" s="10" t="s">
        <v>403</v>
      </c>
      <c r="C56" s="10" t="s">
        <v>126</v>
      </c>
    </row>
    <row r="57" spans="1:3">
      <c r="A57" s="10" t="s">
        <v>423</v>
      </c>
      <c r="B57" s="10" t="s">
        <v>403</v>
      </c>
      <c r="C57" s="10" t="s">
        <v>126</v>
      </c>
    </row>
    <row r="58" spans="1:3">
      <c r="A58" s="10" t="s">
        <v>424</v>
      </c>
      <c r="B58" s="10" t="s">
        <v>403</v>
      </c>
      <c r="C58" s="10" t="s">
        <v>126</v>
      </c>
    </row>
    <row r="59" spans="1:3">
      <c r="A59" s="10" t="s">
        <v>425</v>
      </c>
      <c r="B59" s="10" t="s">
        <v>403</v>
      </c>
      <c r="C59" s="10" t="s">
        <v>126</v>
      </c>
    </row>
    <row r="60" spans="1:3">
      <c r="A60" s="10" t="s">
        <v>426</v>
      </c>
      <c r="B60" s="10" t="s">
        <v>403</v>
      </c>
      <c r="C60" s="10" t="s">
        <v>126</v>
      </c>
    </row>
    <row r="61" spans="1:3">
      <c r="A61" s="10" t="s">
        <v>427</v>
      </c>
      <c r="B61" s="10" t="s">
        <v>403</v>
      </c>
      <c r="C61" s="10" t="s">
        <v>126</v>
      </c>
    </row>
    <row r="62" spans="1:3">
      <c r="A62" s="10" t="s">
        <v>428</v>
      </c>
      <c r="B62" s="10" t="s">
        <v>403</v>
      </c>
      <c r="C62" s="10" t="s">
        <v>126</v>
      </c>
    </row>
    <row r="63" spans="1:3">
      <c r="A63" s="10" t="s">
        <v>429</v>
      </c>
      <c r="B63" s="10" t="s">
        <v>403</v>
      </c>
      <c r="C63" s="10" t="s">
        <v>126</v>
      </c>
    </row>
    <row r="64" spans="1:3">
      <c r="A64" s="10" t="s">
        <v>430</v>
      </c>
      <c r="B64" s="10" t="s">
        <v>403</v>
      </c>
      <c r="C64" s="10" t="s">
        <v>126</v>
      </c>
    </row>
    <row r="65" spans="1:3">
      <c r="A65" s="10" t="s">
        <v>431</v>
      </c>
      <c r="B65" s="10" t="s">
        <v>403</v>
      </c>
      <c r="C65" s="10" t="s">
        <v>126</v>
      </c>
    </row>
    <row r="66" spans="1:3">
      <c r="A66" s="10" t="s">
        <v>432</v>
      </c>
      <c r="B66" s="10" t="s">
        <v>403</v>
      </c>
      <c r="C66" s="10" t="s">
        <v>126</v>
      </c>
    </row>
    <row r="67" spans="1:3">
      <c r="A67" s="10" t="s">
        <v>433</v>
      </c>
      <c r="B67" s="10" t="s">
        <v>403</v>
      </c>
      <c r="C67" s="10" t="s">
        <v>126</v>
      </c>
    </row>
    <row r="68" spans="1:3">
      <c r="A68" s="10" t="s">
        <v>434</v>
      </c>
      <c r="B68" s="10" t="s">
        <v>403</v>
      </c>
      <c r="C68" s="10" t="s">
        <v>126</v>
      </c>
    </row>
    <row r="69" spans="1:3">
      <c r="A69" s="10" t="s">
        <v>435</v>
      </c>
      <c r="B69" s="10" t="s">
        <v>403</v>
      </c>
      <c r="C69" s="10" t="s">
        <v>126</v>
      </c>
    </row>
    <row r="70" spans="1:3">
      <c r="A70" s="10" t="s">
        <v>436</v>
      </c>
      <c r="B70" s="10" t="s">
        <v>403</v>
      </c>
      <c r="C70" s="10" t="s">
        <v>126</v>
      </c>
    </row>
    <row r="71" spans="1:3">
      <c r="A71" s="10" t="s">
        <v>437</v>
      </c>
      <c r="B71" s="10" t="s">
        <v>403</v>
      </c>
      <c r="C71" s="10" t="s">
        <v>126</v>
      </c>
    </row>
    <row r="72" spans="1:3">
      <c r="A72" s="10" t="s">
        <v>438</v>
      </c>
      <c r="B72" s="10" t="s">
        <v>403</v>
      </c>
      <c r="C72" s="10" t="s">
        <v>126</v>
      </c>
    </row>
    <row r="73" spans="1:3">
      <c r="A73" s="10" t="s">
        <v>439</v>
      </c>
      <c r="B73" s="10" t="s">
        <v>403</v>
      </c>
      <c r="C73" s="10" t="s">
        <v>126</v>
      </c>
    </row>
    <row r="74" spans="1:3">
      <c r="A74" s="10" t="s">
        <v>440</v>
      </c>
      <c r="B74" s="10" t="s">
        <v>403</v>
      </c>
      <c r="C74" s="10" t="s">
        <v>126</v>
      </c>
    </row>
    <row r="75" spans="1:3">
      <c r="A75" s="10" t="s">
        <v>441</v>
      </c>
      <c r="B75" s="10" t="s">
        <v>403</v>
      </c>
      <c r="C75" s="10" t="s">
        <v>126</v>
      </c>
    </row>
    <row r="76" spans="1:3">
      <c r="A76" s="10" t="s">
        <v>442</v>
      </c>
      <c r="B76" s="10" t="s">
        <v>403</v>
      </c>
      <c r="C76" s="10" t="s">
        <v>126</v>
      </c>
    </row>
    <row r="77" spans="1:3">
      <c r="A77" s="10" t="s">
        <v>443</v>
      </c>
      <c r="B77" s="10" t="s">
        <v>403</v>
      </c>
      <c r="C77" s="10" t="s">
        <v>126</v>
      </c>
    </row>
    <row r="78" spans="1:3">
      <c r="A78" s="10" t="s">
        <v>444</v>
      </c>
      <c r="B78" s="10" t="s">
        <v>403</v>
      </c>
      <c r="C78" s="10" t="s">
        <v>126</v>
      </c>
    </row>
    <row r="79" spans="1:3">
      <c r="A79" s="10" t="s">
        <v>445</v>
      </c>
      <c r="B79" s="10" t="s">
        <v>403</v>
      </c>
      <c r="C79" s="10" t="s">
        <v>126</v>
      </c>
    </row>
    <row r="80" spans="1:3">
      <c r="A80" s="10" t="s">
        <v>446</v>
      </c>
      <c r="B80" s="10" t="s">
        <v>403</v>
      </c>
      <c r="C80" s="10" t="s">
        <v>126</v>
      </c>
    </row>
    <row r="81" spans="1:3">
      <c r="A81" s="10" t="s">
        <v>447</v>
      </c>
      <c r="B81" s="10" t="s">
        <v>403</v>
      </c>
      <c r="C81" s="10" t="s">
        <v>126</v>
      </c>
    </row>
    <row r="82" spans="1:3">
      <c r="A82" s="10" t="s">
        <v>448</v>
      </c>
      <c r="B82" s="10" t="s">
        <v>403</v>
      </c>
      <c r="C82" s="10" t="s">
        <v>126</v>
      </c>
    </row>
    <row r="83" spans="1:3">
      <c r="A83" s="10" t="s">
        <v>449</v>
      </c>
      <c r="B83" s="10" t="s">
        <v>403</v>
      </c>
      <c r="C83" s="10" t="s">
        <v>126</v>
      </c>
    </row>
    <row r="84" spans="1:3">
      <c r="A84" s="10" t="s">
        <v>450</v>
      </c>
      <c r="B84" s="10" t="s">
        <v>403</v>
      </c>
      <c r="C84" s="10" t="s">
        <v>126</v>
      </c>
    </row>
    <row r="85" spans="1:3">
      <c r="A85" s="10" t="s">
        <v>451</v>
      </c>
      <c r="B85" s="10" t="s">
        <v>403</v>
      </c>
      <c r="C85" s="10" t="s">
        <v>126</v>
      </c>
    </row>
    <row r="86" spans="1:3">
      <c r="A86" s="10" t="s">
        <v>452</v>
      </c>
      <c r="B86" s="10" t="s">
        <v>403</v>
      </c>
      <c r="C86" s="10" t="s">
        <v>126</v>
      </c>
    </row>
    <row r="87" spans="1:3">
      <c r="A87" s="10" t="s">
        <v>453</v>
      </c>
      <c r="B87" s="10" t="s">
        <v>403</v>
      </c>
      <c r="C87" s="10" t="s">
        <v>126</v>
      </c>
    </row>
    <row r="88" spans="1:3">
      <c r="A88" s="10" t="s">
        <v>454</v>
      </c>
      <c r="B88" s="10" t="s">
        <v>403</v>
      </c>
      <c r="C88" s="10" t="s">
        <v>126</v>
      </c>
    </row>
    <row r="89" spans="1:3">
      <c r="A89" s="10" t="s">
        <v>455</v>
      </c>
      <c r="B89" s="10" t="s">
        <v>403</v>
      </c>
      <c r="C89" s="10" t="s">
        <v>126</v>
      </c>
    </row>
    <row r="90" spans="1:3">
      <c r="A90" s="10" t="s">
        <v>456</v>
      </c>
      <c r="B90" s="10" t="s">
        <v>403</v>
      </c>
      <c r="C90" s="10" t="s">
        <v>126</v>
      </c>
    </row>
    <row r="91" spans="1:3">
      <c r="A91" s="10" t="s">
        <v>457</v>
      </c>
      <c r="B91" s="10" t="s">
        <v>403</v>
      </c>
      <c r="C91" s="10" t="s">
        <v>126</v>
      </c>
    </row>
    <row r="92" spans="1:3">
      <c r="A92" s="10" t="s">
        <v>458</v>
      </c>
      <c r="B92" s="10" t="s">
        <v>403</v>
      </c>
      <c r="C92" s="10" t="s">
        <v>126</v>
      </c>
    </row>
    <row r="93" spans="1:3">
      <c r="A93" s="10" t="s">
        <v>459</v>
      </c>
      <c r="B93" s="10" t="s">
        <v>403</v>
      </c>
      <c r="C93" s="10" t="s">
        <v>126</v>
      </c>
    </row>
    <row r="94" spans="1:3">
      <c r="A94" s="10" t="s">
        <v>460</v>
      </c>
      <c r="B94" s="10" t="s">
        <v>403</v>
      </c>
      <c r="C94" s="10" t="s">
        <v>126</v>
      </c>
    </row>
    <row r="95" spans="1:3">
      <c r="A95" s="10" t="s">
        <v>461</v>
      </c>
      <c r="B95" s="10" t="s">
        <v>403</v>
      </c>
      <c r="C95" s="10" t="s">
        <v>126</v>
      </c>
    </row>
    <row r="96" spans="1:3">
      <c r="A96" s="10" t="s">
        <v>462</v>
      </c>
      <c r="B96" s="10" t="s">
        <v>403</v>
      </c>
      <c r="C96" s="10" t="s">
        <v>126</v>
      </c>
    </row>
    <row r="97" spans="1:3">
      <c r="A97" s="10" t="s">
        <v>463</v>
      </c>
      <c r="B97" s="10" t="s">
        <v>403</v>
      </c>
      <c r="C97" s="10" t="s">
        <v>126</v>
      </c>
    </row>
    <row r="98" spans="1:3">
      <c r="A98" s="10" t="s">
        <v>464</v>
      </c>
      <c r="B98" s="10" t="s">
        <v>403</v>
      </c>
      <c r="C98" s="10" t="s">
        <v>126</v>
      </c>
    </row>
    <row r="99" spans="1:3">
      <c r="A99" s="10" t="s">
        <v>465</v>
      </c>
      <c r="B99" s="10" t="s">
        <v>403</v>
      </c>
      <c r="C99" s="10" t="s">
        <v>126</v>
      </c>
    </row>
    <row r="100" spans="1:3">
      <c r="A100" s="10" t="s">
        <v>466</v>
      </c>
      <c r="B100" s="10" t="s">
        <v>403</v>
      </c>
      <c r="C100" s="10" t="s">
        <v>126</v>
      </c>
    </row>
    <row r="101" spans="1:3">
      <c r="A101" s="10" t="s">
        <v>467</v>
      </c>
      <c r="B101" s="10" t="s">
        <v>403</v>
      </c>
      <c r="C101" s="10" t="s">
        <v>126</v>
      </c>
    </row>
    <row r="102" spans="1:3">
      <c r="A102" s="10" t="s">
        <v>468</v>
      </c>
      <c r="B102" s="10" t="s">
        <v>403</v>
      </c>
      <c r="C102" s="10" t="s">
        <v>126</v>
      </c>
    </row>
    <row r="103" spans="1:3">
      <c r="A103" s="10" t="s">
        <v>469</v>
      </c>
      <c r="B103" s="10" t="s">
        <v>403</v>
      </c>
      <c r="C103" s="10" t="s">
        <v>126</v>
      </c>
    </row>
    <row r="104" spans="1:3">
      <c r="A104" s="10" t="s">
        <v>470</v>
      </c>
      <c r="B104" s="10" t="s">
        <v>403</v>
      </c>
      <c r="C104" s="10" t="s">
        <v>126</v>
      </c>
    </row>
    <row r="105" spans="1:3">
      <c r="A105" s="10" t="s">
        <v>471</v>
      </c>
      <c r="B105" s="10" t="s">
        <v>403</v>
      </c>
      <c r="C105" s="10" t="s">
        <v>126</v>
      </c>
    </row>
    <row r="106" spans="1:3">
      <c r="A106" s="10" t="s">
        <v>472</v>
      </c>
      <c r="B106" s="10" t="s">
        <v>403</v>
      </c>
      <c r="C106" s="10" t="s">
        <v>126</v>
      </c>
    </row>
    <row r="107" spans="1:3">
      <c r="A107" s="10" t="s">
        <v>473</v>
      </c>
      <c r="B107" s="10" t="s">
        <v>403</v>
      </c>
      <c r="C107" s="10" t="s">
        <v>126</v>
      </c>
    </row>
    <row r="108" spans="1:3">
      <c r="A108" s="10" t="s">
        <v>474</v>
      </c>
      <c r="B108" s="10" t="s">
        <v>403</v>
      </c>
      <c r="C108" s="10" t="s">
        <v>126</v>
      </c>
    </row>
    <row r="109" spans="1:3">
      <c r="A109" s="10" t="s">
        <v>475</v>
      </c>
      <c r="B109" s="10" t="s">
        <v>403</v>
      </c>
      <c r="C109" s="10" t="s">
        <v>126</v>
      </c>
    </row>
    <row r="110" spans="1:3">
      <c r="A110" s="10" t="s">
        <v>476</v>
      </c>
      <c r="B110" s="10" t="s">
        <v>403</v>
      </c>
      <c r="C110" s="10" t="s">
        <v>126</v>
      </c>
    </row>
    <row r="111" spans="1:3">
      <c r="A111" s="10" t="s">
        <v>477</v>
      </c>
      <c r="B111" s="10" t="s">
        <v>403</v>
      </c>
      <c r="C111" s="10" t="s">
        <v>126</v>
      </c>
    </row>
    <row r="112" spans="1:3">
      <c r="A112" s="10" t="s">
        <v>478</v>
      </c>
      <c r="B112" s="10" t="s">
        <v>403</v>
      </c>
      <c r="C112" s="10" t="s">
        <v>126</v>
      </c>
    </row>
    <row r="113" spans="1:3">
      <c r="A113" s="10" t="s">
        <v>479</v>
      </c>
      <c r="B113" s="10" t="s">
        <v>480</v>
      </c>
      <c r="C113" s="10" t="s">
        <v>126</v>
      </c>
    </row>
    <row r="114" spans="1:3">
      <c r="A114" s="10" t="s">
        <v>481</v>
      </c>
      <c r="B114" s="10" t="s">
        <v>480</v>
      </c>
      <c r="C114" s="10" t="s">
        <v>126</v>
      </c>
    </row>
    <row r="115" spans="1:3">
      <c r="A115" s="10" t="s">
        <v>482</v>
      </c>
      <c r="B115" s="10" t="s">
        <v>480</v>
      </c>
      <c r="C115" s="10" t="s">
        <v>126</v>
      </c>
    </row>
    <row r="116" spans="1:3">
      <c r="A116" s="10" t="s">
        <v>483</v>
      </c>
      <c r="B116" s="10" t="s">
        <v>480</v>
      </c>
      <c r="C116" s="10" t="s">
        <v>126</v>
      </c>
    </row>
    <row r="117" spans="1:3">
      <c r="A117" s="10" t="s">
        <v>484</v>
      </c>
      <c r="B117" s="10" t="s">
        <v>480</v>
      </c>
      <c r="C117" s="10" t="s">
        <v>126</v>
      </c>
    </row>
    <row r="118" spans="1:3">
      <c r="A118" s="10" t="s">
        <v>485</v>
      </c>
      <c r="B118" s="10" t="s">
        <v>480</v>
      </c>
      <c r="C118" s="10" t="s">
        <v>126</v>
      </c>
    </row>
    <row r="119" spans="1:3">
      <c r="A119" s="10" t="s">
        <v>486</v>
      </c>
      <c r="B119" s="10" t="s">
        <v>480</v>
      </c>
      <c r="C119" s="10" t="s">
        <v>126</v>
      </c>
    </row>
    <row r="120" spans="1:3">
      <c r="A120" s="10" t="s">
        <v>487</v>
      </c>
      <c r="B120" s="10" t="s">
        <v>488</v>
      </c>
      <c r="C120" s="10" t="s">
        <v>126</v>
      </c>
    </row>
    <row r="121" spans="1:3">
      <c r="A121" s="10" t="s">
        <v>489</v>
      </c>
      <c r="B121" s="10" t="s">
        <v>488</v>
      </c>
      <c r="C121" s="10" t="s">
        <v>126</v>
      </c>
    </row>
    <row r="122" spans="1:3">
      <c r="A122" s="10" t="s">
        <v>490</v>
      </c>
      <c r="B122" s="10" t="s">
        <v>488</v>
      </c>
      <c r="C122" s="10" t="s">
        <v>126</v>
      </c>
    </row>
    <row r="123" spans="1:3">
      <c r="A123" s="10" t="s">
        <v>491</v>
      </c>
      <c r="B123" s="10" t="s">
        <v>488</v>
      </c>
      <c r="C123" s="10" t="s">
        <v>126</v>
      </c>
    </row>
    <row r="124" spans="1:3">
      <c r="A124" s="10" t="s">
        <v>492</v>
      </c>
      <c r="B124" s="10" t="s">
        <v>488</v>
      </c>
      <c r="C124" s="10" t="s">
        <v>126</v>
      </c>
    </row>
    <row r="125" spans="1:3">
      <c r="A125" s="10" t="s">
        <v>493</v>
      </c>
      <c r="B125" s="10" t="s">
        <v>488</v>
      </c>
      <c r="C125" s="10" t="s">
        <v>126</v>
      </c>
    </row>
    <row r="126" spans="1:3">
      <c r="A126" s="10" t="s">
        <v>494</v>
      </c>
      <c r="B126" s="10" t="s">
        <v>488</v>
      </c>
      <c r="C126" s="10" t="s">
        <v>126</v>
      </c>
    </row>
    <row r="127" spans="1:3">
      <c r="A127" s="10" t="s">
        <v>495</v>
      </c>
      <c r="B127" s="10" t="s">
        <v>488</v>
      </c>
      <c r="C127" s="10" t="s">
        <v>126</v>
      </c>
    </row>
    <row r="128" spans="1:3">
      <c r="A128" s="10" t="s">
        <v>496</v>
      </c>
      <c r="B128" s="10" t="s">
        <v>488</v>
      </c>
      <c r="C128" s="10" t="s">
        <v>126</v>
      </c>
    </row>
    <row r="129" spans="1:3">
      <c r="A129" s="10" t="s">
        <v>497</v>
      </c>
      <c r="B129" s="10" t="s">
        <v>488</v>
      </c>
      <c r="C129" s="10" t="s">
        <v>126</v>
      </c>
    </row>
    <row r="130" spans="1:3">
      <c r="A130" s="10" t="s">
        <v>498</v>
      </c>
      <c r="B130" s="10" t="s">
        <v>488</v>
      </c>
      <c r="C130" s="10" t="s">
        <v>126</v>
      </c>
    </row>
    <row r="131" spans="1:3">
      <c r="A131" s="10" t="s">
        <v>499</v>
      </c>
      <c r="B131" s="10" t="s">
        <v>488</v>
      </c>
      <c r="C131" s="10" t="s">
        <v>126</v>
      </c>
    </row>
    <row r="132" spans="1:3">
      <c r="A132" s="10" t="s">
        <v>500</v>
      </c>
      <c r="B132" s="10" t="s">
        <v>488</v>
      </c>
      <c r="C132" s="10" t="s">
        <v>126</v>
      </c>
    </row>
    <row r="133" spans="1:3">
      <c r="A133" s="10" t="s">
        <v>501</v>
      </c>
      <c r="B133" s="10" t="s">
        <v>488</v>
      </c>
      <c r="C133" s="10" t="s">
        <v>126</v>
      </c>
    </row>
    <row r="134" spans="1:3">
      <c r="A134" s="10" t="s">
        <v>502</v>
      </c>
      <c r="B134" s="10" t="s">
        <v>488</v>
      </c>
      <c r="C134" s="10" t="s">
        <v>126</v>
      </c>
    </row>
    <row r="135" spans="1:3">
      <c r="A135" s="10" t="s">
        <v>503</v>
      </c>
      <c r="B135" s="10" t="s">
        <v>488</v>
      </c>
      <c r="C135" s="10" t="s">
        <v>126</v>
      </c>
    </row>
    <row r="136" spans="1:3">
      <c r="A136" s="10" t="s">
        <v>504</v>
      </c>
      <c r="B136" s="10" t="s">
        <v>488</v>
      </c>
      <c r="C136" s="10" t="s">
        <v>126</v>
      </c>
    </row>
    <row r="137" spans="1:3">
      <c r="A137" s="10" t="s">
        <v>505</v>
      </c>
      <c r="B137" s="10" t="s">
        <v>488</v>
      </c>
      <c r="C137" s="10" t="s">
        <v>126</v>
      </c>
    </row>
    <row r="138" spans="1:3">
      <c r="A138" s="10" t="s">
        <v>506</v>
      </c>
      <c r="B138" s="10" t="s">
        <v>488</v>
      </c>
      <c r="C138" s="10" t="s">
        <v>126</v>
      </c>
    </row>
    <row r="139" spans="1:3">
      <c r="A139" s="10" t="s">
        <v>507</v>
      </c>
      <c r="B139" s="10" t="s">
        <v>488</v>
      </c>
      <c r="C139" s="10" t="s">
        <v>126</v>
      </c>
    </row>
    <row r="140" spans="1:3">
      <c r="A140" s="10" t="s">
        <v>508</v>
      </c>
      <c r="B140" s="10" t="s">
        <v>488</v>
      </c>
      <c r="C140" s="10" t="s">
        <v>126</v>
      </c>
    </row>
    <row r="141" spans="1:3">
      <c r="A141" s="10" t="s">
        <v>509</v>
      </c>
      <c r="B141" s="10" t="s">
        <v>488</v>
      </c>
      <c r="C141" s="10" t="s">
        <v>126</v>
      </c>
    </row>
    <row r="142" spans="1:3">
      <c r="A142" s="10" t="s">
        <v>510</v>
      </c>
      <c r="B142" s="10" t="s">
        <v>488</v>
      </c>
      <c r="C142" s="10" t="s">
        <v>126</v>
      </c>
    </row>
    <row r="143" spans="1:3">
      <c r="A143" s="10" t="s">
        <v>511</v>
      </c>
      <c r="B143" s="10" t="s">
        <v>488</v>
      </c>
      <c r="C143" s="10" t="s">
        <v>126</v>
      </c>
    </row>
    <row r="144" spans="1:3">
      <c r="A144" s="10" t="s">
        <v>512</v>
      </c>
      <c r="B144" s="10" t="s">
        <v>488</v>
      </c>
      <c r="C144" s="10" t="s">
        <v>126</v>
      </c>
    </row>
    <row r="145" spans="1:3">
      <c r="A145" s="10" t="s">
        <v>513</v>
      </c>
      <c r="B145" s="10" t="s">
        <v>488</v>
      </c>
      <c r="C145" s="10" t="s">
        <v>126</v>
      </c>
    </row>
    <row r="146" spans="1:3">
      <c r="A146" s="10" t="s">
        <v>514</v>
      </c>
      <c r="B146" s="10" t="s">
        <v>488</v>
      </c>
      <c r="C146" s="10" t="s">
        <v>126</v>
      </c>
    </row>
    <row r="147" spans="1:3">
      <c r="A147" s="10" t="s">
        <v>515</v>
      </c>
      <c r="B147" s="10" t="s">
        <v>488</v>
      </c>
      <c r="C147" s="10" t="s">
        <v>126</v>
      </c>
    </row>
    <row r="148" spans="1:3">
      <c r="A148" s="10" t="s">
        <v>516</v>
      </c>
      <c r="B148" s="10" t="s">
        <v>488</v>
      </c>
      <c r="C148" s="10" t="s">
        <v>126</v>
      </c>
    </row>
    <row r="149" spans="1:3">
      <c r="A149" s="10" t="s">
        <v>517</v>
      </c>
      <c r="B149" s="10" t="s">
        <v>488</v>
      </c>
      <c r="C149" s="10" t="s">
        <v>126</v>
      </c>
    </row>
    <row r="150" spans="1:3">
      <c r="A150" s="10" t="s">
        <v>518</v>
      </c>
      <c r="B150" s="10" t="s">
        <v>488</v>
      </c>
      <c r="C150" s="10" t="s">
        <v>126</v>
      </c>
    </row>
    <row r="151" spans="1:3">
      <c r="A151" s="10" t="s">
        <v>519</v>
      </c>
      <c r="B151" s="10" t="s">
        <v>488</v>
      </c>
      <c r="C151" s="10" t="s">
        <v>126</v>
      </c>
    </row>
    <row r="152" spans="1:3">
      <c r="A152" s="10" t="s">
        <v>520</v>
      </c>
      <c r="B152" s="10" t="s">
        <v>488</v>
      </c>
      <c r="C152" s="10" t="s">
        <v>126</v>
      </c>
    </row>
    <row r="153" spans="1:3">
      <c r="A153" s="10" t="s">
        <v>521</v>
      </c>
      <c r="B153" s="10" t="s">
        <v>488</v>
      </c>
      <c r="C153" s="10" t="s">
        <v>126</v>
      </c>
    </row>
    <row r="154" spans="1:3">
      <c r="A154" s="10" t="s">
        <v>522</v>
      </c>
      <c r="B154" s="10" t="s">
        <v>488</v>
      </c>
      <c r="C154" s="10" t="s">
        <v>126</v>
      </c>
    </row>
    <row r="155" spans="1:3">
      <c r="A155" s="10" t="s">
        <v>523</v>
      </c>
      <c r="B155" s="10" t="s">
        <v>488</v>
      </c>
      <c r="C155" s="10" t="s">
        <v>126</v>
      </c>
    </row>
    <row r="156" spans="1:3">
      <c r="A156" s="10" t="s">
        <v>524</v>
      </c>
      <c r="B156" s="10" t="s">
        <v>488</v>
      </c>
      <c r="C156" s="10" t="s">
        <v>126</v>
      </c>
    </row>
    <row r="157" spans="1:3">
      <c r="A157" s="10" t="s">
        <v>525</v>
      </c>
      <c r="B157" s="10" t="s">
        <v>488</v>
      </c>
      <c r="C157" s="10" t="s">
        <v>126</v>
      </c>
    </row>
    <row r="158" spans="1:3">
      <c r="A158" s="10" t="s">
        <v>526</v>
      </c>
      <c r="B158" s="10" t="s">
        <v>488</v>
      </c>
      <c r="C158" s="10" t="s">
        <v>126</v>
      </c>
    </row>
    <row r="159" spans="1:3">
      <c r="A159" s="10" t="s">
        <v>527</v>
      </c>
      <c r="B159" s="10" t="s">
        <v>488</v>
      </c>
      <c r="C159" s="10" t="s">
        <v>126</v>
      </c>
    </row>
    <row r="160" spans="1:3">
      <c r="A160" s="10" t="s">
        <v>528</v>
      </c>
      <c r="B160" s="10" t="s">
        <v>488</v>
      </c>
      <c r="C160" s="10" t="s">
        <v>126</v>
      </c>
    </row>
    <row r="161" spans="1:3">
      <c r="A161" s="10" t="s">
        <v>529</v>
      </c>
      <c r="B161" s="10" t="s">
        <v>488</v>
      </c>
      <c r="C161" s="10" t="s">
        <v>126</v>
      </c>
    </row>
    <row r="162" spans="1:3">
      <c r="A162" s="10" t="s">
        <v>530</v>
      </c>
      <c r="B162" s="10" t="s">
        <v>488</v>
      </c>
      <c r="C162" s="10" t="s">
        <v>126</v>
      </c>
    </row>
    <row r="163" spans="1:3">
      <c r="A163" s="10" t="s">
        <v>531</v>
      </c>
      <c r="B163" s="10" t="s">
        <v>488</v>
      </c>
      <c r="C163" s="10" t="s">
        <v>126</v>
      </c>
    </row>
    <row r="164" spans="1:3">
      <c r="A164" s="10" t="s">
        <v>532</v>
      </c>
      <c r="B164" s="10" t="s">
        <v>488</v>
      </c>
      <c r="C164" s="10" t="s">
        <v>126</v>
      </c>
    </row>
    <row r="165" spans="1:3">
      <c r="A165" s="10" t="s">
        <v>533</v>
      </c>
      <c r="B165" s="10" t="s">
        <v>488</v>
      </c>
      <c r="C165" s="10" t="s">
        <v>126</v>
      </c>
    </row>
    <row r="166" spans="1:3">
      <c r="A166" s="10" t="s">
        <v>534</v>
      </c>
      <c r="B166" s="10" t="s">
        <v>488</v>
      </c>
      <c r="C166" s="10" t="s">
        <v>126</v>
      </c>
    </row>
    <row r="167" spans="1:3">
      <c r="A167" s="10" t="s">
        <v>535</v>
      </c>
      <c r="B167" s="10" t="s">
        <v>488</v>
      </c>
      <c r="C167" s="10" t="s">
        <v>126</v>
      </c>
    </row>
    <row r="168" spans="1:3">
      <c r="A168" s="10" t="s">
        <v>536</v>
      </c>
      <c r="B168" s="10" t="s">
        <v>488</v>
      </c>
      <c r="C168" s="10" t="s">
        <v>126</v>
      </c>
    </row>
    <row r="169" spans="1:3">
      <c r="A169" s="10" t="s">
        <v>537</v>
      </c>
      <c r="B169" s="10" t="s">
        <v>488</v>
      </c>
      <c r="C169" s="10" t="s">
        <v>126</v>
      </c>
    </row>
    <row r="170" spans="1:3">
      <c r="A170" s="10" t="s">
        <v>538</v>
      </c>
      <c r="B170" s="10" t="s">
        <v>488</v>
      </c>
      <c r="C170" s="10" t="s">
        <v>126</v>
      </c>
    </row>
    <row r="171" spans="1:3">
      <c r="A171" s="10" t="s">
        <v>539</v>
      </c>
      <c r="B171" s="10" t="s">
        <v>488</v>
      </c>
      <c r="C171" s="10" t="s">
        <v>126</v>
      </c>
    </row>
    <row r="172" spans="1:3">
      <c r="A172" s="10" t="s">
        <v>540</v>
      </c>
      <c r="B172" s="10" t="s">
        <v>488</v>
      </c>
      <c r="C172" s="10" t="s">
        <v>126</v>
      </c>
    </row>
    <row r="173" spans="1:3">
      <c r="A173" s="10" t="s">
        <v>541</v>
      </c>
      <c r="B173" s="10" t="s">
        <v>488</v>
      </c>
      <c r="C173" s="10" t="s">
        <v>126</v>
      </c>
    </row>
    <row r="174" spans="1:3">
      <c r="A174" s="10" t="s">
        <v>542</v>
      </c>
      <c r="B174" s="10" t="s">
        <v>488</v>
      </c>
      <c r="C174" s="10" t="s">
        <v>126</v>
      </c>
    </row>
    <row r="175" spans="1:3">
      <c r="A175" s="10" t="s">
        <v>543</v>
      </c>
      <c r="B175" s="10" t="s">
        <v>488</v>
      </c>
      <c r="C175" s="10" t="s">
        <v>126</v>
      </c>
    </row>
    <row r="176" spans="1:3">
      <c r="A176" s="10" t="s">
        <v>544</v>
      </c>
      <c r="B176" s="10" t="s">
        <v>488</v>
      </c>
      <c r="C176" s="10" t="s">
        <v>126</v>
      </c>
    </row>
    <row r="177" spans="1:3">
      <c r="A177" s="10" t="s">
        <v>545</v>
      </c>
      <c r="B177" s="10" t="s">
        <v>488</v>
      </c>
      <c r="C177" s="10" t="s">
        <v>126</v>
      </c>
    </row>
    <row r="178" spans="1:3">
      <c r="A178" s="10" t="s">
        <v>546</v>
      </c>
      <c r="B178" s="10" t="s">
        <v>488</v>
      </c>
      <c r="C178" s="10" t="s">
        <v>126</v>
      </c>
    </row>
    <row r="179" spans="1:3">
      <c r="A179" s="10" t="s">
        <v>547</v>
      </c>
      <c r="B179" s="10" t="s">
        <v>488</v>
      </c>
      <c r="C179" s="10" t="s">
        <v>126</v>
      </c>
    </row>
    <row r="180" spans="1:3">
      <c r="A180" s="10" t="s">
        <v>548</v>
      </c>
      <c r="B180" s="10" t="s">
        <v>488</v>
      </c>
      <c r="C180" s="10" t="s">
        <v>126</v>
      </c>
    </row>
    <row r="181" spans="1:3">
      <c r="A181" s="10" t="s">
        <v>549</v>
      </c>
      <c r="B181" s="10" t="s">
        <v>488</v>
      </c>
      <c r="C181" s="10" t="s">
        <v>126</v>
      </c>
    </row>
    <row r="182" spans="1:3">
      <c r="A182" s="10" t="s">
        <v>550</v>
      </c>
      <c r="B182" s="10" t="s">
        <v>488</v>
      </c>
      <c r="C182" s="10" t="s">
        <v>126</v>
      </c>
    </row>
    <row r="183" spans="1:3">
      <c r="A183" s="10" t="s">
        <v>551</v>
      </c>
      <c r="B183" s="10" t="s">
        <v>488</v>
      </c>
      <c r="C183" s="10" t="s">
        <v>126</v>
      </c>
    </row>
    <row r="184" spans="1:3">
      <c r="A184" s="10" t="s">
        <v>552</v>
      </c>
      <c r="B184" s="10" t="s">
        <v>488</v>
      </c>
      <c r="C184" s="10" t="s">
        <v>126</v>
      </c>
    </row>
    <row r="185" spans="1:3">
      <c r="A185" s="10" t="s">
        <v>553</v>
      </c>
      <c r="B185" s="10" t="s">
        <v>488</v>
      </c>
      <c r="C185" s="10" t="s">
        <v>126</v>
      </c>
    </row>
    <row r="186" spans="1:3">
      <c r="A186" s="10" t="s">
        <v>554</v>
      </c>
      <c r="B186" s="10" t="s">
        <v>488</v>
      </c>
      <c r="C186" s="10" t="s">
        <v>126</v>
      </c>
    </row>
    <row r="187" spans="1:3">
      <c r="A187" s="10" t="s">
        <v>555</v>
      </c>
      <c r="B187" s="10" t="s">
        <v>488</v>
      </c>
      <c r="C187" s="10" t="s">
        <v>126</v>
      </c>
    </row>
    <row r="188" spans="1:3">
      <c r="A188" s="10" t="s">
        <v>556</v>
      </c>
      <c r="B188" s="10" t="s">
        <v>488</v>
      </c>
      <c r="C188" s="10" t="s">
        <v>126</v>
      </c>
    </row>
    <row r="189" spans="1:3">
      <c r="A189" s="10" t="s">
        <v>557</v>
      </c>
      <c r="B189" s="10" t="s">
        <v>488</v>
      </c>
      <c r="C189" s="10" t="s">
        <v>126</v>
      </c>
    </row>
    <row r="190" spans="1:3">
      <c r="A190" s="10" t="s">
        <v>558</v>
      </c>
      <c r="B190" s="10" t="s">
        <v>488</v>
      </c>
      <c r="C190" s="10" t="s">
        <v>126</v>
      </c>
    </row>
    <row r="191" spans="1:3">
      <c r="A191" s="10" t="s">
        <v>559</v>
      </c>
      <c r="B191" s="10" t="s">
        <v>488</v>
      </c>
      <c r="C191" s="10" t="s">
        <v>126</v>
      </c>
    </row>
    <row r="192" spans="1:3">
      <c r="A192" s="10" t="s">
        <v>560</v>
      </c>
      <c r="B192" s="10" t="s">
        <v>488</v>
      </c>
      <c r="C192" s="10" t="s">
        <v>126</v>
      </c>
    </row>
    <row r="193" spans="1:3">
      <c r="A193" s="10" t="s">
        <v>561</v>
      </c>
      <c r="B193" s="10" t="s">
        <v>488</v>
      </c>
      <c r="C193" s="10" t="s">
        <v>126</v>
      </c>
    </row>
    <row r="194" spans="1:3">
      <c r="A194" s="10" t="s">
        <v>562</v>
      </c>
      <c r="B194" s="10" t="s">
        <v>488</v>
      </c>
      <c r="C194" s="10" t="s">
        <v>126</v>
      </c>
    </row>
    <row r="195" spans="1:3">
      <c r="A195" s="10" t="s">
        <v>563</v>
      </c>
      <c r="B195" s="10" t="s">
        <v>488</v>
      </c>
      <c r="C195" s="10" t="s">
        <v>126</v>
      </c>
    </row>
    <row r="196" spans="1:3">
      <c r="A196" s="10" t="s">
        <v>564</v>
      </c>
      <c r="B196" s="10" t="s">
        <v>488</v>
      </c>
      <c r="C196" s="10" t="s">
        <v>126</v>
      </c>
    </row>
    <row r="197" spans="1:3">
      <c r="A197" s="10" t="s">
        <v>565</v>
      </c>
      <c r="B197" s="10" t="s">
        <v>488</v>
      </c>
      <c r="C197" s="10" t="s">
        <v>126</v>
      </c>
    </row>
    <row r="198" spans="1:3">
      <c r="A198" s="10" t="s">
        <v>566</v>
      </c>
      <c r="B198" s="10" t="s">
        <v>488</v>
      </c>
      <c r="C198" s="10" t="s">
        <v>126</v>
      </c>
    </row>
    <row r="199" spans="1:3">
      <c r="A199" s="10" t="s">
        <v>567</v>
      </c>
      <c r="B199" s="10" t="s">
        <v>488</v>
      </c>
      <c r="C199" s="10" t="s">
        <v>126</v>
      </c>
    </row>
    <row r="200" spans="1:3">
      <c r="A200" s="10" t="s">
        <v>568</v>
      </c>
      <c r="B200" s="10" t="s">
        <v>488</v>
      </c>
      <c r="C200" s="10" t="s">
        <v>126</v>
      </c>
    </row>
    <row r="201" spans="1:3">
      <c r="A201" s="10" t="s">
        <v>569</v>
      </c>
      <c r="B201" s="10" t="s">
        <v>488</v>
      </c>
      <c r="C201" s="10" t="s">
        <v>126</v>
      </c>
    </row>
    <row r="202" spans="1:3">
      <c r="A202" s="10" t="s">
        <v>570</v>
      </c>
      <c r="B202" s="10" t="s">
        <v>488</v>
      </c>
      <c r="C202" s="10" t="s">
        <v>126</v>
      </c>
    </row>
    <row r="203" spans="1:3">
      <c r="A203" s="10" t="s">
        <v>571</v>
      </c>
      <c r="B203" s="10" t="s">
        <v>488</v>
      </c>
      <c r="C203" s="10" t="s">
        <v>126</v>
      </c>
    </row>
    <row r="204" spans="1:3">
      <c r="A204" s="10" t="s">
        <v>572</v>
      </c>
      <c r="B204" s="10" t="s">
        <v>488</v>
      </c>
      <c r="C204" s="10" t="s">
        <v>126</v>
      </c>
    </row>
    <row r="205" spans="1:3">
      <c r="A205" s="10" t="s">
        <v>573</v>
      </c>
      <c r="B205" s="10" t="s">
        <v>488</v>
      </c>
      <c r="C205" s="10" t="s">
        <v>126</v>
      </c>
    </row>
    <row r="206" spans="1:3">
      <c r="A206" s="10" t="s">
        <v>574</v>
      </c>
      <c r="B206" s="10" t="s">
        <v>488</v>
      </c>
      <c r="C206" s="10" t="s">
        <v>126</v>
      </c>
    </row>
    <row r="207" spans="1:3">
      <c r="A207" s="10" t="s">
        <v>575</v>
      </c>
      <c r="B207" s="10" t="s">
        <v>488</v>
      </c>
      <c r="C207" s="10" t="s">
        <v>126</v>
      </c>
    </row>
    <row r="208" spans="1:3">
      <c r="A208" s="10" t="s">
        <v>576</v>
      </c>
      <c r="B208" s="10" t="s">
        <v>488</v>
      </c>
      <c r="C208" s="10" t="s">
        <v>126</v>
      </c>
    </row>
    <row r="209" spans="1:3">
      <c r="A209" s="10" t="s">
        <v>577</v>
      </c>
      <c r="B209" s="10" t="s">
        <v>488</v>
      </c>
      <c r="C209" s="10" t="s">
        <v>126</v>
      </c>
    </row>
    <row r="210" spans="1:3">
      <c r="A210" s="10" t="s">
        <v>578</v>
      </c>
      <c r="B210" s="10" t="s">
        <v>488</v>
      </c>
      <c r="C210" s="10" t="s">
        <v>126</v>
      </c>
    </row>
    <row r="211" spans="1:3">
      <c r="A211" s="10" t="s">
        <v>579</v>
      </c>
      <c r="B211" s="10" t="s">
        <v>488</v>
      </c>
      <c r="C211" s="10" t="s">
        <v>126</v>
      </c>
    </row>
    <row r="212" spans="1:3">
      <c r="A212" s="10" t="s">
        <v>580</v>
      </c>
      <c r="B212" s="10" t="s">
        <v>488</v>
      </c>
      <c r="C212" s="10" t="s">
        <v>126</v>
      </c>
    </row>
    <row r="213" spans="1:3">
      <c r="A213" s="10" t="s">
        <v>581</v>
      </c>
      <c r="B213" s="10" t="s">
        <v>488</v>
      </c>
      <c r="C213" s="10" t="s">
        <v>126</v>
      </c>
    </row>
    <row r="214" spans="1:3">
      <c r="A214" s="10" t="s">
        <v>582</v>
      </c>
      <c r="B214" s="10" t="s">
        <v>488</v>
      </c>
      <c r="C214" s="10" t="s">
        <v>126</v>
      </c>
    </row>
    <row r="215" spans="1:3">
      <c r="A215" s="10" t="s">
        <v>583</v>
      </c>
      <c r="B215" s="10" t="s">
        <v>488</v>
      </c>
      <c r="C215" s="10" t="s">
        <v>126</v>
      </c>
    </row>
    <row r="216" spans="1:3">
      <c r="A216" s="10" t="s">
        <v>584</v>
      </c>
      <c r="B216" s="10" t="s">
        <v>488</v>
      </c>
      <c r="C216" s="10" t="s">
        <v>126</v>
      </c>
    </row>
    <row r="217" spans="1:3">
      <c r="A217" s="10" t="s">
        <v>585</v>
      </c>
      <c r="B217" s="10" t="s">
        <v>488</v>
      </c>
      <c r="C217" s="10" t="s">
        <v>126</v>
      </c>
    </row>
    <row r="218" spans="1:3">
      <c r="A218" s="10" t="s">
        <v>586</v>
      </c>
      <c r="B218" s="10" t="s">
        <v>488</v>
      </c>
      <c r="C218" s="10" t="s">
        <v>126</v>
      </c>
    </row>
    <row r="219" spans="1:3">
      <c r="A219" s="10" t="s">
        <v>587</v>
      </c>
      <c r="B219" s="10" t="s">
        <v>488</v>
      </c>
      <c r="C219" s="10" t="s">
        <v>126</v>
      </c>
    </row>
    <row r="220" spans="1:3">
      <c r="A220" s="10" t="s">
        <v>588</v>
      </c>
      <c r="B220" s="10" t="s">
        <v>488</v>
      </c>
      <c r="C220" s="10" t="s">
        <v>126</v>
      </c>
    </row>
    <row r="221" spans="1:3">
      <c r="A221" s="10" t="s">
        <v>589</v>
      </c>
      <c r="B221" s="10" t="s">
        <v>488</v>
      </c>
      <c r="C221" s="10" t="s">
        <v>126</v>
      </c>
    </row>
    <row r="222" spans="1:3">
      <c r="A222" s="10" t="s">
        <v>590</v>
      </c>
      <c r="B222" s="10" t="s">
        <v>488</v>
      </c>
      <c r="C222" s="10" t="s">
        <v>126</v>
      </c>
    </row>
    <row r="223" spans="1:3">
      <c r="A223" s="10" t="s">
        <v>591</v>
      </c>
      <c r="B223" s="10" t="s">
        <v>488</v>
      </c>
      <c r="C223" s="10" t="s">
        <v>126</v>
      </c>
    </row>
    <row r="224" spans="1:3">
      <c r="A224" s="10" t="s">
        <v>592</v>
      </c>
      <c r="B224" s="10" t="s">
        <v>488</v>
      </c>
      <c r="C224" s="10" t="s">
        <v>126</v>
      </c>
    </row>
    <row r="225" spans="1:3">
      <c r="A225" s="10" t="s">
        <v>593</v>
      </c>
      <c r="B225" s="10" t="s">
        <v>488</v>
      </c>
      <c r="C225" s="10" t="s">
        <v>126</v>
      </c>
    </row>
    <row r="226" spans="1:3">
      <c r="A226" s="10" t="s">
        <v>594</v>
      </c>
      <c r="B226" s="10" t="s">
        <v>488</v>
      </c>
      <c r="C226" s="10" t="s">
        <v>126</v>
      </c>
    </row>
    <row r="227" spans="1:3">
      <c r="A227" s="10" t="s">
        <v>595</v>
      </c>
      <c r="B227" s="10" t="s">
        <v>488</v>
      </c>
      <c r="C227" s="10" t="s">
        <v>126</v>
      </c>
    </row>
    <row r="228" spans="1:3">
      <c r="A228" s="10" t="s">
        <v>596</v>
      </c>
      <c r="B228" s="10" t="s">
        <v>488</v>
      </c>
      <c r="C228" s="10" t="s">
        <v>126</v>
      </c>
    </row>
    <row r="229" spans="1:3">
      <c r="A229" s="10" t="s">
        <v>597</v>
      </c>
      <c r="B229" s="10" t="s">
        <v>488</v>
      </c>
      <c r="C229" s="10" t="s">
        <v>126</v>
      </c>
    </row>
    <row r="230" spans="1:3">
      <c r="A230" s="10" t="s">
        <v>598</v>
      </c>
      <c r="B230" s="10" t="s">
        <v>599</v>
      </c>
      <c r="C230" s="10" t="s">
        <v>126</v>
      </c>
    </row>
    <row r="231" spans="1:3">
      <c r="A231" s="10" t="s">
        <v>600</v>
      </c>
      <c r="B231" s="10" t="s">
        <v>599</v>
      </c>
      <c r="C231" s="10" t="s">
        <v>126</v>
      </c>
    </row>
    <row r="232" spans="1:3">
      <c r="A232" s="10" t="s">
        <v>601</v>
      </c>
      <c r="B232" s="10" t="s">
        <v>599</v>
      </c>
      <c r="C232" s="10" t="s">
        <v>126</v>
      </c>
    </row>
    <row r="233" spans="1:3">
      <c r="A233" s="10" t="s">
        <v>602</v>
      </c>
      <c r="B233" s="10" t="s">
        <v>599</v>
      </c>
      <c r="C233" s="10" t="s">
        <v>126</v>
      </c>
    </row>
    <row r="234" spans="1:3">
      <c r="A234" s="10" t="s">
        <v>603</v>
      </c>
      <c r="B234" s="10" t="s">
        <v>599</v>
      </c>
      <c r="C234" s="10" t="s">
        <v>126</v>
      </c>
    </row>
    <row r="235" spans="1:3">
      <c r="A235" s="10" t="s">
        <v>604</v>
      </c>
      <c r="B235" s="10" t="s">
        <v>599</v>
      </c>
      <c r="C235" s="10" t="s">
        <v>126</v>
      </c>
    </row>
    <row r="236" spans="1:3">
      <c r="A236" s="10" t="s">
        <v>605</v>
      </c>
      <c r="B236" s="10" t="s">
        <v>599</v>
      </c>
      <c r="C236" s="10" t="s">
        <v>126</v>
      </c>
    </row>
    <row r="237" spans="1:3">
      <c r="A237" s="10" t="s">
        <v>606</v>
      </c>
      <c r="B237" s="10" t="s">
        <v>599</v>
      </c>
      <c r="C237" s="10" t="s">
        <v>126</v>
      </c>
    </row>
    <row r="238" spans="1:3">
      <c r="A238" s="10" t="s">
        <v>607</v>
      </c>
      <c r="B238" s="10" t="s">
        <v>599</v>
      </c>
      <c r="C238" s="10" t="s">
        <v>126</v>
      </c>
    </row>
    <row r="239" spans="1:3">
      <c r="A239" s="10" t="s">
        <v>608</v>
      </c>
      <c r="B239" s="10" t="s">
        <v>599</v>
      </c>
      <c r="C239" s="10" t="s">
        <v>126</v>
      </c>
    </row>
    <row r="240" spans="1:3">
      <c r="A240" s="10" t="s">
        <v>609</v>
      </c>
      <c r="B240" s="10" t="s">
        <v>599</v>
      </c>
      <c r="C240" s="10" t="s">
        <v>126</v>
      </c>
    </row>
    <row r="241" spans="1:3">
      <c r="A241" s="10" t="s">
        <v>610</v>
      </c>
      <c r="B241" s="10" t="s">
        <v>599</v>
      </c>
      <c r="C241" s="10" t="s">
        <v>126</v>
      </c>
    </row>
    <row r="242" spans="1:3">
      <c r="A242" s="10" t="s">
        <v>611</v>
      </c>
      <c r="B242" s="10" t="s">
        <v>599</v>
      </c>
      <c r="C242" s="10" t="s">
        <v>126</v>
      </c>
    </row>
    <row r="243" spans="1:3">
      <c r="A243" s="10" t="s">
        <v>612</v>
      </c>
      <c r="B243" s="10" t="s">
        <v>599</v>
      </c>
      <c r="C243" s="10" t="s">
        <v>126</v>
      </c>
    </row>
    <row r="244" spans="1:3">
      <c r="A244" s="10" t="s">
        <v>613</v>
      </c>
      <c r="B244" s="10" t="s">
        <v>599</v>
      </c>
      <c r="C244" s="10" t="s">
        <v>126</v>
      </c>
    </row>
    <row r="245" spans="1:3">
      <c r="A245" s="10" t="s">
        <v>614</v>
      </c>
      <c r="B245" s="10" t="s">
        <v>599</v>
      </c>
      <c r="C245" s="10" t="s">
        <v>126</v>
      </c>
    </row>
    <row r="246" spans="1:3">
      <c r="A246" s="10" t="s">
        <v>615</v>
      </c>
      <c r="B246" s="10" t="s">
        <v>599</v>
      </c>
      <c r="C246" s="10" t="s">
        <v>126</v>
      </c>
    </row>
    <row r="247" spans="1:3">
      <c r="A247" s="10" t="s">
        <v>616</v>
      </c>
      <c r="B247" s="10" t="s">
        <v>599</v>
      </c>
      <c r="C247" s="10" t="s">
        <v>126</v>
      </c>
    </row>
    <row r="248" spans="1:3">
      <c r="A248" s="10" t="s">
        <v>617</v>
      </c>
      <c r="B248" s="10" t="s">
        <v>599</v>
      </c>
      <c r="C248" s="10" t="s">
        <v>126</v>
      </c>
    </row>
    <row r="249" spans="1:3">
      <c r="A249" s="10" t="s">
        <v>618</v>
      </c>
      <c r="B249" s="10" t="s">
        <v>599</v>
      </c>
      <c r="C249" s="10" t="s">
        <v>126</v>
      </c>
    </row>
    <row r="250" spans="1:3">
      <c r="A250" s="10" t="s">
        <v>619</v>
      </c>
      <c r="B250" s="10" t="s">
        <v>599</v>
      </c>
      <c r="C250" s="10" t="s">
        <v>126</v>
      </c>
    </row>
    <row r="251" spans="1:3">
      <c r="A251" s="10" t="s">
        <v>620</v>
      </c>
      <c r="B251" s="10" t="s">
        <v>599</v>
      </c>
      <c r="C251" s="10" t="s">
        <v>126</v>
      </c>
    </row>
    <row r="252" spans="1:3">
      <c r="A252" s="10" t="s">
        <v>621</v>
      </c>
      <c r="B252" s="10" t="s">
        <v>599</v>
      </c>
      <c r="C252" s="10" t="s">
        <v>126</v>
      </c>
    </row>
    <row r="253" spans="1:3">
      <c r="A253" s="10" t="s">
        <v>622</v>
      </c>
      <c r="B253" s="10" t="s">
        <v>599</v>
      </c>
      <c r="C253" s="10" t="s">
        <v>126</v>
      </c>
    </row>
    <row r="254" spans="1:3">
      <c r="A254" s="10" t="s">
        <v>623</v>
      </c>
      <c r="B254" s="10" t="s">
        <v>599</v>
      </c>
      <c r="C254" s="10" t="s">
        <v>126</v>
      </c>
    </row>
    <row r="255" spans="1:3">
      <c r="A255" s="10" t="s">
        <v>624</v>
      </c>
      <c r="B255" s="10" t="s">
        <v>599</v>
      </c>
      <c r="C255" s="10" t="s">
        <v>126</v>
      </c>
    </row>
    <row r="256" spans="1:3">
      <c r="A256" s="10" t="s">
        <v>625</v>
      </c>
      <c r="B256" s="10" t="s">
        <v>599</v>
      </c>
      <c r="C256" s="10" t="s">
        <v>126</v>
      </c>
    </row>
    <row r="257" spans="1:3">
      <c r="A257" s="10" t="s">
        <v>626</v>
      </c>
      <c r="B257" s="10" t="s">
        <v>599</v>
      </c>
      <c r="C257" s="10" t="s">
        <v>126</v>
      </c>
    </row>
    <row r="258" spans="1:3">
      <c r="A258" s="10" t="s">
        <v>627</v>
      </c>
      <c r="B258" s="10" t="s">
        <v>599</v>
      </c>
      <c r="C258" s="10" t="s">
        <v>126</v>
      </c>
    </row>
    <row r="259" spans="1:3">
      <c r="A259" s="10" t="s">
        <v>628</v>
      </c>
      <c r="B259" s="10" t="s">
        <v>599</v>
      </c>
      <c r="C259" s="10" t="s">
        <v>126</v>
      </c>
    </row>
    <row r="260" spans="1:3">
      <c r="A260" s="10" t="s">
        <v>629</v>
      </c>
      <c r="B260" s="10" t="s">
        <v>599</v>
      </c>
      <c r="C260" s="10" t="s">
        <v>126</v>
      </c>
    </row>
    <row r="261" spans="1:3">
      <c r="A261" s="10" t="s">
        <v>630</v>
      </c>
      <c r="B261" s="10" t="s">
        <v>599</v>
      </c>
      <c r="C261" s="10" t="s">
        <v>126</v>
      </c>
    </row>
    <row r="262" spans="1:3">
      <c r="A262" s="10" t="s">
        <v>631</v>
      </c>
      <c r="B262" s="10" t="s">
        <v>599</v>
      </c>
      <c r="C262" s="10" t="s">
        <v>126</v>
      </c>
    </row>
    <row r="263" spans="1:3">
      <c r="A263" s="10" t="s">
        <v>632</v>
      </c>
      <c r="B263" s="10" t="s">
        <v>599</v>
      </c>
      <c r="C263" s="10" t="s">
        <v>126</v>
      </c>
    </row>
    <row r="264" spans="1:3">
      <c r="A264" s="10" t="s">
        <v>633</v>
      </c>
      <c r="B264" s="10" t="s">
        <v>599</v>
      </c>
      <c r="C264" s="10" t="s">
        <v>126</v>
      </c>
    </row>
    <row r="265" spans="1:3">
      <c r="A265" s="10" t="s">
        <v>634</v>
      </c>
      <c r="B265" s="10" t="s">
        <v>599</v>
      </c>
      <c r="C265" s="10" t="s">
        <v>126</v>
      </c>
    </row>
    <row r="266" spans="1:3">
      <c r="A266" s="10" t="s">
        <v>635</v>
      </c>
      <c r="B266" s="10" t="s">
        <v>599</v>
      </c>
      <c r="C266" s="10" t="s">
        <v>126</v>
      </c>
    </row>
    <row r="267" spans="1:3">
      <c r="A267" s="10" t="s">
        <v>636</v>
      </c>
      <c r="B267" s="10" t="s">
        <v>599</v>
      </c>
      <c r="C267" s="10" t="s">
        <v>126</v>
      </c>
    </row>
    <row r="268" spans="1:3">
      <c r="A268" s="10" t="s">
        <v>637</v>
      </c>
      <c r="B268" s="10" t="s">
        <v>599</v>
      </c>
      <c r="C268" s="10" t="s">
        <v>126</v>
      </c>
    </row>
    <row r="269" spans="1:3">
      <c r="A269" s="10" t="s">
        <v>638</v>
      </c>
      <c r="B269" s="10" t="s">
        <v>599</v>
      </c>
      <c r="C269" s="10" t="s">
        <v>126</v>
      </c>
    </row>
    <row r="270" spans="1:3">
      <c r="A270" s="10" t="s">
        <v>639</v>
      </c>
      <c r="B270" s="10" t="s">
        <v>599</v>
      </c>
      <c r="C270" s="10" t="s">
        <v>126</v>
      </c>
    </row>
    <row r="271" spans="1:3">
      <c r="A271" s="10" t="s">
        <v>640</v>
      </c>
      <c r="B271" s="10" t="s">
        <v>599</v>
      </c>
      <c r="C271" s="10" t="s">
        <v>126</v>
      </c>
    </row>
    <row r="272" spans="1:3">
      <c r="A272" s="10" t="s">
        <v>641</v>
      </c>
      <c r="B272" s="10" t="s">
        <v>599</v>
      </c>
      <c r="C272" s="10" t="s">
        <v>126</v>
      </c>
    </row>
    <row r="273" spans="1:3">
      <c r="A273" s="10" t="s">
        <v>642</v>
      </c>
      <c r="B273" s="10" t="s">
        <v>599</v>
      </c>
      <c r="C273" s="10" t="s">
        <v>126</v>
      </c>
    </row>
    <row r="274" spans="1:3">
      <c r="A274" s="10" t="s">
        <v>643</v>
      </c>
      <c r="B274" s="10" t="s">
        <v>599</v>
      </c>
      <c r="C274" s="10" t="s">
        <v>126</v>
      </c>
    </row>
    <row r="275" spans="1:3">
      <c r="A275" s="10" t="s">
        <v>644</v>
      </c>
      <c r="B275" s="10" t="s">
        <v>599</v>
      </c>
      <c r="C275" s="10" t="s">
        <v>126</v>
      </c>
    </row>
    <row r="276" spans="1:3">
      <c r="A276" s="10" t="s">
        <v>645</v>
      </c>
      <c r="B276" s="10" t="s">
        <v>599</v>
      </c>
      <c r="C276" s="10" t="s">
        <v>126</v>
      </c>
    </row>
    <row r="277" spans="1:3">
      <c r="A277" s="10" t="s">
        <v>646</v>
      </c>
      <c r="B277" s="10" t="s">
        <v>599</v>
      </c>
      <c r="C277" s="10" t="s">
        <v>126</v>
      </c>
    </row>
    <row r="278" spans="1:3">
      <c r="A278" s="10" t="s">
        <v>647</v>
      </c>
      <c r="B278" s="10" t="s">
        <v>599</v>
      </c>
      <c r="C278" s="10" t="s">
        <v>126</v>
      </c>
    </row>
    <row r="279" spans="1:3">
      <c r="A279" s="10" t="s">
        <v>648</v>
      </c>
      <c r="B279" s="10" t="s">
        <v>599</v>
      </c>
      <c r="C279" s="10" t="s">
        <v>126</v>
      </c>
    </row>
    <row r="280" spans="1:3">
      <c r="A280" s="10" t="s">
        <v>649</v>
      </c>
      <c r="B280" s="10" t="s">
        <v>599</v>
      </c>
      <c r="C280" s="10" t="s">
        <v>126</v>
      </c>
    </row>
    <row r="281" spans="1:3">
      <c r="A281" s="10" t="s">
        <v>650</v>
      </c>
      <c r="B281" s="10" t="s">
        <v>599</v>
      </c>
      <c r="C281" s="10" t="s">
        <v>126</v>
      </c>
    </row>
    <row r="282" spans="1:3">
      <c r="A282" s="10" t="s">
        <v>651</v>
      </c>
      <c r="B282" s="10" t="s">
        <v>599</v>
      </c>
      <c r="C282" s="10" t="s">
        <v>126</v>
      </c>
    </row>
    <row r="283" spans="1:3">
      <c r="A283" s="10" t="s">
        <v>652</v>
      </c>
      <c r="B283" s="10" t="s">
        <v>599</v>
      </c>
      <c r="C283" s="10" t="s">
        <v>126</v>
      </c>
    </row>
    <row r="284" spans="1:3">
      <c r="A284" s="10" t="s">
        <v>653</v>
      </c>
      <c r="B284" s="10" t="s">
        <v>599</v>
      </c>
      <c r="C284" s="10" t="s">
        <v>126</v>
      </c>
    </row>
    <row r="285" spans="1:3">
      <c r="A285" s="10" t="s">
        <v>654</v>
      </c>
      <c r="B285" s="10" t="s">
        <v>599</v>
      </c>
      <c r="C285" s="10" t="s">
        <v>126</v>
      </c>
    </row>
    <row r="286" spans="1:3">
      <c r="A286" s="10" t="s">
        <v>655</v>
      </c>
      <c r="B286" s="10" t="s">
        <v>599</v>
      </c>
      <c r="C286" s="10" t="s">
        <v>126</v>
      </c>
    </row>
    <row r="287" spans="1:3">
      <c r="A287" s="10" t="s">
        <v>656</v>
      </c>
      <c r="B287" s="10" t="s">
        <v>599</v>
      </c>
      <c r="C287" s="10" t="s">
        <v>126</v>
      </c>
    </row>
    <row r="288" spans="1:3">
      <c r="A288" s="10" t="s">
        <v>657</v>
      </c>
      <c r="B288" s="10" t="s">
        <v>599</v>
      </c>
      <c r="C288" s="10" t="s">
        <v>126</v>
      </c>
    </row>
    <row r="289" spans="1:3">
      <c r="A289" s="10" t="s">
        <v>658</v>
      </c>
      <c r="B289" s="10" t="s">
        <v>599</v>
      </c>
      <c r="C289" s="10" t="s">
        <v>126</v>
      </c>
    </row>
    <row r="290" spans="1:3">
      <c r="A290" s="10" t="s">
        <v>659</v>
      </c>
      <c r="B290" s="10" t="s">
        <v>599</v>
      </c>
      <c r="C290" s="10" t="s">
        <v>126</v>
      </c>
    </row>
    <row r="291" spans="1:3">
      <c r="A291" s="10" t="s">
        <v>660</v>
      </c>
      <c r="B291" s="10" t="s">
        <v>599</v>
      </c>
      <c r="C291" s="10" t="s">
        <v>126</v>
      </c>
    </row>
    <row r="292" spans="1:3">
      <c r="A292" s="10" t="s">
        <v>661</v>
      </c>
      <c r="B292" s="10" t="s">
        <v>599</v>
      </c>
      <c r="C292" s="10" t="s">
        <v>126</v>
      </c>
    </row>
    <row r="293" spans="1:3">
      <c r="A293" s="10" t="s">
        <v>662</v>
      </c>
      <c r="B293" s="10" t="s">
        <v>599</v>
      </c>
      <c r="C293" s="10" t="s">
        <v>126</v>
      </c>
    </row>
    <row r="294" spans="1:3">
      <c r="A294" s="10" t="s">
        <v>663</v>
      </c>
      <c r="B294" s="10" t="s">
        <v>599</v>
      </c>
      <c r="C294" s="10" t="s">
        <v>126</v>
      </c>
    </row>
    <row r="295" spans="1:3">
      <c r="A295" s="10" t="s">
        <v>664</v>
      </c>
      <c r="B295" s="10" t="s">
        <v>599</v>
      </c>
      <c r="C295" s="10" t="s">
        <v>126</v>
      </c>
    </row>
    <row r="296" spans="1:3">
      <c r="A296" s="10" t="s">
        <v>665</v>
      </c>
      <c r="B296" s="10" t="s">
        <v>599</v>
      </c>
      <c r="C296" s="10" t="s">
        <v>126</v>
      </c>
    </row>
    <row r="297" spans="1:3">
      <c r="A297" s="10" t="s">
        <v>666</v>
      </c>
      <c r="B297" s="10" t="s">
        <v>599</v>
      </c>
      <c r="C297" s="10" t="s">
        <v>126</v>
      </c>
    </row>
    <row r="298" spans="1:3">
      <c r="A298" s="10" t="s">
        <v>667</v>
      </c>
      <c r="B298" s="10" t="s">
        <v>599</v>
      </c>
      <c r="C298" s="10" t="s">
        <v>126</v>
      </c>
    </row>
    <row r="299" spans="1:3">
      <c r="A299" s="10" t="s">
        <v>668</v>
      </c>
      <c r="B299" s="10" t="s">
        <v>599</v>
      </c>
      <c r="C299" s="10" t="s">
        <v>126</v>
      </c>
    </row>
    <row r="300" spans="1:3">
      <c r="A300" s="10" t="s">
        <v>669</v>
      </c>
      <c r="B300" s="10" t="s">
        <v>599</v>
      </c>
      <c r="C300" s="10" t="s">
        <v>126</v>
      </c>
    </row>
    <row r="301" spans="1:3">
      <c r="A301" s="10" t="s">
        <v>670</v>
      </c>
      <c r="B301" s="10" t="s">
        <v>599</v>
      </c>
      <c r="C301" s="10" t="s">
        <v>126</v>
      </c>
    </row>
    <row r="302" spans="1:3">
      <c r="A302" s="10" t="s">
        <v>671</v>
      </c>
      <c r="B302" s="10" t="s">
        <v>599</v>
      </c>
      <c r="C302" s="10" t="s">
        <v>126</v>
      </c>
    </row>
    <row r="303" spans="1:3">
      <c r="A303" s="10" t="s">
        <v>672</v>
      </c>
      <c r="B303" s="10" t="s">
        <v>599</v>
      </c>
      <c r="C303" s="10" t="s">
        <v>126</v>
      </c>
    </row>
    <row r="304" spans="1:3">
      <c r="A304" s="10" t="s">
        <v>673</v>
      </c>
      <c r="B304" s="10" t="s">
        <v>599</v>
      </c>
      <c r="C304" s="10" t="s">
        <v>126</v>
      </c>
    </row>
    <row r="305" spans="1:3">
      <c r="A305" s="10" t="s">
        <v>674</v>
      </c>
      <c r="B305" s="10" t="s">
        <v>599</v>
      </c>
      <c r="C305" s="10" t="s">
        <v>126</v>
      </c>
    </row>
    <row r="306" spans="1:3">
      <c r="A306" s="10" t="s">
        <v>675</v>
      </c>
      <c r="B306" s="10" t="s">
        <v>599</v>
      </c>
      <c r="C306" s="10" t="s">
        <v>126</v>
      </c>
    </row>
    <row r="307" spans="1:3">
      <c r="A307" s="10" t="s">
        <v>676</v>
      </c>
      <c r="B307" s="10" t="s">
        <v>599</v>
      </c>
      <c r="C307" s="10" t="s">
        <v>126</v>
      </c>
    </row>
    <row r="308" spans="1:3">
      <c r="A308" s="10" t="s">
        <v>677</v>
      </c>
      <c r="B308" s="10" t="s">
        <v>599</v>
      </c>
      <c r="C308" s="10" t="s">
        <v>126</v>
      </c>
    </row>
    <row r="309" spans="1:3">
      <c r="A309" s="10" t="s">
        <v>678</v>
      </c>
      <c r="B309" s="10" t="s">
        <v>599</v>
      </c>
      <c r="C309" s="10" t="s">
        <v>126</v>
      </c>
    </row>
    <row r="310" spans="1:3">
      <c r="A310" s="10" t="s">
        <v>679</v>
      </c>
      <c r="B310" s="10" t="s">
        <v>599</v>
      </c>
      <c r="C310" s="10" t="s">
        <v>126</v>
      </c>
    </row>
    <row r="311" spans="1:3">
      <c r="A311" s="10" t="s">
        <v>680</v>
      </c>
      <c r="B311" s="10" t="s">
        <v>599</v>
      </c>
      <c r="C311" s="10" t="s">
        <v>126</v>
      </c>
    </row>
    <row r="312" spans="1:3">
      <c r="A312" s="10" t="s">
        <v>681</v>
      </c>
      <c r="B312" s="10" t="s">
        <v>599</v>
      </c>
      <c r="C312" s="10" t="s">
        <v>126</v>
      </c>
    </row>
    <row r="313" spans="1:3">
      <c r="A313" s="10" t="s">
        <v>682</v>
      </c>
      <c r="B313" s="10" t="s">
        <v>599</v>
      </c>
      <c r="C313" s="10" t="s">
        <v>126</v>
      </c>
    </row>
    <row r="314" spans="1:3">
      <c r="A314" s="10" t="s">
        <v>683</v>
      </c>
      <c r="B314" s="10" t="s">
        <v>599</v>
      </c>
      <c r="C314" s="10" t="s">
        <v>126</v>
      </c>
    </row>
    <row r="315" spans="1:3">
      <c r="A315" s="10" t="s">
        <v>684</v>
      </c>
      <c r="B315" s="10" t="s">
        <v>599</v>
      </c>
      <c r="C315" s="10" t="s">
        <v>126</v>
      </c>
    </row>
    <row r="316" spans="1:3">
      <c r="A316" s="10" t="s">
        <v>685</v>
      </c>
      <c r="B316" s="10" t="s">
        <v>599</v>
      </c>
      <c r="C316" s="10" t="s">
        <v>126</v>
      </c>
    </row>
    <row r="317" spans="1:3">
      <c r="A317" s="10" t="s">
        <v>686</v>
      </c>
      <c r="B317" s="10" t="s">
        <v>599</v>
      </c>
      <c r="C317" s="10" t="s">
        <v>126</v>
      </c>
    </row>
    <row r="318" spans="1:3">
      <c r="A318" s="10" t="s">
        <v>687</v>
      </c>
      <c r="B318" s="10" t="s">
        <v>599</v>
      </c>
      <c r="C318" s="10" t="s">
        <v>126</v>
      </c>
    </row>
    <row r="319" spans="1:3">
      <c r="A319" s="10" t="s">
        <v>688</v>
      </c>
      <c r="B319" s="10" t="s">
        <v>599</v>
      </c>
      <c r="C319" s="10" t="s">
        <v>126</v>
      </c>
    </row>
    <row r="320" spans="1:3">
      <c r="A320" s="10" t="s">
        <v>689</v>
      </c>
      <c r="B320" s="10" t="s">
        <v>599</v>
      </c>
      <c r="C320" s="10" t="s">
        <v>126</v>
      </c>
    </row>
    <row r="321" spans="1:3">
      <c r="A321" s="10" t="s">
        <v>690</v>
      </c>
      <c r="B321" s="10" t="s">
        <v>599</v>
      </c>
      <c r="C321" s="10" t="s">
        <v>126</v>
      </c>
    </row>
    <row r="322" spans="1:3">
      <c r="A322" s="10" t="s">
        <v>691</v>
      </c>
      <c r="B322" s="10" t="s">
        <v>599</v>
      </c>
      <c r="C322" s="10" t="s">
        <v>126</v>
      </c>
    </row>
    <row r="323" spans="1:3">
      <c r="A323" s="10" t="s">
        <v>692</v>
      </c>
      <c r="B323" s="10" t="s">
        <v>599</v>
      </c>
      <c r="C323" s="10" t="s">
        <v>126</v>
      </c>
    </row>
    <row r="324" spans="1:3">
      <c r="A324" s="10" t="s">
        <v>693</v>
      </c>
      <c r="B324" s="10" t="s">
        <v>599</v>
      </c>
      <c r="C324" s="10" t="s">
        <v>126</v>
      </c>
    </row>
    <row r="325" spans="1:3">
      <c r="A325" s="10" t="s">
        <v>694</v>
      </c>
      <c r="B325" s="10" t="s">
        <v>599</v>
      </c>
      <c r="C325" s="10" t="s">
        <v>126</v>
      </c>
    </row>
    <row r="326" spans="1:3">
      <c r="A326" s="10" t="s">
        <v>695</v>
      </c>
      <c r="B326" s="10" t="s">
        <v>599</v>
      </c>
      <c r="C326" s="10" t="s">
        <v>126</v>
      </c>
    </row>
    <row r="327" spans="1:3">
      <c r="A327" s="10" t="s">
        <v>696</v>
      </c>
      <c r="B327" s="10" t="s">
        <v>599</v>
      </c>
      <c r="C327" s="10" t="s">
        <v>126</v>
      </c>
    </row>
    <row r="328" spans="1:3">
      <c r="A328" s="10" t="s">
        <v>697</v>
      </c>
      <c r="B328" s="10" t="s">
        <v>599</v>
      </c>
      <c r="C328" s="10" t="s">
        <v>126</v>
      </c>
    </row>
    <row r="329" spans="1:3">
      <c r="A329" s="10" t="s">
        <v>698</v>
      </c>
      <c r="B329" s="10" t="s">
        <v>599</v>
      </c>
      <c r="C329" s="10" t="s">
        <v>126</v>
      </c>
    </row>
    <row r="330" spans="1:3">
      <c r="A330" s="10" t="s">
        <v>699</v>
      </c>
      <c r="B330" s="10" t="s">
        <v>599</v>
      </c>
      <c r="C330" s="10" t="s">
        <v>126</v>
      </c>
    </row>
    <row r="331" spans="1:3">
      <c r="A331" s="10" t="s">
        <v>700</v>
      </c>
      <c r="B331" s="10" t="s">
        <v>599</v>
      </c>
      <c r="C331" s="10" t="s">
        <v>126</v>
      </c>
    </row>
    <row r="332" spans="1:3">
      <c r="A332" s="10" t="s">
        <v>701</v>
      </c>
      <c r="B332" s="10" t="s">
        <v>599</v>
      </c>
      <c r="C332" s="10" t="s">
        <v>126</v>
      </c>
    </row>
    <row r="333" spans="1:3">
      <c r="A333" s="10" t="s">
        <v>702</v>
      </c>
      <c r="B333" s="10" t="s">
        <v>599</v>
      </c>
      <c r="C333" s="10" t="s">
        <v>126</v>
      </c>
    </row>
    <row r="334" spans="1:3">
      <c r="A334" s="10" t="s">
        <v>703</v>
      </c>
      <c r="B334" s="10" t="s">
        <v>599</v>
      </c>
      <c r="C334" s="10" t="s">
        <v>126</v>
      </c>
    </row>
    <row r="335" spans="1:3">
      <c r="A335" s="10" t="s">
        <v>704</v>
      </c>
      <c r="B335" s="10" t="s">
        <v>599</v>
      </c>
      <c r="C335" s="10" t="s">
        <v>126</v>
      </c>
    </row>
    <row r="336" spans="1:3">
      <c r="A336" s="10" t="s">
        <v>705</v>
      </c>
      <c r="B336" s="10" t="s">
        <v>599</v>
      </c>
      <c r="C336" s="10" t="s">
        <v>126</v>
      </c>
    </row>
    <row r="337" spans="1:3">
      <c r="A337" s="10" t="s">
        <v>706</v>
      </c>
      <c r="B337" s="10" t="s">
        <v>599</v>
      </c>
      <c r="C337" s="10" t="s">
        <v>126</v>
      </c>
    </row>
    <row r="338" spans="1:3">
      <c r="A338" s="10" t="s">
        <v>707</v>
      </c>
      <c r="B338" s="10" t="s">
        <v>599</v>
      </c>
      <c r="C338" s="10" t="s">
        <v>126</v>
      </c>
    </row>
    <row r="339" spans="1:3">
      <c r="A339" s="10" t="s">
        <v>708</v>
      </c>
      <c r="B339" s="10" t="s">
        <v>599</v>
      </c>
      <c r="C339" s="10" t="s">
        <v>126</v>
      </c>
    </row>
    <row r="340" spans="1:3">
      <c r="A340" s="10" t="s">
        <v>709</v>
      </c>
      <c r="B340" s="10" t="s">
        <v>599</v>
      </c>
      <c r="C340" s="10" t="s">
        <v>126</v>
      </c>
    </row>
    <row r="341" spans="1:3">
      <c r="A341" s="10" t="s">
        <v>710</v>
      </c>
      <c r="B341" s="10" t="s">
        <v>599</v>
      </c>
      <c r="C341" s="10" t="s">
        <v>126</v>
      </c>
    </row>
    <row r="342" spans="1:3">
      <c r="A342" s="10" t="s">
        <v>711</v>
      </c>
      <c r="B342" s="10" t="s">
        <v>599</v>
      </c>
      <c r="C342" s="10" t="s">
        <v>126</v>
      </c>
    </row>
    <row r="343" spans="1:3">
      <c r="A343" s="10" t="s">
        <v>712</v>
      </c>
      <c r="B343" s="10" t="s">
        <v>599</v>
      </c>
      <c r="C343" s="10" t="s">
        <v>126</v>
      </c>
    </row>
    <row r="344" spans="1:3">
      <c r="A344" s="10" t="s">
        <v>713</v>
      </c>
      <c r="B344" s="10" t="s">
        <v>599</v>
      </c>
      <c r="C344" s="10" t="s">
        <v>126</v>
      </c>
    </row>
    <row r="345" spans="1:3">
      <c r="A345" s="10" t="s">
        <v>714</v>
      </c>
      <c r="B345" s="10" t="s">
        <v>599</v>
      </c>
      <c r="C345" s="10" t="s">
        <v>126</v>
      </c>
    </row>
    <row r="346" spans="1:3">
      <c r="A346" s="10" t="s">
        <v>715</v>
      </c>
      <c r="B346" s="10" t="s">
        <v>599</v>
      </c>
      <c r="C346" s="10" t="s">
        <v>126</v>
      </c>
    </row>
    <row r="347" spans="1:3">
      <c r="A347" s="10" t="s">
        <v>716</v>
      </c>
      <c r="B347" s="10" t="s">
        <v>599</v>
      </c>
      <c r="C347" s="10" t="s">
        <v>126</v>
      </c>
    </row>
    <row r="348" spans="1:3">
      <c r="A348" s="10" t="s">
        <v>717</v>
      </c>
      <c r="B348" s="10" t="s">
        <v>599</v>
      </c>
      <c r="C348" s="10" t="s">
        <v>126</v>
      </c>
    </row>
    <row r="349" spans="1:3">
      <c r="A349" s="10" t="s">
        <v>718</v>
      </c>
      <c r="B349" s="10" t="s">
        <v>599</v>
      </c>
      <c r="C349" s="10" t="s">
        <v>126</v>
      </c>
    </row>
    <row r="350" spans="1:3">
      <c r="A350" s="10" t="s">
        <v>719</v>
      </c>
      <c r="B350" s="10" t="s">
        <v>599</v>
      </c>
      <c r="C350" s="10" t="s">
        <v>126</v>
      </c>
    </row>
    <row r="351" spans="1:3">
      <c r="A351" s="10" t="s">
        <v>720</v>
      </c>
      <c r="B351" s="10" t="s">
        <v>599</v>
      </c>
      <c r="C351" s="10" t="s">
        <v>126</v>
      </c>
    </row>
    <row r="352" spans="1:3">
      <c r="A352" s="10" t="s">
        <v>721</v>
      </c>
      <c r="B352" s="10" t="s">
        <v>599</v>
      </c>
      <c r="C352" s="10" t="s">
        <v>126</v>
      </c>
    </row>
    <row r="353" spans="1:3">
      <c r="A353" s="10" t="s">
        <v>722</v>
      </c>
      <c r="B353" s="10" t="s">
        <v>599</v>
      </c>
      <c r="C353" s="10" t="s">
        <v>126</v>
      </c>
    </row>
    <row r="354" spans="1:3">
      <c r="A354" s="10" t="s">
        <v>723</v>
      </c>
      <c r="B354" s="10" t="s">
        <v>599</v>
      </c>
      <c r="C354" s="10" t="s">
        <v>126</v>
      </c>
    </row>
    <row r="355" spans="1:3">
      <c r="A355" s="10" t="s">
        <v>724</v>
      </c>
      <c r="B355" s="10" t="s">
        <v>599</v>
      </c>
      <c r="C355" s="10" t="s">
        <v>126</v>
      </c>
    </row>
    <row r="356" spans="1:3">
      <c r="A356" s="10" t="s">
        <v>725</v>
      </c>
      <c r="B356" s="10" t="s">
        <v>599</v>
      </c>
      <c r="C356" s="10" t="s">
        <v>126</v>
      </c>
    </row>
    <row r="357" spans="1:3">
      <c r="A357" s="10" t="s">
        <v>726</v>
      </c>
      <c r="B357" s="10" t="s">
        <v>599</v>
      </c>
      <c r="C357" s="10" t="s">
        <v>126</v>
      </c>
    </row>
    <row r="358" spans="1:3">
      <c r="A358" s="10" t="s">
        <v>727</v>
      </c>
      <c r="B358" s="10" t="s">
        <v>599</v>
      </c>
      <c r="C358" s="10" t="s">
        <v>126</v>
      </c>
    </row>
    <row r="359" spans="1:3">
      <c r="A359" s="10" t="s">
        <v>728</v>
      </c>
      <c r="B359" s="10" t="s">
        <v>599</v>
      </c>
      <c r="C359" s="10" t="s">
        <v>126</v>
      </c>
    </row>
    <row r="360" spans="1:3">
      <c r="A360" s="10" t="s">
        <v>729</v>
      </c>
      <c r="B360" s="10" t="s">
        <v>599</v>
      </c>
      <c r="C360" s="10" t="s">
        <v>126</v>
      </c>
    </row>
    <row r="361" spans="1:3">
      <c r="A361" s="10" t="s">
        <v>730</v>
      </c>
      <c r="B361" s="10" t="s">
        <v>599</v>
      </c>
      <c r="C361" s="10" t="s">
        <v>126</v>
      </c>
    </row>
    <row r="362" spans="1:3">
      <c r="A362" s="10" t="s">
        <v>731</v>
      </c>
      <c r="B362" s="10" t="s">
        <v>599</v>
      </c>
      <c r="C362" s="10" t="s">
        <v>126</v>
      </c>
    </row>
    <row r="363" spans="1:3">
      <c r="A363" s="10" t="s">
        <v>732</v>
      </c>
      <c r="B363" s="10" t="s">
        <v>599</v>
      </c>
      <c r="C363" s="10" t="s">
        <v>126</v>
      </c>
    </row>
    <row r="364" spans="1:3">
      <c r="A364" s="10" t="s">
        <v>733</v>
      </c>
      <c r="B364" s="10" t="s">
        <v>599</v>
      </c>
      <c r="C364" s="10" t="s">
        <v>126</v>
      </c>
    </row>
    <row r="365" spans="1:3">
      <c r="A365" s="10" t="s">
        <v>734</v>
      </c>
      <c r="B365" s="10" t="s">
        <v>599</v>
      </c>
      <c r="C365" s="10" t="s">
        <v>126</v>
      </c>
    </row>
    <row r="366" spans="1:3">
      <c r="A366" s="10" t="s">
        <v>735</v>
      </c>
      <c r="B366" s="10" t="s">
        <v>599</v>
      </c>
      <c r="C366" s="10" t="s">
        <v>126</v>
      </c>
    </row>
    <row r="367" spans="1:3">
      <c r="A367" s="10" t="s">
        <v>736</v>
      </c>
      <c r="B367" s="10" t="s">
        <v>599</v>
      </c>
      <c r="C367" s="10" t="s">
        <v>126</v>
      </c>
    </row>
    <row r="368" spans="1:3">
      <c r="A368" s="10" t="s">
        <v>737</v>
      </c>
      <c r="B368" s="10" t="s">
        <v>599</v>
      </c>
      <c r="C368" s="10" t="s">
        <v>126</v>
      </c>
    </row>
    <row r="369" spans="1:3">
      <c r="A369" s="10" t="s">
        <v>738</v>
      </c>
      <c r="B369" s="10" t="s">
        <v>599</v>
      </c>
      <c r="C369" s="10" t="s">
        <v>126</v>
      </c>
    </row>
    <row r="370" spans="1:3">
      <c r="A370" s="10" t="s">
        <v>739</v>
      </c>
      <c r="B370" s="10" t="s">
        <v>599</v>
      </c>
      <c r="C370" s="10" t="s">
        <v>126</v>
      </c>
    </row>
    <row r="371" spans="1:3">
      <c r="A371" s="10" t="s">
        <v>740</v>
      </c>
      <c r="B371" s="10" t="s">
        <v>599</v>
      </c>
      <c r="C371" s="10" t="s">
        <v>126</v>
      </c>
    </row>
    <row r="372" spans="1:3">
      <c r="A372" s="10" t="s">
        <v>741</v>
      </c>
      <c r="B372" s="10" t="s">
        <v>599</v>
      </c>
      <c r="C372" s="10" t="s">
        <v>126</v>
      </c>
    </row>
    <row r="373" spans="1:3">
      <c r="A373" s="10" t="s">
        <v>742</v>
      </c>
      <c r="B373" s="10" t="s">
        <v>599</v>
      </c>
      <c r="C373" s="10" t="s">
        <v>126</v>
      </c>
    </row>
    <row r="374" spans="1:3">
      <c r="A374" s="10" t="s">
        <v>743</v>
      </c>
      <c r="B374" s="10" t="s">
        <v>599</v>
      </c>
      <c r="C374" s="10" t="s">
        <v>126</v>
      </c>
    </row>
    <row r="375" spans="1:3">
      <c r="A375" s="10" t="s">
        <v>744</v>
      </c>
      <c r="B375" s="10" t="s">
        <v>599</v>
      </c>
      <c r="C375" s="10" t="s">
        <v>126</v>
      </c>
    </row>
    <row r="376" spans="1:3">
      <c r="A376" s="10" t="s">
        <v>745</v>
      </c>
      <c r="B376" s="10" t="s">
        <v>599</v>
      </c>
      <c r="C376" s="10" t="s">
        <v>126</v>
      </c>
    </row>
    <row r="377" spans="1:3">
      <c r="A377" s="10" t="s">
        <v>746</v>
      </c>
      <c r="B377" s="10" t="s">
        <v>599</v>
      </c>
      <c r="C377" s="10" t="s">
        <v>126</v>
      </c>
    </row>
    <row r="378" spans="1:3">
      <c r="A378" s="10" t="s">
        <v>747</v>
      </c>
      <c r="B378" s="10" t="s">
        <v>599</v>
      </c>
      <c r="C378" s="10" t="s">
        <v>126</v>
      </c>
    </row>
    <row r="379" spans="1:3">
      <c r="A379" s="10" t="s">
        <v>748</v>
      </c>
      <c r="B379" s="10" t="s">
        <v>599</v>
      </c>
      <c r="C379" s="10" t="s">
        <v>126</v>
      </c>
    </row>
    <row r="380" spans="1:3">
      <c r="A380" s="10" t="s">
        <v>749</v>
      </c>
      <c r="B380" s="10" t="s">
        <v>599</v>
      </c>
      <c r="C380" s="10" t="s">
        <v>126</v>
      </c>
    </row>
    <row r="381" spans="1:3">
      <c r="A381" s="10" t="s">
        <v>750</v>
      </c>
      <c r="B381" s="10" t="s">
        <v>599</v>
      </c>
      <c r="C381" s="10" t="s">
        <v>126</v>
      </c>
    </row>
    <row r="382" spans="1:3">
      <c r="A382" s="10" t="s">
        <v>751</v>
      </c>
      <c r="B382" s="10" t="s">
        <v>599</v>
      </c>
      <c r="C382" s="10" t="s">
        <v>126</v>
      </c>
    </row>
    <row r="383" spans="1:3">
      <c r="A383" s="10" t="s">
        <v>752</v>
      </c>
      <c r="B383" s="10" t="s">
        <v>599</v>
      </c>
      <c r="C383" s="10" t="s">
        <v>126</v>
      </c>
    </row>
    <row r="384" spans="1:3">
      <c r="A384" s="10" t="s">
        <v>753</v>
      </c>
      <c r="B384" s="10" t="s">
        <v>599</v>
      </c>
      <c r="C384" s="10" t="s">
        <v>126</v>
      </c>
    </row>
    <row r="385" spans="1:3">
      <c r="A385" s="10" t="s">
        <v>754</v>
      </c>
      <c r="B385" s="10" t="s">
        <v>599</v>
      </c>
      <c r="C385" s="10" t="s">
        <v>126</v>
      </c>
    </row>
    <row r="386" spans="1:3">
      <c r="A386" s="10" t="s">
        <v>755</v>
      </c>
      <c r="B386" s="10" t="s">
        <v>599</v>
      </c>
      <c r="C386" s="10" t="s">
        <v>126</v>
      </c>
    </row>
    <row r="387" spans="1:3">
      <c r="A387" s="10" t="s">
        <v>756</v>
      </c>
      <c r="B387" s="10" t="s">
        <v>599</v>
      </c>
      <c r="C387" s="10" t="s">
        <v>126</v>
      </c>
    </row>
    <row r="388" spans="1:3">
      <c r="A388" s="10" t="s">
        <v>757</v>
      </c>
      <c r="B388" s="10" t="s">
        <v>599</v>
      </c>
      <c r="C388" s="10" t="s">
        <v>126</v>
      </c>
    </row>
    <row r="389" spans="1:3">
      <c r="A389" s="10" t="s">
        <v>758</v>
      </c>
      <c r="B389" s="10" t="s">
        <v>599</v>
      </c>
      <c r="C389" s="10" t="s">
        <v>126</v>
      </c>
    </row>
    <row r="390" spans="1:3">
      <c r="A390" s="10" t="s">
        <v>759</v>
      </c>
      <c r="B390" s="10" t="s">
        <v>599</v>
      </c>
      <c r="C390" s="10" t="s">
        <v>126</v>
      </c>
    </row>
    <row r="391" spans="1:3">
      <c r="A391" s="10" t="s">
        <v>760</v>
      </c>
      <c r="B391" s="10" t="s">
        <v>599</v>
      </c>
      <c r="C391" s="10" t="s">
        <v>126</v>
      </c>
    </row>
    <row r="392" spans="1:3">
      <c r="A392" s="10" t="s">
        <v>761</v>
      </c>
      <c r="B392" s="10" t="s">
        <v>599</v>
      </c>
      <c r="C392" s="10" t="s">
        <v>126</v>
      </c>
    </row>
    <row r="393" spans="1:3">
      <c r="A393" s="10" t="s">
        <v>762</v>
      </c>
      <c r="B393" s="10" t="s">
        <v>599</v>
      </c>
      <c r="C393" s="10" t="s">
        <v>126</v>
      </c>
    </row>
    <row r="394" spans="1:3">
      <c r="A394" s="10" t="s">
        <v>763</v>
      </c>
      <c r="B394" s="10" t="s">
        <v>599</v>
      </c>
      <c r="C394" s="10" t="s">
        <v>126</v>
      </c>
    </row>
    <row r="395" spans="1:3">
      <c r="A395" s="10" t="s">
        <v>764</v>
      </c>
      <c r="B395" s="10" t="s">
        <v>599</v>
      </c>
      <c r="C395" s="10" t="s">
        <v>126</v>
      </c>
    </row>
    <row r="396" spans="1:3">
      <c r="A396" s="10" t="s">
        <v>765</v>
      </c>
      <c r="B396" s="10" t="s">
        <v>599</v>
      </c>
      <c r="C396" s="10" t="s">
        <v>126</v>
      </c>
    </row>
    <row r="397" spans="1:3">
      <c r="A397" s="10" t="s">
        <v>766</v>
      </c>
      <c r="B397" s="10" t="s">
        <v>599</v>
      </c>
      <c r="C397" s="10" t="s">
        <v>126</v>
      </c>
    </row>
    <row r="398" spans="1:3">
      <c r="A398" s="10" t="s">
        <v>767</v>
      </c>
      <c r="B398" s="10" t="s">
        <v>599</v>
      </c>
      <c r="C398" s="10" t="s">
        <v>126</v>
      </c>
    </row>
    <row r="399" spans="1:3">
      <c r="A399" s="10" t="s">
        <v>768</v>
      </c>
      <c r="B399" s="10" t="s">
        <v>599</v>
      </c>
      <c r="C399" s="10" t="s">
        <v>126</v>
      </c>
    </row>
    <row r="400" spans="1:3">
      <c r="A400" s="10" t="s">
        <v>769</v>
      </c>
      <c r="B400" s="10" t="s">
        <v>599</v>
      </c>
      <c r="C400" s="10" t="s">
        <v>126</v>
      </c>
    </row>
    <row r="401" spans="1:3">
      <c r="A401" s="10" t="s">
        <v>770</v>
      </c>
      <c r="B401" s="10" t="s">
        <v>599</v>
      </c>
      <c r="C401" s="10" t="s">
        <v>126</v>
      </c>
    </row>
    <row r="402" spans="1:3">
      <c r="A402" s="10" t="s">
        <v>771</v>
      </c>
      <c r="B402" s="10" t="s">
        <v>599</v>
      </c>
      <c r="C402" s="10" t="s">
        <v>126</v>
      </c>
    </row>
    <row r="403" spans="1:3">
      <c r="A403" s="10" t="s">
        <v>772</v>
      </c>
      <c r="B403" s="10" t="s">
        <v>599</v>
      </c>
      <c r="C403" s="10" t="s">
        <v>126</v>
      </c>
    </row>
    <row r="404" spans="1:3">
      <c r="A404" s="10" t="s">
        <v>773</v>
      </c>
      <c r="B404" s="10" t="s">
        <v>599</v>
      </c>
      <c r="C404" s="10" t="s">
        <v>126</v>
      </c>
    </row>
    <row r="405" spans="1:3">
      <c r="A405" s="10" t="s">
        <v>774</v>
      </c>
      <c r="B405" s="10" t="s">
        <v>599</v>
      </c>
      <c r="C405" s="10" t="s">
        <v>126</v>
      </c>
    </row>
    <row r="406" spans="1:3">
      <c r="A406" s="10" t="s">
        <v>775</v>
      </c>
      <c r="B406" s="10" t="s">
        <v>599</v>
      </c>
      <c r="C406" s="10" t="s">
        <v>126</v>
      </c>
    </row>
    <row r="407" spans="1:3">
      <c r="A407" s="10" t="s">
        <v>776</v>
      </c>
      <c r="B407" s="10" t="s">
        <v>599</v>
      </c>
      <c r="C407" s="10" t="s">
        <v>126</v>
      </c>
    </row>
    <row r="408" spans="1:3">
      <c r="A408" s="10" t="s">
        <v>777</v>
      </c>
      <c r="B408" s="10" t="s">
        <v>599</v>
      </c>
      <c r="C408" s="10" t="s">
        <v>126</v>
      </c>
    </row>
    <row r="409" spans="1:3">
      <c r="A409" s="10" t="s">
        <v>778</v>
      </c>
      <c r="B409" s="10" t="s">
        <v>599</v>
      </c>
      <c r="C409" s="10" t="s">
        <v>126</v>
      </c>
    </row>
    <row r="410" spans="1:3">
      <c r="A410" s="10" t="s">
        <v>779</v>
      </c>
      <c r="B410" s="10" t="s">
        <v>599</v>
      </c>
      <c r="C410" s="10" t="s">
        <v>126</v>
      </c>
    </row>
    <row r="411" spans="1:3">
      <c r="A411" s="10" t="s">
        <v>780</v>
      </c>
      <c r="B411" s="10" t="s">
        <v>599</v>
      </c>
      <c r="C411" s="10" t="s">
        <v>126</v>
      </c>
    </row>
    <row r="412" spans="1:3">
      <c r="A412" s="10" t="s">
        <v>781</v>
      </c>
      <c r="B412" s="10" t="s">
        <v>599</v>
      </c>
      <c r="C412" s="10" t="s">
        <v>126</v>
      </c>
    </row>
    <row r="413" spans="1:3">
      <c r="A413" s="10" t="s">
        <v>782</v>
      </c>
      <c r="B413" s="10" t="s">
        <v>599</v>
      </c>
      <c r="C413" s="10" t="s">
        <v>126</v>
      </c>
    </row>
    <row r="414" spans="1:3">
      <c r="A414" s="10" t="s">
        <v>783</v>
      </c>
      <c r="B414" s="10" t="s">
        <v>599</v>
      </c>
      <c r="C414" s="10" t="s">
        <v>126</v>
      </c>
    </row>
    <row r="415" spans="1:3">
      <c r="A415" s="10" t="s">
        <v>784</v>
      </c>
      <c r="B415" s="10" t="s">
        <v>599</v>
      </c>
      <c r="C415" s="10" t="s">
        <v>126</v>
      </c>
    </row>
    <row r="416" spans="1:3">
      <c r="A416" s="10" t="s">
        <v>785</v>
      </c>
      <c r="B416" s="10" t="s">
        <v>599</v>
      </c>
      <c r="C416" s="10" t="s">
        <v>126</v>
      </c>
    </row>
    <row r="417" spans="1:3">
      <c r="A417" s="10" t="s">
        <v>786</v>
      </c>
      <c r="B417" s="10" t="s">
        <v>599</v>
      </c>
      <c r="C417" s="10" t="s">
        <v>126</v>
      </c>
    </row>
    <row r="418" spans="1:3">
      <c r="A418" s="10" t="s">
        <v>787</v>
      </c>
      <c r="B418" s="10" t="s">
        <v>599</v>
      </c>
      <c r="C418" s="10" t="s">
        <v>126</v>
      </c>
    </row>
    <row r="419" spans="1:3">
      <c r="A419" s="10" t="s">
        <v>788</v>
      </c>
      <c r="B419" s="10" t="s">
        <v>599</v>
      </c>
      <c r="C419" s="10" t="s">
        <v>126</v>
      </c>
    </row>
    <row r="420" spans="1:3">
      <c r="A420" s="10" t="s">
        <v>789</v>
      </c>
      <c r="B420" s="10" t="s">
        <v>599</v>
      </c>
      <c r="C420" s="10" t="s">
        <v>126</v>
      </c>
    </row>
    <row r="421" spans="1:3">
      <c r="A421" s="10" t="s">
        <v>790</v>
      </c>
      <c r="B421" s="10" t="s">
        <v>599</v>
      </c>
      <c r="C421" s="10" t="s">
        <v>126</v>
      </c>
    </row>
    <row r="422" spans="1:3">
      <c r="A422" s="10" t="s">
        <v>791</v>
      </c>
      <c r="B422" s="10" t="s">
        <v>599</v>
      </c>
      <c r="C422" s="10" t="s">
        <v>126</v>
      </c>
    </row>
    <row r="423" spans="1:3">
      <c r="A423" s="10" t="s">
        <v>792</v>
      </c>
      <c r="B423" s="10" t="s">
        <v>599</v>
      </c>
      <c r="C423" s="10" t="s">
        <v>126</v>
      </c>
    </row>
    <row r="424" spans="1:3">
      <c r="A424" s="10" t="s">
        <v>793</v>
      </c>
      <c r="B424" s="10" t="s">
        <v>599</v>
      </c>
      <c r="C424" s="10" t="s">
        <v>126</v>
      </c>
    </row>
    <row r="425" spans="1:3">
      <c r="A425" s="10" t="s">
        <v>794</v>
      </c>
      <c r="B425" s="10" t="s">
        <v>599</v>
      </c>
      <c r="C425" s="10" t="s">
        <v>126</v>
      </c>
    </row>
    <row r="426" spans="1:3">
      <c r="A426" s="10" t="s">
        <v>795</v>
      </c>
      <c r="B426" s="10" t="s">
        <v>599</v>
      </c>
      <c r="C426" s="10" t="s">
        <v>126</v>
      </c>
    </row>
    <row r="427" spans="1:3">
      <c r="A427" s="10" t="s">
        <v>796</v>
      </c>
      <c r="B427" s="10" t="s">
        <v>599</v>
      </c>
      <c r="C427" s="10" t="s">
        <v>126</v>
      </c>
    </row>
    <row r="428" spans="1:3">
      <c r="A428" s="10" t="s">
        <v>797</v>
      </c>
      <c r="B428" s="10" t="s">
        <v>599</v>
      </c>
      <c r="C428" s="10" t="s">
        <v>126</v>
      </c>
    </row>
    <row r="429" spans="1:3">
      <c r="A429" s="10" t="s">
        <v>798</v>
      </c>
      <c r="B429" s="10" t="s">
        <v>599</v>
      </c>
      <c r="C429" s="10" t="s">
        <v>126</v>
      </c>
    </row>
    <row r="430" spans="1:3">
      <c r="A430" s="10" t="s">
        <v>799</v>
      </c>
      <c r="B430" s="10" t="s">
        <v>599</v>
      </c>
      <c r="C430" s="10" t="s">
        <v>126</v>
      </c>
    </row>
    <row r="431" spans="1:3">
      <c r="A431" s="10" t="s">
        <v>800</v>
      </c>
      <c r="B431" s="10" t="s">
        <v>599</v>
      </c>
      <c r="C431" s="10" t="s">
        <v>126</v>
      </c>
    </row>
    <row r="432" spans="1:3">
      <c r="A432" s="10" t="s">
        <v>801</v>
      </c>
      <c r="B432" s="10" t="s">
        <v>599</v>
      </c>
      <c r="C432" s="10" t="s">
        <v>126</v>
      </c>
    </row>
    <row r="433" spans="1:3">
      <c r="A433" s="10" t="s">
        <v>802</v>
      </c>
      <c r="B433" s="10" t="s">
        <v>599</v>
      </c>
      <c r="C433" s="10" t="s">
        <v>126</v>
      </c>
    </row>
    <row r="434" spans="1:3">
      <c r="A434" s="10" t="s">
        <v>803</v>
      </c>
      <c r="B434" s="10" t="s">
        <v>599</v>
      </c>
      <c r="C434" s="10" t="s">
        <v>126</v>
      </c>
    </row>
    <row r="435" spans="1:3">
      <c r="A435" s="10" t="s">
        <v>804</v>
      </c>
      <c r="B435" s="10" t="s">
        <v>599</v>
      </c>
      <c r="C435" s="10" t="s">
        <v>126</v>
      </c>
    </row>
    <row r="436" spans="1:3">
      <c r="A436" s="10" t="s">
        <v>805</v>
      </c>
      <c r="B436" s="10" t="s">
        <v>599</v>
      </c>
      <c r="C436" s="10" t="s">
        <v>126</v>
      </c>
    </row>
    <row r="437" spans="1:3">
      <c r="A437" s="10" t="s">
        <v>806</v>
      </c>
      <c r="B437" s="10" t="s">
        <v>599</v>
      </c>
      <c r="C437" s="10" t="s">
        <v>126</v>
      </c>
    </row>
    <row r="438" spans="1:3">
      <c r="A438" s="10" t="s">
        <v>807</v>
      </c>
      <c r="B438" s="10" t="s">
        <v>599</v>
      </c>
      <c r="C438" s="10" t="s">
        <v>126</v>
      </c>
    </row>
    <row r="439" spans="1:3">
      <c r="A439" s="10" t="s">
        <v>808</v>
      </c>
      <c r="B439" s="10" t="s">
        <v>599</v>
      </c>
      <c r="C439" s="10" t="s">
        <v>126</v>
      </c>
    </row>
    <row r="440" spans="1:3">
      <c r="A440" s="10" t="s">
        <v>809</v>
      </c>
      <c r="B440" s="10" t="s">
        <v>599</v>
      </c>
      <c r="C440" s="10" t="s">
        <v>126</v>
      </c>
    </row>
    <row r="441" spans="1:3">
      <c r="A441" s="10" t="s">
        <v>810</v>
      </c>
      <c r="B441" s="10" t="s">
        <v>599</v>
      </c>
      <c r="C441" s="10" t="s">
        <v>126</v>
      </c>
    </row>
    <row r="442" spans="1:3">
      <c r="A442" s="10" t="s">
        <v>811</v>
      </c>
      <c r="B442" s="10" t="s">
        <v>599</v>
      </c>
      <c r="C442" s="10" t="s">
        <v>126</v>
      </c>
    </row>
    <row r="443" spans="1:3">
      <c r="A443" s="10" t="s">
        <v>812</v>
      </c>
      <c r="B443" s="10" t="s">
        <v>599</v>
      </c>
      <c r="C443" s="10" t="s">
        <v>126</v>
      </c>
    </row>
    <row r="444" spans="1:3">
      <c r="A444" s="10" t="s">
        <v>813</v>
      </c>
      <c r="B444" s="10" t="s">
        <v>599</v>
      </c>
      <c r="C444" s="10" t="s">
        <v>126</v>
      </c>
    </row>
    <row r="445" spans="1:3">
      <c r="A445" s="10" t="s">
        <v>814</v>
      </c>
      <c r="B445" s="10" t="s">
        <v>599</v>
      </c>
      <c r="C445" s="10" t="s">
        <v>126</v>
      </c>
    </row>
    <row r="446" spans="1:3">
      <c r="A446" s="10" t="s">
        <v>815</v>
      </c>
      <c r="B446" s="10" t="s">
        <v>599</v>
      </c>
      <c r="C446" s="10" t="s">
        <v>126</v>
      </c>
    </row>
    <row r="447" spans="1:3">
      <c r="A447" s="10" t="s">
        <v>816</v>
      </c>
      <c r="B447" s="10" t="s">
        <v>599</v>
      </c>
      <c r="C447" s="10" t="s">
        <v>126</v>
      </c>
    </row>
    <row r="448" spans="1:3">
      <c r="A448" s="10" t="s">
        <v>817</v>
      </c>
      <c r="B448" s="10" t="s">
        <v>599</v>
      </c>
      <c r="C448" s="10" t="s">
        <v>126</v>
      </c>
    </row>
    <row r="449" spans="1:3">
      <c r="A449" s="10" t="s">
        <v>818</v>
      </c>
      <c r="B449" s="10" t="s">
        <v>599</v>
      </c>
      <c r="C449" s="10" t="s">
        <v>126</v>
      </c>
    </row>
    <row r="450" spans="1:3">
      <c r="A450" s="10" t="s">
        <v>819</v>
      </c>
      <c r="B450" s="10" t="s">
        <v>599</v>
      </c>
      <c r="C450" s="10" t="s">
        <v>126</v>
      </c>
    </row>
    <row r="451" spans="1:3">
      <c r="A451" s="10" t="s">
        <v>820</v>
      </c>
      <c r="B451" s="10" t="s">
        <v>599</v>
      </c>
      <c r="C451" s="10" t="s">
        <v>126</v>
      </c>
    </row>
    <row r="452" spans="1:3">
      <c r="A452" s="10" t="s">
        <v>821</v>
      </c>
      <c r="B452" s="10" t="s">
        <v>599</v>
      </c>
      <c r="C452" s="10" t="s">
        <v>126</v>
      </c>
    </row>
    <row r="453" spans="1:3">
      <c r="A453" s="10" t="s">
        <v>822</v>
      </c>
      <c r="B453" s="10" t="s">
        <v>599</v>
      </c>
      <c r="C453" s="10" t="s">
        <v>126</v>
      </c>
    </row>
    <row r="454" spans="1:3">
      <c r="A454" s="10" t="s">
        <v>823</v>
      </c>
      <c r="B454" s="10" t="s">
        <v>599</v>
      </c>
      <c r="C454" s="10" t="s">
        <v>126</v>
      </c>
    </row>
    <row r="455" spans="1:3">
      <c r="A455" s="10" t="s">
        <v>824</v>
      </c>
      <c r="B455" s="10" t="s">
        <v>599</v>
      </c>
      <c r="C455" s="10" t="s">
        <v>126</v>
      </c>
    </row>
    <row r="456" spans="1:3">
      <c r="A456" s="10" t="s">
        <v>825</v>
      </c>
      <c r="B456" s="10" t="s">
        <v>599</v>
      </c>
      <c r="C456" s="10" t="s">
        <v>126</v>
      </c>
    </row>
    <row r="457" spans="1:3">
      <c r="A457" s="10" t="s">
        <v>826</v>
      </c>
      <c r="B457" s="10" t="s">
        <v>599</v>
      </c>
      <c r="C457" s="10" t="s">
        <v>126</v>
      </c>
    </row>
    <row r="458" spans="1:3">
      <c r="A458" s="10" t="s">
        <v>827</v>
      </c>
      <c r="B458" s="10" t="s">
        <v>599</v>
      </c>
      <c r="C458" s="10" t="s">
        <v>126</v>
      </c>
    </row>
    <row r="459" spans="1:3">
      <c r="A459" s="10" t="s">
        <v>828</v>
      </c>
      <c r="B459" s="10" t="s">
        <v>599</v>
      </c>
      <c r="C459" s="10" t="s">
        <v>126</v>
      </c>
    </row>
    <row r="460" spans="1:3">
      <c r="A460" s="10" t="s">
        <v>829</v>
      </c>
      <c r="B460" s="10" t="s">
        <v>599</v>
      </c>
      <c r="C460" s="10" t="s">
        <v>126</v>
      </c>
    </row>
    <row r="461" spans="1:3">
      <c r="A461" s="10" t="s">
        <v>830</v>
      </c>
      <c r="B461" s="10" t="s">
        <v>599</v>
      </c>
      <c r="C461" s="10" t="s">
        <v>126</v>
      </c>
    </row>
    <row r="462" spans="1:3">
      <c r="A462" s="10" t="s">
        <v>831</v>
      </c>
      <c r="B462" s="10" t="s">
        <v>599</v>
      </c>
      <c r="C462" s="10" t="s">
        <v>126</v>
      </c>
    </row>
    <row r="463" spans="1:3">
      <c r="A463" s="10" t="s">
        <v>832</v>
      </c>
      <c r="B463" s="10" t="s">
        <v>599</v>
      </c>
      <c r="C463" s="10" t="s">
        <v>126</v>
      </c>
    </row>
    <row r="464" spans="1:3">
      <c r="A464" s="10" t="s">
        <v>833</v>
      </c>
      <c r="B464" s="10" t="s">
        <v>599</v>
      </c>
      <c r="C464" s="10" t="s">
        <v>126</v>
      </c>
    </row>
    <row r="465" spans="1:3">
      <c r="A465" s="10" t="s">
        <v>834</v>
      </c>
      <c r="B465" s="10" t="s">
        <v>599</v>
      </c>
      <c r="C465" s="10" t="s">
        <v>126</v>
      </c>
    </row>
    <row r="466" spans="1:3">
      <c r="A466" s="10" t="s">
        <v>835</v>
      </c>
      <c r="B466" s="10" t="s">
        <v>599</v>
      </c>
      <c r="C466" s="10" t="s">
        <v>126</v>
      </c>
    </row>
    <row r="467" spans="1:3">
      <c r="A467" s="10" t="s">
        <v>836</v>
      </c>
      <c r="B467" s="10" t="s">
        <v>599</v>
      </c>
      <c r="C467" s="10" t="s">
        <v>126</v>
      </c>
    </row>
    <row r="468" spans="1:3">
      <c r="A468" s="10" t="s">
        <v>837</v>
      </c>
      <c r="B468" s="10" t="s">
        <v>599</v>
      </c>
      <c r="C468" s="10" t="s">
        <v>126</v>
      </c>
    </row>
    <row r="469" spans="1:3">
      <c r="A469" s="10" t="s">
        <v>838</v>
      </c>
      <c r="B469" s="10" t="s">
        <v>599</v>
      </c>
      <c r="C469" s="10" t="s">
        <v>126</v>
      </c>
    </row>
    <row r="470" spans="1:3">
      <c r="A470" s="10" t="s">
        <v>839</v>
      </c>
      <c r="B470" s="10" t="s">
        <v>599</v>
      </c>
      <c r="C470" s="10" t="s">
        <v>126</v>
      </c>
    </row>
    <row r="471" spans="1:3">
      <c r="A471" s="10" t="s">
        <v>840</v>
      </c>
      <c r="B471" s="10" t="s">
        <v>599</v>
      </c>
      <c r="C471" s="10" t="s">
        <v>126</v>
      </c>
    </row>
    <row r="472" spans="1:3">
      <c r="A472" s="10" t="s">
        <v>841</v>
      </c>
      <c r="B472" s="10" t="s">
        <v>599</v>
      </c>
      <c r="C472" s="10" t="s">
        <v>126</v>
      </c>
    </row>
    <row r="473" spans="1:3">
      <c r="A473" s="10" t="s">
        <v>842</v>
      </c>
      <c r="B473" s="10" t="s">
        <v>599</v>
      </c>
      <c r="C473" s="10" t="s">
        <v>126</v>
      </c>
    </row>
    <row r="474" spans="1:3">
      <c r="A474" s="10" t="s">
        <v>843</v>
      </c>
      <c r="B474" s="10" t="s">
        <v>599</v>
      </c>
      <c r="C474" s="10" t="s">
        <v>126</v>
      </c>
    </row>
    <row r="475" spans="1:3">
      <c r="A475" s="10" t="s">
        <v>844</v>
      </c>
      <c r="B475" s="10" t="s">
        <v>599</v>
      </c>
      <c r="C475" s="10" t="s">
        <v>126</v>
      </c>
    </row>
    <row r="476" spans="1:3">
      <c r="A476" s="10" t="s">
        <v>845</v>
      </c>
      <c r="B476" s="10" t="s">
        <v>599</v>
      </c>
      <c r="C476" s="10" t="s">
        <v>126</v>
      </c>
    </row>
    <row r="477" spans="1:3">
      <c r="A477" s="10" t="s">
        <v>846</v>
      </c>
      <c r="B477" s="10" t="s">
        <v>599</v>
      </c>
      <c r="C477" s="10" t="s">
        <v>126</v>
      </c>
    </row>
    <row r="478" spans="1:3">
      <c r="A478" s="10" t="s">
        <v>847</v>
      </c>
      <c r="B478" s="10" t="s">
        <v>599</v>
      </c>
      <c r="C478" s="10" t="s">
        <v>126</v>
      </c>
    </row>
    <row r="479" spans="1:3">
      <c r="A479" s="10" t="s">
        <v>848</v>
      </c>
      <c r="B479" s="10" t="s">
        <v>599</v>
      </c>
      <c r="C479" s="10" t="s">
        <v>126</v>
      </c>
    </row>
    <row r="480" spans="1:3">
      <c r="A480" s="10" t="s">
        <v>849</v>
      </c>
      <c r="B480" s="10" t="s">
        <v>599</v>
      </c>
      <c r="C480" s="10" t="s">
        <v>126</v>
      </c>
    </row>
    <row r="481" spans="1:3">
      <c r="A481" s="10" t="s">
        <v>850</v>
      </c>
      <c r="B481" s="10" t="s">
        <v>599</v>
      </c>
      <c r="C481" s="10" t="s">
        <v>126</v>
      </c>
    </row>
    <row r="482" spans="1:3">
      <c r="A482" s="10" t="s">
        <v>851</v>
      </c>
      <c r="B482" s="10" t="s">
        <v>599</v>
      </c>
      <c r="C482" s="10" t="s">
        <v>126</v>
      </c>
    </row>
    <row r="483" spans="1:3">
      <c r="A483" s="10" t="s">
        <v>852</v>
      </c>
      <c r="B483" s="10" t="s">
        <v>599</v>
      </c>
      <c r="C483" s="10" t="s">
        <v>126</v>
      </c>
    </row>
    <row r="484" spans="1:3">
      <c r="A484" s="10" t="s">
        <v>853</v>
      </c>
      <c r="B484" s="10" t="s">
        <v>599</v>
      </c>
      <c r="C484" s="10" t="s">
        <v>126</v>
      </c>
    </row>
    <row r="485" spans="1:3">
      <c r="A485" s="10" t="s">
        <v>854</v>
      </c>
      <c r="B485" s="10" t="s">
        <v>599</v>
      </c>
      <c r="C485" s="10" t="s">
        <v>126</v>
      </c>
    </row>
    <row r="486" spans="1:3">
      <c r="A486" s="10" t="s">
        <v>855</v>
      </c>
      <c r="B486" s="10" t="s">
        <v>599</v>
      </c>
      <c r="C486" s="10" t="s">
        <v>126</v>
      </c>
    </row>
    <row r="487" spans="1:3">
      <c r="A487" s="10" t="s">
        <v>856</v>
      </c>
      <c r="B487" s="10" t="s">
        <v>599</v>
      </c>
      <c r="C487" s="10" t="s">
        <v>126</v>
      </c>
    </row>
    <row r="488" spans="1:3">
      <c r="A488" s="10" t="s">
        <v>857</v>
      </c>
      <c r="B488" s="10" t="s">
        <v>599</v>
      </c>
      <c r="C488" s="10" t="s">
        <v>126</v>
      </c>
    </row>
    <row r="489" spans="1:3">
      <c r="A489" s="10" t="s">
        <v>858</v>
      </c>
      <c r="B489" s="10" t="s">
        <v>599</v>
      </c>
      <c r="C489" s="10" t="s">
        <v>126</v>
      </c>
    </row>
    <row r="490" spans="1:3">
      <c r="A490" s="10" t="s">
        <v>859</v>
      </c>
      <c r="B490" s="10" t="s">
        <v>599</v>
      </c>
      <c r="C490" s="10" t="s">
        <v>126</v>
      </c>
    </row>
    <row r="491" spans="1:3">
      <c r="A491" s="10" t="s">
        <v>860</v>
      </c>
      <c r="B491" s="10" t="s">
        <v>599</v>
      </c>
      <c r="C491" s="10" t="s">
        <v>126</v>
      </c>
    </row>
    <row r="492" spans="1:3">
      <c r="A492" s="10" t="s">
        <v>861</v>
      </c>
      <c r="B492" s="10" t="s">
        <v>599</v>
      </c>
      <c r="C492" s="10" t="s">
        <v>126</v>
      </c>
    </row>
    <row r="493" spans="1:3">
      <c r="A493" s="10" t="s">
        <v>862</v>
      </c>
      <c r="B493" s="10" t="s">
        <v>599</v>
      </c>
      <c r="C493" s="10" t="s">
        <v>126</v>
      </c>
    </row>
    <row r="494" spans="1:3">
      <c r="A494" s="10" t="s">
        <v>863</v>
      </c>
      <c r="B494" s="10" t="s">
        <v>599</v>
      </c>
      <c r="C494" s="10" t="s">
        <v>126</v>
      </c>
    </row>
    <row r="495" spans="1:3">
      <c r="A495" s="10" t="s">
        <v>864</v>
      </c>
      <c r="B495" s="10" t="s">
        <v>599</v>
      </c>
      <c r="C495" s="10" t="s">
        <v>126</v>
      </c>
    </row>
    <row r="496" spans="1:3">
      <c r="A496" s="10" t="s">
        <v>865</v>
      </c>
      <c r="B496" s="10" t="s">
        <v>599</v>
      </c>
      <c r="C496" s="10" t="s">
        <v>126</v>
      </c>
    </row>
    <row r="497" spans="1:3">
      <c r="A497" s="10" t="s">
        <v>866</v>
      </c>
      <c r="B497" s="10" t="s">
        <v>599</v>
      </c>
      <c r="C497" s="10" t="s">
        <v>126</v>
      </c>
    </row>
    <row r="498" spans="1:3">
      <c r="A498" s="10" t="s">
        <v>867</v>
      </c>
      <c r="B498" s="10" t="s">
        <v>599</v>
      </c>
      <c r="C498" s="10" t="s">
        <v>126</v>
      </c>
    </row>
    <row r="499" spans="1:3">
      <c r="A499" s="10" t="s">
        <v>868</v>
      </c>
      <c r="B499" s="10" t="s">
        <v>599</v>
      </c>
      <c r="C499" s="10" t="s">
        <v>126</v>
      </c>
    </row>
    <row r="500" spans="1:3">
      <c r="A500" s="10" t="s">
        <v>869</v>
      </c>
      <c r="B500" s="10" t="s">
        <v>599</v>
      </c>
      <c r="C500" s="10" t="s">
        <v>126</v>
      </c>
    </row>
    <row r="501" spans="1:3">
      <c r="A501" s="10" t="s">
        <v>870</v>
      </c>
      <c r="B501" s="10" t="s">
        <v>599</v>
      </c>
      <c r="C501" s="10" t="s">
        <v>126</v>
      </c>
    </row>
    <row r="502" spans="1:3">
      <c r="A502" s="10" t="s">
        <v>871</v>
      </c>
      <c r="B502" s="10" t="s">
        <v>599</v>
      </c>
      <c r="C502" s="10" t="s">
        <v>126</v>
      </c>
    </row>
    <row r="503" spans="1:3">
      <c r="A503" s="10" t="s">
        <v>872</v>
      </c>
      <c r="B503" s="10" t="s">
        <v>599</v>
      </c>
      <c r="C503" s="10" t="s">
        <v>126</v>
      </c>
    </row>
    <row r="504" spans="1:3">
      <c r="A504" s="10" t="s">
        <v>873</v>
      </c>
      <c r="B504" s="10" t="s">
        <v>599</v>
      </c>
      <c r="C504" s="10" t="s">
        <v>126</v>
      </c>
    </row>
    <row r="505" spans="1:3">
      <c r="A505" s="10" t="s">
        <v>874</v>
      </c>
      <c r="B505" s="10" t="s">
        <v>599</v>
      </c>
      <c r="C505" s="10" t="s">
        <v>126</v>
      </c>
    </row>
    <row r="506" spans="1:3">
      <c r="A506" s="10" t="s">
        <v>875</v>
      </c>
      <c r="B506" s="10" t="s">
        <v>599</v>
      </c>
      <c r="C506" s="10" t="s">
        <v>126</v>
      </c>
    </row>
    <row r="507" spans="1:3">
      <c r="A507" s="10" t="s">
        <v>876</v>
      </c>
      <c r="B507" s="10" t="s">
        <v>599</v>
      </c>
      <c r="C507" s="10" t="s">
        <v>126</v>
      </c>
    </row>
    <row r="508" spans="1:3">
      <c r="A508" s="10" t="s">
        <v>877</v>
      </c>
      <c r="B508" s="10" t="s">
        <v>599</v>
      </c>
      <c r="C508" s="10" t="s">
        <v>126</v>
      </c>
    </row>
    <row r="509" spans="1:3">
      <c r="A509" s="10" t="s">
        <v>878</v>
      </c>
      <c r="B509" s="10" t="s">
        <v>599</v>
      </c>
      <c r="C509" s="10" t="s">
        <v>126</v>
      </c>
    </row>
    <row r="510" spans="1:3">
      <c r="A510" s="10" t="s">
        <v>879</v>
      </c>
      <c r="B510" s="10" t="s">
        <v>599</v>
      </c>
      <c r="C510" s="10" t="s">
        <v>126</v>
      </c>
    </row>
    <row r="511" spans="1:3">
      <c r="A511" s="10" t="s">
        <v>880</v>
      </c>
      <c r="B511" s="10" t="s">
        <v>599</v>
      </c>
      <c r="C511" s="10" t="s">
        <v>126</v>
      </c>
    </row>
    <row r="512" spans="1:3">
      <c r="A512" s="10" t="s">
        <v>881</v>
      </c>
      <c r="B512" s="10" t="s">
        <v>599</v>
      </c>
      <c r="C512" s="10" t="s">
        <v>126</v>
      </c>
    </row>
    <row r="513" spans="1:3">
      <c r="A513" s="10" t="s">
        <v>882</v>
      </c>
      <c r="B513" s="10" t="s">
        <v>599</v>
      </c>
      <c r="C513" s="10" t="s">
        <v>126</v>
      </c>
    </row>
    <row r="514" spans="1:3">
      <c r="A514" s="10" t="s">
        <v>883</v>
      </c>
      <c r="B514" s="10" t="s">
        <v>599</v>
      </c>
      <c r="C514" s="10" t="s">
        <v>126</v>
      </c>
    </row>
    <row r="515" spans="1:3">
      <c r="A515" s="10" t="s">
        <v>884</v>
      </c>
      <c r="B515" s="10" t="s">
        <v>599</v>
      </c>
      <c r="C515" s="10" t="s">
        <v>126</v>
      </c>
    </row>
    <row r="516" spans="1:3">
      <c r="A516" s="10" t="s">
        <v>885</v>
      </c>
      <c r="B516" s="10" t="s">
        <v>599</v>
      </c>
      <c r="C516" s="10" t="s">
        <v>126</v>
      </c>
    </row>
    <row r="517" spans="1:3">
      <c r="A517" s="10" t="s">
        <v>886</v>
      </c>
      <c r="B517" s="10" t="s">
        <v>599</v>
      </c>
      <c r="C517" s="10" t="s">
        <v>126</v>
      </c>
    </row>
    <row r="518" spans="1:3">
      <c r="A518" s="10" t="s">
        <v>887</v>
      </c>
      <c r="B518" s="10" t="s">
        <v>599</v>
      </c>
      <c r="C518" s="10" t="s">
        <v>126</v>
      </c>
    </row>
    <row r="519" spans="1:3">
      <c r="A519" s="10" t="s">
        <v>888</v>
      </c>
      <c r="B519" s="10" t="s">
        <v>599</v>
      </c>
      <c r="C519" s="10" t="s">
        <v>126</v>
      </c>
    </row>
    <row r="520" spans="1:3">
      <c r="A520" s="10" t="s">
        <v>889</v>
      </c>
      <c r="B520" s="10" t="s">
        <v>599</v>
      </c>
      <c r="C520" s="10" t="s">
        <v>126</v>
      </c>
    </row>
    <row r="521" spans="1:3">
      <c r="A521" s="10" t="s">
        <v>890</v>
      </c>
      <c r="B521" s="10" t="s">
        <v>599</v>
      </c>
      <c r="C521" s="10" t="s">
        <v>126</v>
      </c>
    </row>
    <row r="522" spans="1:3">
      <c r="A522" s="10" t="s">
        <v>891</v>
      </c>
      <c r="B522" s="10" t="s">
        <v>599</v>
      </c>
      <c r="C522" s="10" t="s">
        <v>126</v>
      </c>
    </row>
    <row r="523" spans="1:3">
      <c r="A523" s="10" t="s">
        <v>892</v>
      </c>
      <c r="B523" s="10" t="s">
        <v>599</v>
      </c>
      <c r="C523" s="10" t="s">
        <v>126</v>
      </c>
    </row>
    <row r="524" spans="1:3">
      <c r="A524" s="10" t="s">
        <v>893</v>
      </c>
      <c r="B524" s="10" t="s">
        <v>599</v>
      </c>
      <c r="C524" s="10" t="s">
        <v>126</v>
      </c>
    </row>
    <row r="525" spans="1:3">
      <c r="A525" s="10" t="s">
        <v>894</v>
      </c>
      <c r="B525" s="10" t="s">
        <v>599</v>
      </c>
      <c r="C525" s="10" t="s">
        <v>126</v>
      </c>
    </row>
    <row r="526" spans="1:3">
      <c r="A526" s="10" t="s">
        <v>895</v>
      </c>
      <c r="B526" s="10" t="s">
        <v>599</v>
      </c>
      <c r="C526" s="10" t="s">
        <v>126</v>
      </c>
    </row>
    <row r="527" spans="1:3">
      <c r="A527" s="10" t="s">
        <v>896</v>
      </c>
      <c r="B527" s="10" t="s">
        <v>599</v>
      </c>
      <c r="C527" s="10" t="s">
        <v>126</v>
      </c>
    </row>
    <row r="528" spans="1:3">
      <c r="A528" s="10" t="s">
        <v>897</v>
      </c>
      <c r="B528" s="10" t="s">
        <v>599</v>
      </c>
      <c r="C528" s="10" t="s">
        <v>126</v>
      </c>
    </row>
    <row r="529" spans="1:3">
      <c r="A529" s="10" t="s">
        <v>898</v>
      </c>
      <c r="B529" s="10" t="s">
        <v>599</v>
      </c>
      <c r="C529" s="10" t="s">
        <v>126</v>
      </c>
    </row>
    <row r="530" spans="1:3">
      <c r="A530" s="10" t="s">
        <v>899</v>
      </c>
      <c r="B530" s="10" t="s">
        <v>599</v>
      </c>
      <c r="C530" s="10" t="s">
        <v>126</v>
      </c>
    </row>
    <row r="531" spans="1:3">
      <c r="A531" s="10" t="s">
        <v>900</v>
      </c>
      <c r="B531" s="10" t="s">
        <v>599</v>
      </c>
      <c r="C531" s="10" t="s">
        <v>126</v>
      </c>
    </row>
    <row r="532" spans="1:3">
      <c r="A532" s="10" t="s">
        <v>901</v>
      </c>
      <c r="B532" s="10" t="s">
        <v>599</v>
      </c>
      <c r="C532" s="10" t="s">
        <v>126</v>
      </c>
    </row>
    <row r="533" spans="1:3">
      <c r="A533" s="10" t="s">
        <v>902</v>
      </c>
      <c r="B533" s="10" t="s">
        <v>599</v>
      </c>
      <c r="C533" s="10" t="s">
        <v>126</v>
      </c>
    </row>
    <row r="534" spans="1:3">
      <c r="A534" s="10" t="s">
        <v>903</v>
      </c>
      <c r="B534" s="10" t="s">
        <v>599</v>
      </c>
      <c r="C534" s="10" t="s">
        <v>126</v>
      </c>
    </row>
    <row r="535" spans="1:3">
      <c r="A535" s="10" t="s">
        <v>904</v>
      </c>
      <c r="B535" s="10" t="s">
        <v>599</v>
      </c>
      <c r="C535" s="10" t="s">
        <v>126</v>
      </c>
    </row>
    <row r="536" spans="1:3">
      <c r="A536" s="10" t="s">
        <v>905</v>
      </c>
      <c r="B536" s="10" t="s">
        <v>599</v>
      </c>
      <c r="C536" s="10" t="s">
        <v>126</v>
      </c>
    </row>
    <row r="537" spans="1:3">
      <c r="A537" s="10" t="s">
        <v>906</v>
      </c>
      <c r="B537" s="10" t="s">
        <v>599</v>
      </c>
      <c r="C537" s="10" t="s">
        <v>126</v>
      </c>
    </row>
    <row r="538" spans="1:3">
      <c r="A538" s="10" t="s">
        <v>907</v>
      </c>
      <c r="B538" s="10" t="s">
        <v>599</v>
      </c>
      <c r="C538" s="10" t="s">
        <v>126</v>
      </c>
    </row>
    <row r="539" spans="1:3">
      <c r="A539" s="10" t="s">
        <v>908</v>
      </c>
      <c r="B539" s="10" t="s">
        <v>599</v>
      </c>
      <c r="C539" s="10" t="s">
        <v>126</v>
      </c>
    </row>
    <row r="540" spans="1:3">
      <c r="A540" s="10" t="s">
        <v>909</v>
      </c>
      <c r="B540" s="10" t="s">
        <v>599</v>
      </c>
      <c r="C540" s="10" t="s">
        <v>126</v>
      </c>
    </row>
    <row r="541" spans="1:3">
      <c r="A541" s="10" t="s">
        <v>910</v>
      </c>
      <c r="B541" s="10" t="s">
        <v>599</v>
      </c>
      <c r="C541" s="10" t="s">
        <v>126</v>
      </c>
    </row>
    <row r="542" spans="1:3">
      <c r="A542" s="10" t="s">
        <v>911</v>
      </c>
      <c r="B542" s="10" t="s">
        <v>599</v>
      </c>
      <c r="C542" s="10" t="s">
        <v>126</v>
      </c>
    </row>
    <row r="543" spans="1:3">
      <c r="A543" s="10" t="s">
        <v>912</v>
      </c>
      <c r="B543" s="10" t="s">
        <v>599</v>
      </c>
      <c r="C543" s="10" t="s">
        <v>126</v>
      </c>
    </row>
    <row r="544" spans="1:3">
      <c r="A544" s="10" t="s">
        <v>913</v>
      </c>
      <c r="B544" s="10" t="s">
        <v>599</v>
      </c>
      <c r="C544" s="10" t="s">
        <v>126</v>
      </c>
    </row>
    <row r="545" spans="1:3">
      <c r="A545" s="10" t="s">
        <v>914</v>
      </c>
      <c r="B545" s="10" t="s">
        <v>599</v>
      </c>
      <c r="C545" s="10" t="s">
        <v>126</v>
      </c>
    </row>
    <row r="546" spans="1:3">
      <c r="A546" s="10" t="s">
        <v>915</v>
      </c>
      <c r="B546" s="10" t="s">
        <v>599</v>
      </c>
      <c r="C546" s="10" t="s">
        <v>126</v>
      </c>
    </row>
    <row r="547" spans="1:3">
      <c r="A547" s="10" t="s">
        <v>916</v>
      </c>
      <c r="B547" s="10" t="s">
        <v>599</v>
      </c>
      <c r="C547" s="10" t="s">
        <v>126</v>
      </c>
    </row>
    <row r="548" spans="1:3">
      <c r="A548" s="10" t="s">
        <v>917</v>
      </c>
      <c r="B548" s="10" t="s">
        <v>599</v>
      </c>
      <c r="C548" s="10" t="s">
        <v>126</v>
      </c>
    </row>
    <row r="549" spans="1:3">
      <c r="A549" s="10" t="s">
        <v>918</v>
      </c>
      <c r="B549" s="10" t="s">
        <v>599</v>
      </c>
      <c r="C549" s="10" t="s">
        <v>126</v>
      </c>
    </row>
    <row r="550" spans="1:3">
      <c r="A550" s="10" t="s">
        <v>919</v>
      </c>
      <c r="B550" s="10" t="s">
        <v>599</v>
      </c>
      <c r="C550" s="10" t="s">
        <v>126</v>
      </c>
    </row>
    <row r="551" spans="1:3">
      <c r="A551" s="10" t="s">
        <v>920</v>
      </c>
      <c r="B551" s="10" t="s">
        <v>599</v>
      </c>
      <c r="C551" s="10" t="s">
        <v>126</v>
      </c>
    </row>
    <row r="552" spans="1:3">
      <c r="A552" s="10" t="s">
        <v>921</v>
      </c>
      <c r="B552" s="10" t="s">
        <v>599</v>
      </c>
      <c r="C552" s="10" t="s">
        <v>126</v>
      </c>
    </row>
    <row r="553" spans="1:3">
      <c r="A553" s="10" t="s">
        <v>922</v>
      </c>
      <c r="B553" s="10" t="s">
        <v>599</v>
      </c>
      <c r="C553" s="10" t="s">
        <v>126</v>
      </c>
    </row>
    <row r="554" spans="1:3">
      <c r="A554" s="10" t="s">
        <v>923</v>
      </c>
      <c r="B554" s="10" t="s">
        <v>599</v>
      </c>
      <c r="C554" s="10" t="s">
        <v>126</v>
      </c>
    </row>
    <row r="555" spans="1:3">
      <c r="A555" s="10" t="s">
        <v>924</v>
      </c>
      <c r="B555" s="10" t="s">
        <v>599</v>
      </c>
      <c r="C555" s="10" t="s">
        <v>126</v>
      </c>
    </row>
    <row r="556" spans="1:3">
      <c r="A556" s="10" t="s">
        <v>925</v>
      </c>
      <c r="B556" s="10" t="s">
        <v>599</v>
      </c>
      <c r="C556" s="10" t="s">
        <v>126</v>
      </c>
    </row>
    <row r="557" spans="1:3">
      <c r="A557" s="10" t="s">
        <v>926</v>
      </c>
      <c r="B557" s="10" t="s">
        <v>599</v>
      </c>
      <c r="C557" s="10" t="s">
        <v>126</v>
      </c>
    </row>
    <row r="558" spans="1:3">
      <c r="A558" s="10" t="s">
        <v>927</v>
      </c>
      <c r="B558" s="10" t="s">
        <v>599</v>
      </c>
      <c r="C558" s="10" t="s">
        <v>126</v>
      </c>
    </row>
    <row r="559" spans="1:3">
      <c r="A559" s="10" t="s">
        <v>928</v>
      </c>
      <c r="B559" s="10" t="s">
        <v>599</v>
      </c>
      <c r="C559" s="10" t="s">
        <v>126</v>
      </c>
    </row>
    <row r="560" spans="1:3">
      <c r="A560" s="10" t="s">
        <v>929</v>
      </c>
      <c r="B560" s="10" t="s">
        <v>599</v>
      </c>
      <c r="C560" s="10" t="s">
        <v>126</v>
      </c>
    </row>
    <row r="561" spans="1:3">
      <c r="A561" s="10" t="s">
        <v>930</v>
      </c>
      <c r="B561" s="10" t="s">
        <v>599</v>
      </c>
      <c r="C561" s="10" t="s">
        <v>126</v>
      </c>
    </row>
    <row r="562" spans="1:3">
      <c r="A562" s="10" t="s">
        <v>931</v>
      </c>
      <c r="B562" s="10" t="s">
        <v>599</v>
      </c>
      <c r="C562" s="10" t="s">
        <v>126</v>
      </c>
    </row>
    <row r="563" spans="1:3">
      <c r="A563" s="10" t="s">
        <v>932</v>
      </c>
      <c r="B563" s="10" t="s">
        <v>599</v>
      </c>
      <c r="C563" s="10" t="s">
        <v>126</v>
      </c>
    </row>
    <row r="564" spans="1:3">
      <c r="A564" s="10" t="s">
        <v>933</v>
      </c>
      <c r="B564" s="10" t="s">
        <v>599</v>
      </c>
      <c r="C564" s="10" t="s">
        <v>126</v>
      </c>
    </row>
    <row r="565" spans="1:3">
      <c r="A565" s="10" t="s">
        <v>934</v>
      </c>
      <c r="B565" s="10" t="s">
        <v>599</v>
      </c>
      <c r="C565" s="10" t="s">
        <v>126</v>
      </c>
    </row>
    <row r="566" spans="1:3">
      <c r="A566" s="10" t="s">
        <v>935</v>
      </c>
      <c r="B566" s="10" t="s">
        <v>599</v>
      </c>
      <c r="C566" s="10" t="s">
        <v>126</v>
      </c>
    </row>
    <row r="567" spans="1:3">
      <c r="A567" s="10" t="s">
        <v>936</v>
      </c>
      <c r="B567" s="10" t="s">
        <v>599</v>
      </c>
      <c r="C567" s="10" t="s">
        <v>126</v>
      </c>
    </row>
    <row r="568" spans="1:3">
      <c r="A568" s="10" t="s">
        <v>937</v>
      </c>
      <c r="B568" s="10" t="s">
        <v>599</v>
      </c>
      <c r="C568" s="10" t="s">
        <v>126</v>
      </c>
    </row>
    <row r="569" spans="1:3">
      <c r="A569" s="10" t="s">
        <v>938</v>
      </c>
      <c r="B569" s="10" t="s">
        <v>599</v>
      </c>
      <c r="C569" s="10" t="s">
        <v>126</v>
      </c>
    </row>
    <row r="570" spans="1:3">
      <c r="A570" s="10" t="s">
        <v>939</v>
      </c>
      <c r="B570" s="10" t="s">
        <v>599</v>
      </c>
      <c r="C570" s="10" t="s">
        <v>126</v>
      </c>
    </row>
    <row r="571" spans="1:3">
      <c r="A571" s="10" t="s">
        <v>940</v>
      </c>
      <c r="B571" s="10" t="s">
        <v>599</v>
      </c>
      <c r="C571" s="10" t="s">
        <v>126</v>
      </c>
    </row>
    <row r="572" spans="1:3">
      <c r="A572" s="10" t="s">
        <v>941</v>
      </c>
      <c r="B572" s="10" t="s">
        <v>599</v>
      </c>
      <c r="C572" s="10" t="s">
        <v>126</v>
      </c>
    </row>
    <row r="573" spans="1:3">
      <c r="A573" s="10" t="s">
        <v>942</v>
      </c>
      <c r="B573" s="10" t="s">
        <v>599</v>
      </c>
      <c r="C573" s="10" t="s">
        <v>126</v>
      </c>
    </row>
    <row r="574" spans="1:3">
      <c r="A574" s="10" t="s">
        <v>943</v>
      </c>
      <c r="B574" s="10" t="s">
        <v>599</v>
      </c>
      <c r="C574" s="10" t="s">
        <v>126</v>
      </c>
    </row>
    <row r="575" spans="1:3">
      <c r="A575" s="10" t="s">
        <v>944</v>
      </c>
      <c r="B575" s="10" t="s">
        <v>599</v>
      </c>
      <c r="C575" s="10" t="s">
        <v>126</v>
      </c>
    </row>
    <row r="576" spans="1:3">
      <c r="A576" s="10" t="s">
        <v>945</v>
      </c>
      <c r="B576" s="10" t="s">
        <v>599</v>
      </c>
      <c r="C576" s="10" t="s">
        <v>126</v>
      </c>
    </row>
    <row r="577" spans="1:3">
      <c r="A577" s="10" t="s">
        <v>946</v>
      </c>
      <c r="B577" s="10" t="s">
        <v>599</v>
      </c>
      <c r="C577" s="10" t="s">
        <v>126</v>
      </c>
    </row>
    <row r="578" spans="1:3">
      <c r="A578" s="10" t="s">
        <v>947</v>
      </c>
      <c r="B578" s="10" t="s">
        <v>599</v>
      </c>
      <c r="C578" s="10" t="s">
        <v>126</v>
      </c>
    </row>
    <row r="579" spans="1:3">
      <c r="A579" s="10" t="s">
        <v>948</v>
      </c>
      <c r="B579" s="10" t="s">
        <v>599</v>
      </c>
      <c r="C579" s="10" t="s">
        <v>126</v>
      </c>
    </row>
    <row r="580" spans="1:3">
      <c r="A580" s="10" t="s">
        <v>949</v>
      </c>
      <c r="B580" s="10" t="s">
        <v>599</v>
      </c>
      <c r="C580" s="10" t="s">
        <v>126</v>
      </c>
    </row>
    <row r="581" spans="1:3">
      <c r="A581" s="10" t="s">
        <v>950</v>
      </c>
      <c r="B581" s="10" t="s">
        <v>599</v>
      </c>
      <c r="C581" s="10" t="s">
        <v>126</v>
      </c>
    </row>
    <row r="582" spans="1:3">
      <c r="A582" s="10" t="s">
        <v>951</v>
      </c>
      <c r="B582" s="10" t="s">
        <v>599</v>
      </c>
      <c r="C582" s="10" t="s">
        <v>126</v>
      </c>
    </row>
    <row r="583" spans="1:3">
      <c r="A583" s="10" t="s">
        <v>952</v>
      </c>
      <c r="B583" s="10" t="s">
        <v>599</v>
      </c>
      <c r="C583" s="10" t="s">
        <v>126</v>
      </c>
    </row>
    <row r="584" spans="1:3">
      <c r="A584" s="10" t="s">
        <v>953</v>
      </c>
      <c r="B584" s="10" t="s">
        <v>599</v>
      </c>
      <c r="C584" s="10" t="s">
        <v>126</v>
      </c>
    </row>
    <row r="585" spans="1:3">
      <c r="A585" s="10" t="s">
        <v>954</v>
      </c>
      <c r="B585" s="10" t="s">
        <v>599</v>
      </c>
      <c r="C585" s="10" t="s">
        <v>126</v>
      </c>
    </row>
    <row r="586" spans="1:3">
      <c r="A586" s="10" t="s">
        <v>955</v>
      </c>
      <c r="B586" s="10" t="s">
        <v>599</v>
      </c>
      <c r="C586" s="10" t="s">
        <v>126</v>
      </c>
    </row>
    <row r="587" spans="1:3">
      <c r="A587" s="10" t="s">
        <v>956</v>
      </c>
      <c r="B587" s="10" t="s">
        <v>599</v>
      </c>
      <c r="C587" s="10" t="s">
        <v>126</v>
      </c>
    </row>
    <row r="588" spans="1:3">
      <c r="A588" s="10" t="s">
        <v>957</v>
      </c>
      <c r="B588" s="10" t="s">
        <v>599</v>
      </c>
      <c r="C588" s="10" t="s">
        <v>126</v>
      </c>
    </row>
    <row r="589" spans="1:3">
      <c r="A589" s="10" t="s">
        <v>958</v>
      </c>
      <c r="B589" s="10" t="s">
        <v>599</v>
      </c>
      <c r="C589" s="10" t="s">
        <v>126</v>
      </c>
    </row>
    <row r="590" spans="1:3">
      <c r="A590" s="10" t="s">
        <v>959</v>
      </c>
      <c r="B590" s="10" t="s">
        <v>599</v>
      </c>
      <c r="C590" s="10" t="s">
        <v>126</v>
      </c>
    </row>
    <row r="591" spans="1:3">
      <c r="A591" s="10" t="s">
        <v>960</v>
      </c>
      <c r="B591" s="10" t="s">
        <v>599</v>
      </c>
      <c r="C591" s="10" t="s">
        <v>126</v>
      </c>
    </row>
    <row r="592" spans="1:3">
      <c r="A592" s="10" t="s">
        <v>961</v>
      </c>
      <c r="B592" s="10" t="s">
        <v>599</v>
      </c>
      <c r="C592" s="10" t="s">
        <v>126</v>
      </c>
    </row>
    <row r="593" spans="1:3">
      <c r="A593" s="10" t="s">
        <v>962</v>
      </c>
      <c r="B593" s="10" t="s">
        <v>599</v>
      </c>
      <c r="C593" s="10" t="s">
        <v>126</v>
      </c>
    </row>
    <row r="594" spans="1:3">
      <c r="A594" s="10" t="s">
        <v>963</v>
      </c>
      <c r="B594" s="10" t="s">
        <v>599</v>
      </c>
      <c r="C594" s="10" t="s">
        <v>126</v>
      </c>
    </row>
    <row r="595" spans="1:3">
      <c r="A595" s="10" t="s">
        <v>964</v>
      </c>
      <c r="B595" s="10" t="s">
        <v>599</v>
      </c>
      <c r="C595" s="10" t="s">
        <v>126</v>
      </c>
    </row>
    <row r="596" spans="1:3">
      <c r="A596" s="10" t="s">
        <v>965</v>
      </c>
      <c r="B596" s="10" t="s">
        <v>599</v>
      </c>
      <c r="C596" s="10" t="s">
        <v>126</v>
      </c>
    </row>
    <row r="597" spans="1:3">
      <c r="A597" s="10" t="s">
        <v>966</v>
      </c>
      <c r="B597" s="10" t="s">
        <v>599</v>
      </c>
      <c r="C597" s="10" t="s">
        <v>126</v>
      </c>
    </row>
    <row r="598" spans="1:3">
      <c r="A598" s="10" t="s">
        <v>967</v>
      </c>
      <c r="B598" s="10" t="s">
        <v>599</v>
      </c>
      <c r="C598" s="10" t="s">
        <v>126</v>
      </c>
    </row>
    <row r="599" spans="1:3">
      <c r="A599" s="10" t="s">
        <v>968</v>
      </c>
      <c r="B599" s="10" t="s">
        <v>599</v>
      </c>
      <c r="C599" s="10" t="s">
        <v>126</v>
      </c>
    </row>
    <row r="600" spans="1:3">
      <c r="A600" s="10" t="s">
        <v>969</v>
      </c>
      <c r="B600" s="10" t="s">
        <v>599</v>
      </c>
      <c r="C600" s="10" t="s">
        <v>126</v>
      </c>
    </row>
    <row r="601" spans="1:3">
      <c r="A601" s="10" t="s">
        <v>970</v>
      </c>
      <c r="B601" s="10" t="s">
        <v>599</v>
      </c>
      <c r="C601" s="10" t="s">
        <v>126</v>
      </c>
    </row>
    <row r="602" spans="1:3">
      <c r="A602" s="10" t="s">
        <v>971</v>
      </c>
      <c r="B602" s="10" t="s">
        <v>599</v>
      </c>
      <c r="C602" s="10" t="s">
        <v>126</v>
      </c>
    </row>
    <row r="603" spans="1:3">
      <c r="A603" s="10" t="s">
        <v>972</v>
      </c>
      <c r="B603" s="10" t="s">
        <v>599</v>
      </c>
      <c r="C603" s="10" t="s">
        <v>126</v>
      </c>
    </row>
    <row r="604" spans="1:3">
      <c r="A604" s="10" t="s">
        <v>973</v>
      </c>
      <c r="B604" s="10" t="s">
        <v>599</v>
      </c>
      <c r="C604" s="10" t="s">
        <v>126</v>
      </c>
    </row>
    <row r="605" spans="1:3">
      <c r="A605" s="10" t="s">
        <v>974</v>
      </c>
      <c r="B605" s="10" t="s">
        <v>599</v>
      </c>
      <c r="C605" s="10" t="s">
        <v>126</v>
      </c>
    </row>
    <row r="606" spans="1:3">
      <c r="A606" s="10" t="s">
        <v>975</v>
      </c>
      <c r="B606" s="10" t="s">
        <v>599</v>
      </c>
      <c r="C606" s="10" t="s">
        <v>126</v>
      </c>
    </row>
    <row r="607" spans="1:3">
      <c r="A607" s="10" t="s">
        <v>976</v>
      </c>
      <c r="B607" s="10" t="s">
        <v>599</v>
      </c>
      <c r="C607" s="10" t="s">
        <v>126</v>
      </c>
    </row>
    <row r="608" spans="1:3">
      <c r="A608" s="10" t="s">
        <v>977</v>
      </c>
      <c r="B608" s="10" t="s">
        <v>599</v>
      </c>
      <c r="C608" s="10" t="s">
        <v>126</v>
      </c>
    </row>
    <row r="609" spans="1:3">
      <c r="A609" s="10" t="s">
        <v>978</v>
      </c>
      <c r="B609" s="10" t="s">
        <v>599</v>
      </c>
      <c r="C609" s="10" t="s">
        <v>126</v>
      </c>
    </row>
    <row r="610" spans="1:3">
      <c r="A610" s="10" t="s">
        <v>979</v>
      </c>
      <c r="B610" s="10" t="s">
        <v>599</v>
      </c>
      <c r="C610" s="10" t="s">
        <v>126</v>
      </c>
    </row>
    <row r="611" spans="1:3">
      <c r="A611" s="10" t="s">
        <v>980</v>
      </c>
      <c r="B611" s="10" t="s">
        <v>599</v>
      </c>
      <c r="C611" s="10" t="s">
        <v>126</v>
      </c>
    </row>
    <row r="612" spans="1:3">
      <c r="A612" s="10" t="s">
        <v>981</v>
      </c>
      <c r="B612" s="10" t="s">
        <v>599</v>
      </c>
      <c r="C612" s="10" t="s">
        <v>126</v>
      </c>
    </row>
    <row r="613" spans="1:3">
      <c r="A613" s="10" t="s">
        <v>982</v>
      </c>
      <c r="B613" s="10" t="s">
        <v>599</v>
      </c>
      <c r="C613" s="10" t="s">
        <v>126</v>
      </c>
    </row>
    <row r="614" spans="1:3">
      <c r="A614" s="10" t="s">
        <v>983</v>
      </c>
      <c r="B614" s="10" t="s">
        <v>599</v>
      </c>
      <c r="C614" s="10" t="s">
        <v>126</v>
      </c>
    </row>
    <row r="615" spans="1:3">
      <c r="A615" s="10" t="s">
        <v>984</v>
      </c>
      <c r="B615" s="10" t="s">
        <v>599</v>
      </c>
      <c r="C615" s="10" t="s">
        <v>126</v>
      </c>
    </row>
    <row r="616" spans="1:3">
      <c r="A616" s="10" t="s">
        <v>985</v>
      </c>
      <c r="B616" s="10" t="s">
        <v>599</v>
      </c>
      <c r="C616" s="10" t="s">
        <v>126</v>
      </c>
    </row>
    <row r="617" spans="1:3">
      <c r="A617" s="10" t="s">
        <v>986</v>
      </c>
      <c r="B617" s="10" t="s">
        <v>599</v>
      </c>
      <c r="C617" s="10" t="s">
        <v>126</v>
      </c>
    </row>
    <row r="618" spans="1:3">
      <c r="A618" s="10" t="s">
        <v>987</v>
      </c>
      <c r="B618" s="10" t="s">
        <v>599</v>
      </c>
      <c r="C618" s="10" t="s">
        <v>126</v>
      </c>
    </row>
    <row r="619" spans="1:3">
      <c r="A619" s="10" t="s">
        <v>988</v>
      </c>
      <c r="B619" s="10" t="s">
        <v>599</v>
      </c>
      <c r="C619" s="10" t="s">
        <v>126</v>
      </c>
    </row>
    <row r="620" spans="1:3">
      <c r="A620" s="10" t="s">
        <v>989</v>
      </c>
      <c r="B620" s="10" t="s">
        <v>599</v>
      </c>
      <c r="C620" s="10" t="s">
        <v>126</v>
      </c>
    </row>
    <row r="621" spans="1:3">
      <c r="A621" s="10" t="s">
        <v>990</v>
      </c>
      <c r="B621" s="10" t="s">
        <v>599</v>
      </c>
      <c r="C621" s="10" t="s">
        <v>126</v>
      </c>
    </row>
    <row r="622" spans="1:3">
      <c r="A622" s="10" t="s">
        <v>991</v>
      </c>
      <c r="B622" s="10" t="s">
        <v>599</v>
      </c>
      <c r="C622" s="10" t="s">
        <v>126</v>
      </c>
    </row>
    <row r="623" spans="1:3">
      <c r="A623" s="10" t="s">
        <v>992</v>
      </c>
      <c r="B623" s="10" t="s">
        <v>599</v>
      </c>
      <c r="C623" s="10" t="s">
        <v>126</v>
      </c>
    </row>
    <row r="624" spans="1:3">
      <c r="A624" s="10" t="s">
        <v>993</v>
      </c>
      <c r="B624" s="10" t="s">
        <v>599</v>
      </c>
      <c r="C624" s="10" t="s">
        <v>126</v>
      </c>
    </row>
    <row r="625" spans="1:3">
      <c r="A625" s="10" t="s">
        <v>994</v>
      </c>
      <c r="B625" s="10" t="s">
        <v>599</v>
      </c>
      <c r="C625" s="10" t="s">
        <v>126</v>
      </c>
    </row>
    <row r="626" spans="1:3">
      <c r="A626" s="10" t="s">
        <v>995</v>
      </c>
      <c r="B626" s="10" t="s">
        <v>599</v>
      </c>
      <c r="C626" s="10" t="s">
        <v>126</v>
      </c>
    </row>
    <row r="627" spans="1:3">
      <c r="A627" s="10" t="s">
        <v>996</v>
      </c>
      <c r="B627" s="10" t="s">
        <v>599</v>
      </c>
      <c r="C627" s="10" t="s">
        <v>126</v>
      </c>
    </row>
    <row r="628" spans="1:3">
      <c r="A628" s="10" t="s">
        <v>997</v>
      </c>
      <c r="B628" s="10" t="s">
        <v>599</v>
      </c>
      <c r="C628" s="10" t="s">
        <v>126</v>
      </c>
    </row>
    <row r="629" spans="1:3">
      <c r="A629" s="10" t="s">
        <v>998</v>
      </c>
      <c r="B629" s="10" t="s">
        <v>599</v>
      </c>
      <c r="C629" s="10" t="s">
        <v>126</v>
      </c>
    </row>
    <row r="630" spans="1:3">
      <c r="A630" s="10" t="s">
        <v>999</v>
      </c>
      <c r="B630" s="10" t="s">
        <v>599</v>
      </c>
      <c r="C630" s="10" t="s">
        <v>126</v>
      </c>
    </row>
    <row r="631" spans="1:3">
      <c r="A631" s="10" t="s">
        <v>1000</v>
      </c>
      <c r="B631" s="10" t="s">
        <v>599</v>
      </c>
      <c r="C631" s="10" t="s">
        <v>126</v>
      </c>
    </row>
    <row r="632" spans="1:3">
      <c r="A632" s="10" t="s">
        <v>1001</v>
      </c>
      <c r="B632" s="10" t="s">
        <v>599</v>
      </c>
      <c r="C632" s="10" t="s">
        <v>126</v>
      </c>
    </row>
    <row r="633" spans="1:3">
      <c r="A633" s="10" t="s">
        <v>1002</v>
      </c>
      <c r="B633" s="10" t="s">
        <v>599</v>
      </c>
      <c r="C633" s="10" t="s">
        <v>126</v>
      </c>
    </row>
    <row r="634" spans="1:3">
      <c r="A634" s="10" t="s">
        <v>1003</v>
      </c>
      <c r="B634" s="10" t="s">
        <v>599</v>
      </c>
      <c r="C634" s="10" t="s">
        <v>126</v>
      </c>
    </row>
    <row r="635" spans="1:3">
      <c r="A635" s="10" t="s">
        <v>1004</v>
      </c>
      <c r="B635" s="10" t="s">
        <v>599</v>
      </c>
      <c r="C635" s="10" t="s">
        <v>126</v>
      </c>
    </row>
    <row r="636" spans="1:3">
      <c r="A636" s="10" t="s">
        <v>1005</v>
      </c>
      <c r="B636" s="10" t="s">
        <v>599</v>
      </c>
      <c r="C636" s="10" t="s">
        <v>126</v>
      </c>
    </row>
    <row r="637" spans="1:3">
      <c r="A637" s="10" t="s">
        <v>1006</v>
      </c>
      <c r="B637" s="10" t="s">
        <v>599</v>
      </c>
      <c r="C637" s="10" t="s">
        <v>126</v>
      </c>
    </row>
    <row r="638" spans="1:3">
      <c r="A638" s="10" t="s">
        <v>1007</v>
      </c>
      <c r="B638" s="10" t="s">
        <v>599</v>
      </c>
      <c r="C638" s="10" t="s">
        <v>126</v>
      </c>
    </row>
    <row r="639" spans="1:3">
      <c r="A639" s="10" t="s">
        <v>1008</v>
      </c>
      <c r="B639" s="10" t="s">
        <v>599</v>
      </c>
      <c r="C639" s="10" t="s">
        <v>126</v>
      </c>
    </row>
    <row r="640" spans="1:3">
      <c r="A640" s="10" t="s">
        <v>1009</v>
      </c>
      <c r="B640" s="10" t="s">
        <v>599</v>
      </c>
      <c r="C640" s="10" t="s">
        <v>126</v>
      </c>
    </row>
    <row r="641" spans="1:3">
      <c r="A641" s="10" t="s">
        <v>1010</v>
      </c>
      <c r="B641" s="10" t="s">
        <v>599</v>
      </c>
      <c r="C641" s="10" t="s">
        <v>126</v>
      </c>
    </row>
    <row r="642" spans="1:3">
      <c r="A642" s="10" t="s">
        <v>1011</v>
      </c>
      <c r="B642" s="10" t="s">
        <v>1012</v>
      </c>
      <c r="C642" s="10" t="s">
        <v>126</v>
      </c>
    </row>
    <row r="643" spans="1:3">
      <c r="A643" s="10" t="s">
        <v>1013</v>
      </c>
      <c r="B643" s="10" t="s">
        <v>1012</v>
      </c>
      <c r="C643" s="10" t="s">
        <v>126</v>
      </c>
    </row>
    <row r="644" spans="1:3">
      <c r="A644" s="10" t="s">
        <v>1014</v>
      </c>
      <c r="B644" s="10" t="s">
        <v>1012</v>
      </c>
      <c r="C644" s="10" t="s">
        <v>126</v>
      </c>
    </row>
    <row r="645" spans="1:3">
      <c r="A645" s="10" t="s">
        <v>1015</v>
      </c>
      <c r="B645" s="10" t="s">
        <v>1012</v>
      </c>
      <c r="C645" s="10" t="s">
        <v>126</v>
      </c>
    </row>
    <row r="646" spans="1:3">
      <c r="A646" s="10" t="s">
        <v>1016</v>
      </c>
      <c r="B646" s="10" t="s">
        <v>1012</v>
      </c>
      <c r="C646" s="10" t="s">
        <v>126</v>
      </c>
    </row>
    <row r="647" spans="1:3">
      <c r="A647" s="10" t="s">
        <v>1017</v>
      </c>
      <c r="B647" s="10" t="s">
        <v>1012</v>
      </c>
      <c r="C647" s="10" t="s">
        <v>126</v>
      </c>
    </row>
    <row r="648" spans="1:3">
      <c r="A648" s="10" t="s">
        <v>1018</v>
      </c>
      <c r="B648" s="10" t="s">
        <v>1012</v>
      </c>
      <c r="C648" s="10" t="s">
        <v>126</v>
      </c>
    </row>
    <row r="649" spans="1:3">
      <c r="A649" s="10" t="s">
        <v>1019</v>
      </c>
      <c r="B649" s="10" t="s">
        <v>1012</v>
      </c>
      <c r="C649" s="10" t="s">
        <v>126</v>
      </c>
    </row>
    <row r="650" spans="1:3">
      <c r="A650" s="10" t="s">
        <v>1020</v>
      </c>
      <c r="B650" s="10" t="s">
        <v>1012</v>
      </c>
      <c r="C650" s="10" t="s">
        <v>126</v>
      </c>
    </row>
    <row r="651" spans="1:3">
      <c r="A651" s="10" t="s">
        <v>1021</v>
      </c>
      <c r="B651" s="10" t="s">
        <v>1012</v>
      </c>
      <c r="C651" s="10" t="s">
        <v>126</v>
      </c>
    </row>
    <row r="652" spans="1:3">
      <c r="A652" s="10" t="s">
        <v>1022</v>
      </c>
      <c r="B652" s="10" t="s">
        <v>1012</v>
      </c>
      <c r="C652" s="10" t="s">
        <v>126</v>
      </c>
    </row>
    <row r="653" spans="1:3">
      <c r="A653" s="10" t="s">
        <v>1023</v>
      </c>
      <c r="B653" s="10" t="s">
        <v>1012</v>
      </c>
      <c r="C653" s="10" t="s">
        <v>126</v>
      </c>
    </row>
    <row r="654" spans="1:3">
      <c r="A654" s="10" t="s">
        <v>1024</v>
      </c>
      <c r="B654" s="10" t="s">
        <v>1012</v>
      </c>
      <c r="C654" s="10" t="s">
        <v>126</v>
      </c>
    </row>
    <row r="655" spans="1:3">
      <c r="A655" s="10" t="s">
        <v>1025</v>
      </c>
      <c r="B655" s="10" t="s">
        <v>1012</v>
      </c>
      <c r="C655" s="10" t="s">
        <v>126</v>
      </c>
    </row>
    <row r="656" spans="1:3">
      <c r="A656" s="10" t="s">
        <v>1026</v>
      </c>
      <c r="B656" s="10" t="s">
        <v>1012</v>
      </c>
      <c r="C656" s="10" t="s">
        <v>126</v>
      </c>
    </row>
    <row r="657" spans="1:3">
      <c r="A657" s="10" t="s">
        <v>1027</v>
      </c>
      <c r="B657" s="10" t="s">
        <v>1012</v>
      </c>
      <c r="C657" s="10" t="s">
        <v>126</v>
      </c>
    </row>
    <row r="658" spans="1:3">
      <c r="A658" s="10" t="s">
        <v>1028</v>
      </c>
      <c r="B658" s="10" t="s">
        <v>1012</v>
      </c>
      <c r="C658" s="10" t="s">
        <v>126</v>
      </c>
    </row>
    <row r="659" spans="1:3">
      <c r="A659" s="10" t="s">
        <v>1029</v>
      </c>
      <c r="B659" s="10" t="s">
        <v>1012</v>
      </c>
      <c r="C659" s="10" t="s">
        <v>126</v>
      </c>
    </row>
    <row r="660" spans="1:3">
      <c r="A660" s="10" t="s">
        <v>1030</v>
      </c>
      <c r="B660" s="10" t="s">
        <v>1012</v>
      </c>
      <c r="C660" s="10" t="s">
        <v>126</v>
      </c>
    </row>
    <row r="661" spans="1:3">
      <c r="A661" s="10" t="s">
        <v>1031</v>
      </c>
      <c r="B661" s="10" t="s">
        <v>1012</v>
      </c>
      <c r="C661" s="10" t="s">
        <v>126</v>
      </c>
    </row>
    <row r="662" spans="1:3">
      <c r="A662" s="10" t="s">
        <v>1032</v>
      </c>
      <c r="B662" s="10" t="s">
        <v>1012</v>
      </c>
      <c r="C662" s="10" t="s">
        <v>126</v>
      </c>
    </row>
    <row r="663" spans="1:3">
      <c r="A663" s="10" t="s">
        <v>1033</v>
      </c>
      <c r="B663" s="10" t="s">
        <v>1012</v>
      </c>
      <c r="C663" s="10" t="s">
        <v>126</v>
      </c>
    </row>
    <row r="664" spans="1:3">
      <c r="A664" s="10" t="s">
        <v>1034</v>
      </c>
      <c r="B664" s="10" t="s">
        <v>1012</v>
      </c>
      <c r="C664" s="10" t="s">
        <v>126</v>
      </c>
    </row>
    <row r="665" spans="1:3">
      <c r="A665" s="10" t="s">
        <v>1035</v>
      </c>
      <c r="B665" s="10" t="s">
        <v>1012</v>
      </c>
      <c r="C665" s="10" t="s">
        <v>126</v>
      </c>
    </row>
    <row r="666" spans="1:3">
      <c r="A666" s="10" t="s">
        <v>1036</v>
      </c>
      <c r="B666" s="10" t="s">
        <v>1012</v>
      </c>
      <c r="C666" s="10" t="s">
        <v>126</v>
      </c>
    </row>
    <row r="667" spans="1:3">
      <c r="A667" s="10" t="s">
        <v>1037</v>
      </c>
      <c r="B667" s="10" t="s">
        <v>1012</v>
      </c>
      <c r="C667" s="10" t="s">
        <v>126</v>
      </c>
    </row>
    <row r="668" spans="1:3">
      <c r="A668" s="10" t="s">
        <v>1038</v>
      </c>
      <c r="B668" s="10" t="s">
        <v>1012</v>
      </c>
      <c r="C668" s="10" t="s">
        <v>126</v>
      </c>
    </row>
    <row r="669" spans="1:3">
      <c r="A669" s="10" t="s">
        <v>1039</v>
      </c>
      <c r="B669" s="10" t="s">
        <v>1012</v>
      </c>
      <c r="C669" s="10" t="s">
        <v>126</v>
      </c>
    </row>
    <row r="670" spans="1:3">
      <c r="A670" s="10" t="s">
        <v>1040</v>
      </c>
      <c r="B670" s="10" t="s">
        <v>1012</v>
      </c>
      <c r="C670" s="10" t="s">
        <v>126</v>
      </c>
    </row>
    <row r="671" spans="1:3">
      <c r="A671" s="10" t="s">
        <v>1041</v>
      </c>
      <c r="B671" s="10" t="s">
        <v>1012</v>
      </c>
      <c r="C671" s="10" t="s">
        <v>126</v>
      </c>
    </row>
    <row r="672" spans="1:3">
      <c r="A672" s="10" t="s">
        <v>1042</v>
      </c>
      <c r="B672" s="10" t="s">
        <v>1012</v>
      </c>
      <c r="C672" s="10" t="s">
        <v>126</v>
      </c>
    </row>
    <row r="673" spans="1:3">
      <c r="A673" s="10" t="s">
        <v>1043</v>
      </c>
      <c r="B673" s="10" t="s">
        <v>1012</v>
      </c>
      <c r="C673" s="10" t="s">
        <v>126</v>
      </c>
    </row>
    <row r="674" spans="1:3">
      <c r="A674" s="10" t="s">
        <v>1044</v>
      </c>
      <c r="B674" s="10" t="s">
        <v>1012</v>
      </c>
      <c r="C674" s="10" t="s">
        <v>126</v>
      </c>
    </row>
    <row r="675" spans="1:3">
      <c r="A675" s="10" t="s">
        <v>1045</v>
      </c>
      <c r="B675" s="10" t="s">
        <v>1012</v>
      </c>
      <c r="C675" s="10" t="s">
        <v>126</v>
      </c>
    </row>
    <row r="676" spans="1:3">
      <c r="A676" s="10" t="s">
        <v>1046</v>
      </c>
      <c r="B676" s="10" t="s">
        <v>1012</v>
      </c>
      <c r="C676" s="10" t="s">
        <v>126</v>
      </c>
    </row>
    <row r="677" spans="1:3">
      <c r="A677" s="10" t="s">
        <v>1047</v>
      </c>
      <c r="B677" s="10" t="s">
        <v>1012</v>
      </c>
      <c r="C677" s="10" t="s">
        <v>126</v>
      </c>
    </row>
    <row r="678" spans="1:3">
      <c r="A678" s="10" t="s">
        <v>1048</v>
      </c>
      <c r="B678" s="10" t="s">
        <v>1012</v>
      </c>
      <c r="C678" s="10" t="s">
        <v>126</v>
      </c>
    </row>
    <row r="679" spans="1:3">
      <c r="A679" s="10" t="s">
        <v>1049</v>
      </c>
      <c r="B679" s="10" t="s">
        <v>1012</v>
      </c>
      <c r="C679" s="10" t="s">
        <v>126</v>
      </c>
    </row>
    <row r="680" spans="1:3">
      <c r="A680" s="10" t="s">
        <v>1050</v>
      </c>
      <c r="B680" s="10" t="s">
        <v>1012</v>
      </c>
      <c r="C680" s="10" t="s">
        <v>126</v>
      </c>
    </row>
    <row r="681" spans="1:3">
      <c r="A681" s="10" t="s">
        <v>1051</v>
      </c>
      <c r="B681" s="10" t="s">
        <v>1012</v>
      </c>
      <c r="C681" s="10" t="s">
        <v>126</v>
      </c>
    </row>
    <row r="682" spans="1:3">
      <c r="A682" s="10" t="s">
        <v>1052</v>
      </c>
      <c r="B682" s="10" t="s">
        <v>1012</v>
      </c>
      <c r="C682" s="10" t="s">
        <v>126</v>
      </c>
    </row>
    <row r="683" spans="1:3">
      <c r="A683" s="10" t="s">
        <v>1053</v>
      </c>
      <c r="B683" s="10" t="s">
        <v>1012</v>
      </c>
      <c r="C683" s="10" t="s">
        <v>126</v>
      </c>
    </row>
    <row r="684" spans="1:3">
      <c r="A684" s="10" t="s">
        <v>1054</v>
      </c>
      <c r="B684" s="10" t="s">
        <v>1012</v>
      </c>
      <c r="C684" s="10" t="s">
        <v>126</v>
      </c>
    </row>
    <row r="685" spans="1:3">
      <c r="A685" s="10" t="s">
        <v>1055</v>
      </c>
      <c r="B685" s="10" t="s">
        <v>1012</v>
      </c>
      <c r="C685" s="10" t="s">
        <v>126</v>
      </c>
    </row>
    <row r="686" spans="1:3">
      <c r="A686" s="10" t="s">
        <v>1056</v>
      </c>
      <c r="B686" s="10" t="s">
        <v>1012</v>
      </c>
      <c r="C686" s="10" t="s">
        <v>126</v>
      </c>
    </row>
    <row r="687" spans="1:3">
      <c r="A687" s="10" t="s">
        <v>1057</v>
      </c>
      <c r="B687" s="10" t="s">
        <v>1012</v>
      </c>
      <c r="C687" s="10" t="s">
        <v>126</v>
      </c>
    </row>
    <row r="688" spans="1:3">
      <c r="A688" s="10" t="s">
        <v>1058</v>
      </c>
      <c r="B688" s="10" t="s">
        <v>1012</v>
      </c>
      <c r="C688" s="10" t="s">
        <v>126</v>
      </c>
    </row>
    <row r="689" spans="1:3">
      <c r="A689" s="10" t="s">
        <v>1059</v>
      </c>
      <c r="B689" s="10" t="s">
        <v>1012</v>
      </c>
      <c r="C689" s="10" t="s">
        <v>126</v>
      </c>
    </row>
    <row r="690" spans="1:3">
      <c r="A690" s="10" t="s">
        <v>1060</v>
      </c>
      <c r="B690" s="10" t="s">
        <v>1012</v>
      </c>
      <c r="C690" s="10" t="s">
        <v>126</v>
      </c>
    </row>
    <row r="691" spans="1:3">
      <c r="A691" s="10" t="s">
        <v>1061</v>
      </c>
      <c r="B691" s="10" t="s">
        <v>1012</v>
      </c>
      <c r="C691" s="10" t="s">
        <v>126</v>
      </c>
    </row>
    <row r="692" spans="1:3">
      <c r="A692" s="10" t="s">
        <v>1062</v>
      </c>
      <c r="B692" s="10" t="s">
        <v>1012</v>
      </c>
      <c r="C692" s="10" t="s">
        <v>126</v>
      </c>
    </row>
    <row r="693" spans="1:3">
      <c r="A693" s="10" t="s">
        <v>1063</v>
      </c>
      <c r="B693" s="10" t="s">
        <v>1012</v>
      </c>
      <c r="C693" s="10" t="s">
        <v>126</v>
      </c>
    </row>
    <row r="694" spans="1:3">
      <c r="A694" s="10" t="s">
        <v>1064</v>
      </c>
      <c r="B694" s="10" t="s">
        <v>1012</v>
      </c>
      <c r="C694" s="10" t="s">
        <v>126</v>
      </c>
    </row>
    <row r="695" spans="1:3">
      <c r="A695" s="10" t="s">
        <v>1065</v>
      </c>
      <c r="B695" s="10" t="s">
        <v>1012</v>
      </c>
      <c r="C695" s="10" t="s">
        <v>126</v>
      </c>
    </row>
    <row r="696" spans="1:3">
      <c r="A696" s="10" t="s">
        <v>1066</v>
      </c>
      <c r="B696" s="10" t="s">
        <v>1012</v>
      </c>
      <c r="C696" s="10" t="s">
        <v>126</v>
      </c>
    </row>
    <row r="697" spans="1:3">
      <c r="A697" s="10" t="s">
        <v>1067</v>
      </c>
      <c r="B697" s="10" t="s">
        <v>1012</v>
      </c>
      <c r="C697" s="10" t="s">
        <v>126</v>
      </c>
    </row>
    <row r="698" spans="1:3">
      <c r="A698" s="10" t="s">
        <v>1068</v>
      </c>
      <c r="B698" s="10" t="s">
        <v>1012</v>
      </c>
      <c r="C698" s="10" t="s">
        <v>126</v>
      </c>
    </row>
    <row r="699" spans="1:3">
      <c r="A699" s="10" t="s">
        <v>1069</v>
      </c>
      <c r="B699" s="10" t="s">
        <v>1012</v>
      </c>
      <c r="C699" s="10" t="s">
        <v>126</v>
      </c>
    </row>
    <row r="700" spans="1:3">
      <c r="A700" s="10" t="s">
        <v>1070</v>
      </c>
      <c r="B700" s="10" t="s">
        <v>1012</v>
      </c>
      <c r="C700" s="10" t="s">
        <v>126</v>
      </c>
    </row>
    <row r="701" spans="1:3">
      <c r="A701" s="10" t="s">
        <v>1071</v>
      </c>
      <c r="B701" s="10" t="s">
        <v>1012</v>
      </c>
      <c r="C701" s="10" t="s">
        <v>126</v>
      </c>
    </row>
    <row r="702" spans="1:3">
      <c r="A702" s="10" t="s">
        <v>1072</v>
      </c>
      <c r="B702" s="10" t="s">
        <v>1012</v>
      </c>
      <c r="C702" s="10" t="s">
        <v>126</v>
      </c>
    </row>
    <row r="703" spans="1:3">
      <c r="A703" s="10" t="s">
        <v>1073</v>
      </c>
      <c r="B703" s="10" t="s">
        <v>1012</v>
      </c>
      <c r="C703" s="10" t="s">
        <v>126</v>
      </c>
    </row>
    <row r="704" spans="1:3">
      <c r="A704" s="10" t="s">
        <v>1074</v>
      </c>
      <c r="B704" s="10" t="s">
        <v>1012</v>
      </c>
      <c r="C704" s="10" t="s">
        <v>126</v>
      </c>
    </row>
    <row r="705" spans="1:3">
      <c r="A705" s="10" t="s">
        <v>1075</v>
      </c>
      <c r="B705" s="10" t="s">
        <v>1012</v>
      </c>
      <c r="C705" s="10" t="s">
        <v>126</v>
      </c>
    </row>
    <row r="706" spans="1:3">
      <c r="A706" s="10" t="s">
        <v>1076</v>
      </c>
      <c r="B706" s="10" t="s">
        <v>1012</v>
      </c>
      <c r="C706" s="10" t="s">
        <v>126</v>
      </c>
    </row>
    <row r="707" spans="1:3">
      <c r="A707" s="10" t="s">
        <v>1077</v>
      </c>
      <c r="B707" s="10" t="s">
        <v>1012</v>
      </c>
      <c r="C707" s="10" t="s">
        <v>126</v>
      </c>
    </row>
    <row r="708" spans="1:3">
      <c r="A708" s="10" t="s">
        <v>1078</v>
      </c>
      <c r="B708" s="10" t="s">
        <v>1012</v>
      </c>
      <c r="C708" s="10" t="s">
        <v>126</v>
      </c>
    </row>
    <row r="709" spans="1:3">
      <c r="A709" s="10" t="s">
        <v>1079</v>
      </c>
      <c r="B709" s="10" t="s">
        <v>1012</v>
      </c>
      <c r="C709" s="10" t="s">
        <v>126</v>
      </c>
    </row>
    <row r="710" spans="1:3">
      <c r="A710" s="10" t="s">
        <v>1080</v>
      </c>
      <c r="B710" s="10" t="s">
        <v>1012</v>
      </c>
      <c r="C710" s="10" t="s">
        <v>126</v>
      </c>
    </row>
    <row r="711" spans="1:3">
      <c r="A711" s="10" t="s">
        <v>1081</v>
      </c>
      <c r="B711" s="10" t="s">
        <v>1012</v>
      </c>
      <c r="C711" s="10" t="s">
        <v>126</v>
      </c>
    </row>
    <row r="712" spans="1:3">
      <c r="A712" s="10" t="s">
        <v>1082</v>
      </c>
      <c r="B712" s="10" t="s">
        <v>1012</v>
      </c>
      <c r="C712" s="10" t="s">
        <v>126</v>
      </c>
    </row>
    <row r="713" spans="1:3">
      <c r="A713" s="10" t="s">
        <v>1083</v>
      </c>
      <c r="B713" s="10" t="s">
        <v>1012</v>
      </c>
      <c r="C713" s="10" t="s">
        <v>126</v>
      </c>
    </row>
    <row r="714" spans="1:3">
      <c r="A714" s="10" t="s">
        <v>1084</v>
      </c>
      <c r="B714" s="10" t="s">
        <v>1012</v>
      </c>
      <c r="C714" s="10" t="s">
        <v>126</v>
      </c>
    </row>
    <row r="715" spans="1:3">
      <c r="A715" s="10" t="s">
        <v>1085</v>
      </c>
      <c r="B715" s="10" t="s">
        <v>1012</v>
      </c>
      <c r="C715" s="10" t="s">
        <v>126</v>
      </c>
    </row>
    <row r="716" spans="1:3">
      <c r="A716" s="10" t="s">
        <v>1086</v>
      </c>
      <c r="B716" s="10" t="s">
        <v>1012</v>
      </c>
      <c r="C716" s="10" t="s">
        <v>126</v>
      </c>
    </row>
    <row r="717" spans="1:3">
      <c r="A717" s="10" t="s">
        <v>1087</v>
      </c>
      <c r="B717" s="10" t="s">
        <v>1012</v>
      </c>
      <c r="C717" s="10" t="s">
        <v>126</v>
      </c>
    </row>
    <row r="718" spans="1:3">
      <c r="A718" s="10" t="s">
        <v>1088</v>
      </c>
      <c r="B718" s="10" t="s">
        <v>1012</v>
      </c>
      <c r="C718" s="10" t="s">
        <v>126</v>
      </c>
    </row>
    <row r="719" spans="1:3">
      <c r="A719" s="10" t="s">
        <v>1089</v>
      </c>
      <c r="B719" s="10" t="s">
        <v>1012</v>
      </c>
      <c r="C719" s="10" t="s">
        <v>126</v>
      </c>
    </row>
    <row r="720" spans="1:3">
      <c r="A720" s="10" t="s">
        <v>1090</v>
      </c>
      <c r="B720" s="10" t="s">
        <v>1012</v>
      </c>
      <c r="C720" s="10" t="s">
        <v>126</v>
      </c>
    </row>
    <row r="721" spans="1:3">
      <c r="A721" s="10" t="s">
        <v>1091</v>
      </c>
      <c r="B721" s="10" t="s">
        <v>1012</v>
      </c>
      <c r="C721" s="10" t="s">
        <v>126</v>
      </c>
    </row>
    <row r="722" spans="1:3">
      <c r="A722" s="10" t="s">
        <v>1092</v>
      </c>
      <c r="B722" s="10" t="s">
        <v>1012</v>
      </c>
      <c r="C722" s="10" t="s">
        <v>126</v>
      </c>
    </row>
    <row r="723" spans="1:3">
      <c r="A723" s="10" t="s">
        <v>1093</v>
      </c>
      <c r="B723" s="10" t="s">
        <v>1012</v>
      </c>
      <c r="C723" s="10" t="s">
        <v>126</v>
      </c>
    </row>
    <row r="724" spans="1:3">
      <c r="A724" s="10" t="s">
        <v>1094</v>
      </c>
      <c r="B724" s="10" t="s">
        <v>1012</v>
      </c>
      <c r="C724" s="10" t="s">
        <v>126</v>
      </c>
    </row>
    <row r="725" spans="1:3">
      <c r="A725" s="10" t="s">
        <v>1095</v>
      </c>
      <c r="B725" s="10" t="s">
        <v>1012</v>
      </c>
      <c r="C725" s="10" t="s">
        <v>126</v>
      </c>
    </row>
    <row r="726" spans="1:3">
      <c r="A726" s="10" t="s">
        <v>1096</v>
      </c>
      <c r="B726" s="10" t="s">
        <v>1012</v>
      </c>
      <c r="C726" s="10" t="s">
        <v>126</v>
      </c>
    </row>
    <row r="727" spans="1:3">
      <c r="A727" s="10" t="s">
        <v>1097</v>
      </c>
      <c r="B727" s="10" t="s">
        <v>1012</v>
      </c>
      <c r="C727" s="10" t="s">
        <v>126</v>
      </c>
    </row>
    <row r="728" spans="1:3">
      <c r="A728" s="10" t="s">
        <v>1098</v>
      </c>
      <c r="B728" s="10" t="s">
        <v>1012</v>
      </c>
      <c r="C728" s="10" t="s">
        <v>126</v>
      </c>
    </row>
    <row r="729" spans="1:3">
      <c r="A729" s="10" t="s">
        <v>1099</v>
      </c>
      <c r="B729" s="10" t="s">
        <v>1012</v>
      </c>
      <c r="C729" s="10" t="s">
        <v>126</v>
      </c>
    </row>
    <row r="730" spans="1:3">
      <c r="A730" s="10" t="s">
        <v>1100</v>
      </c>
      <c r="B730" s="10" t="s">
        <v>1012</v>
      </c>
      <c r="C730" s="10" t="s">
        <v>126</v>
      </c>
    </row>
    <row r="731" spans="1:3">
      <c r="A731" s="10" t="s">
        <v>1101</v>
      </c>
      <c r="B731" s="10" t="s">
        <v>1012</v>
      </c>
      <c r="C731" s="10" t="s">
        <v>126</v>
      </c>
    </row>
    <row r="732" spans="1:3">
      <c r="A732" s="10" t="s">
        <v>1102</v>
      </c>
      <c r="B732" s="10" t="s">
        <v>1012</v>
      </c>
      <c r="C732" s="10" t="s">
        <v>126</v>
      </c>
    </row>
    <row r="733" spans="1:3">
      <c r="A733" s="10" t="s">
        <v>1103</v>
      </c>
      <c r="B733" s="10" t="s">
        <v>1012</v>
      </c>
      <c r="C733" s="10" t="s">
        <v>126</v>
      </c>
    </row>
    <row r="734" spans="1:3">
      <c r="A734" s="10" t="s">
        <v>1104</v>
      </c>
      <c r="B734" s="10" t="s">
        <v>1012</v>
      </c>
      <c r="C734" s="10" t="s">
        <v>126</v>
      </c>
    </row>
    <row r="735" spans="1:3">
      <c r="A735" s="10" t="s">
        <v>1105</v>
      </c>
      <c r="B735" s="10" t="s">
        <v>1012</v>
      </c>
      <c r="C735" s="10" t="s">
        <v>126</v>
      </c>
    </row>
    <row r="736" spans="1:3">
      <c r="A736" s="10" t="s">
        <v>1106</v>
      </c>
      <c r="B736" s="10" t="s">
        <v>1012</v>
      </c>
      <c r="C736" s="10" t="s">
        <v>126</v>
      </c>
    </row>
    <row r="737" spans="1:3">
      <c r="A737" s="10" t="s">
        <v>1107</v>
      </c>
      <c r="B737" s="10" t="s">
        <v>1012</v>
      </c>
      <c r="C737" s="10" t="s">
        <v>126</v>
      </c>
    </row>
    <row r="738" spans="1:3">
      <c r="A738" s="10" t="s">
        <v>1108</v>
      </c>
      <c r="B738" s="10" t="s">
        <v>1012</v>
      </c>
      <c r="C738" s="10" t="s">
        <v>126</v>
      </c>
    </row>
    <row r="739" spans="1:3">
      <c r="A739" s="10" t="s">
        <v>1109</v>
      </c>
      <c r="B739" s="10" t="s">
        <v>1012</v>
      </c>
      <c r="C739" s="10" t="s">
        <v>126</v>
      </c>
    </row>
    <row r="740" spans="1:3">
      <c r="A740" s="10" t="s">
        <v>1110</v>
      </c>
      <c r="B740" s="10" t="s">
        <v>1012</v>
      </c>
      <c r="C740" s="10" t="s">
        <v>126</v>
      </c>
    </row>
    <row r="741" spans="1:3">
      <c r="A741" s="10" t="s">
        <v>1111</v>
      </c>
      <c r="B741" s="10" t="s">
        <v>1012</v>
      </c>
      <c r="C741" s="10" t="s">
        <v>126</v>
      </c>
    </row>
    <row r="742" spans="1:3">
      <c r="A742" s="10" t="s">
        <v>1112</v>
      </c>
      <c r="B742" s="10" t="s">
        <v>1012</v>
      </c>
      <c r="C742" s="10" t="s">
        <v>126</v>
      </c>
    </row>
    <row r="743" spans="1:3">
      <c r="A743" s="10" t="s">
        <v>1113</v>
      </c>
      <c r="B743" s="10" t="s">
        <v>1012</v>
      </c>
      <c r="C743" s="10" t="s">
        <v>126</v>
      </c>
    </row>
    <row r="744" spans="1:3">
      <c r="A744" s="10" t="s">
        <v>1114</v>
      </c>
      <c r="B744" s="10" t="s">
        <v>1012</v>
      </c>
      <c r="C744" s="10" t="s">
        <v>126</v>
      </c>
    </row>
    <row r="745" spans="1:3">
      <c r="A745" s="10" t="s">
        <v>1115</v>
      </c>
      <c r="B745" s="10" t="s">
        <v>1012</v>
      </c>
      <c r="C745" s="10" t="s">
        <v>126</v>
      </c>
    </row>
    <row r="746" spans="1:3">
      <c r="A746" s="10" t="s">
        <v>1116</v>
      </c>
      <c r="B746" s="10" t="s">
        <v>1012</v>
      </c>
      <c r="C746" s="10" t="s">
        <v>126</v>
      </c>
    </row>
    <row r="747" spans="1:3">
      <c r="A747" s="10" t="s">
        <v>1117</v>
      </c>
      <c r="B747" s="10" t="s">
        <v>1012</v>
      </c>
      <c r="C747" s="10" t="s">
        <v>126</v>
      </c>
    </row>
    <row r="748" spans="1:3">
      <c r="A748" s="10" t="s">
        <v>1118</v>
      </c>
      <c r="B748" s="10" t="s">
        <v>1012</v>
      </c>
      <c r="C748" s="10" t="s">
        <v>126</v>
      </c>
    </row>
    <row r="749" spans="1:3">
      <c r="A749" s="10" t="s">
        <v>1119</v>
      </c>
      <c r="B749" s="10" t="s">
        <v>1012</v>
      </c>
      <c r="C749" s="10" t="s">
        <v>126</v>
      </c>
    </row>
    <row r="750" spans="1:3">
      <c r="A750" s="10" t="s">
        <v>1120</v>
      </c>
      <c r="B750" s="10" t="s">
        <v>1012</v>
      </c>
      <c r="C750" s="10" t="s">
        <v>126</v>
      </c>
    </row>
    <row r="751" spans="1:3">
      <c r="A751" s="10" t="s">
        <v>1121</v>
      </c>
      <c r="B751" s="10" t="s">
        <v>1012</v>
      </c>
      <c r="C751" s="10" t="s">
        <v>126</v>
      </c>
    </row>
    <row r="752" spans="1:3">
      <c r="A752" s="10" t="s">
        <v>1122</v>
      </c>
      <c r="B752" s="10" t="s">
        <v>1012</v>
      </c>
      <c r="C752" s="10" t="s">
        <v>126</v>
      </c>
    </row>
    <row r="753" spans="1:3">
      <c r="A753" s="10" t="s">
        <v>1123</v>
      </c>
      <c r="B753" s="10" t="s">
        <v>1012</v>
      </c>
      <c r="C753" s="10" t="s">
        <v>126</v>
      </c>
    </row>
    <row r="754" spans="1:3">
      <c r="A754" s="10" t="s">
        <v>1124</v>
      </c>
      <c r="B754" s="10" t="s">
        <v>1012</v>
      </c>
      <c r="C754" s="10" t="s">
        <v>126</v>
      </c>
    </row>
    <row r="755" spans="1:3">
      <c r="A755" s="10" t="s">
        <v>1125</v>
      </c>
      <c r="B755" s="10" t="s">
        <v>1012</v>
      </c>
      <c r="C755" s="10" t="s">
        <v>126</v>
      </c>
    </row>
    <row r="756" spans="1:3">
      <c r="A756" s="10" t="s">
        <v>1126</v>
      </c>
      <c r="B756" s="10" t="s">
        <v>1012</v>
      </c>
      <c r="C756" s="10" t="s">
        <v>126</v>
      </c>
    </row>
    <row r="757" spans="1:3">
      <c r="A757" s="10" t="s">
        <v>1127</v>
      </c>
      <c r="B757" s="10" t="s">
        <v>1012</v>
      </c>
      <c r="C757" s="10" t="s">
        <v>126</v>
      </c>
    </row>
    <row r="758" spans="1:3">
      <c r="A758" s="10" t="s">
        <v>1128</v>
      </c>
      <c r="B758" s="10" t="s">
        <v>1012</v>
      </c>
      <c r="C758" s="10" t="s">
        <v>126</v>
      </c>
    </row>
    <row r="759" spans="1:3">
      <c r="A759" s="10" t="s">
        <v>1129</v>
      </c>
      <c r="B759" s="10" t="s">
        <v>1012</v>
      </c>
      <c r="C759" s="10" t="s">
        <v>126</v>
      </c>
    </row>
    <row r="760" spans="1:3">
      <c r="A760" s="10" t="s">
        <v>1130</v>
      </c>
      <c r="B760" s="10" t="s">
        <v>1012</v>
      </c>
      <c r="C760" s="10" t="s">
        <v>126</v>
      </c>
    </row>
    <row r="761" spans="1:3">
      <c r="A761" s="10" t="s">
        <v>1131</v>
      </c>
      <c r="B761" s="10" t="s">
        <v>1012</v>
      </c>
      <c r="C761" s="10" t="s">
        <v>126</v>
      </c>
    </row>
    <row r="762" spans="1:3">
      <c r="A762" s="10" t="s">
        <v>1132</v>
      </c>
      <c r="B762" s="10" t="s">
        <v>1012</v>
      </c>
      <c r="C762" s="10" t="s">
        <v>126</v>
      </c>
    </row>
    <row r="763" spans="1:3">
      <c r="A763" s="10" t="s">
        <v>1133</v>
      </c>
      <c r="B763" s="10" t="s">
        <v>1012</v>
      </c>
      <c r="C763" s="10" t="s">
        <v>126</v>
      </c>
    </row>
    <row r="764" spans="1:3">
      <c r="A764" s="10" t="s">
        <v>1134</v>
      </c>
      <c r="B764" s="10" t="s">
        <v>1012</v>
      </c>
      <c r="C764" s="10" t="s">
        <v>126</v>
      </c>
    </row>
    <row r="765" spans="1:3">
      <c r="A765" s="10" t="s">
        <v>1135</v>
      </c>
      <c r="B765" s="10" t="s">
        <v>1012</v>
      </c>
      <c r="C765" s="10" t="s">
        <v>126</v>
      </c>
    </row>
    <row r="766" spans="1:3">
      <c r="A766" s="10" t="s">
        <v>1136</v>
      </c>
      <c r="B766" s="10" t="s">
        <v>1012</v>
      </c>
      <c r="C766" s="10" t="s">
        <v>126</v>
      </c>
    </row>
    <row r="767" spans="1:3">
      <c r="A767" s="10" t="s">
        <v>1137</v>
      </c>
      <c r="B767" s="10" t="s">
        <v>1012</v>
      </c>
      <c r="C767" s="10" t="s">
        <v>126</v>
      </c>
    </row>
    <row r="768" spans="1:3">
      <c r="A768" s="10" t="s">
        <v>1138</v>
      </c>
      <c r="B768" s="10" t="s">
        <v>1012</v>
      </c>
      <c r="C768" s="10" t="s">
        <v>126</v>
      </c>
    </row>
    <row r="769" spans="1:3">
      <c r="A769" s="10" t="s">
        <v>1139</v>
      </c>
      <c r="B769" s="10" t="s">
        <v>1012</v>
      </c>
      <c r="C769" s="10" t="s">
        <v>126</v>
      </c>
    </row>
    <row r="770" spans="1:3">
      <c r="A770" s="10" t="s">
        <v>1140</v>
      </c>
      <c r="B770" s="10" t="s">
        <v>1012</v>
      </c>
      <c r="C770" s="10" t="s">
        <v>126</v>
      </c>
    </row>
    <row r="771" spans="1:3">
      <c r="A771" s="10" t="s">
        <v>1141</v>
      </c>
      <c r="B771" s="10" t="s">
        <v>1012</v>
      </c>
      <c r="C771" s="10" t="s">
        <v>126</v>
      </c>
    </row>
    <row r="772" spans="1:3">
      <c r="A772" s="10" t="s">
        <v>1142</v>
      </c>
      <c r="B772" s="10" t="s">
        <v>1012</v>
      </c>
      <c r="C772" s="10" t="s">
        <v>126</v>
      </c>
    </row>
    <row r="773" spans="1:3">
      <c r="A773" s="10" t="s">
        <v>1143</v>
      </c>
      <c r="B773" s="10" t="s">
        <v>1012</v>
      </c>
      <c r="C773" s="10" t="s">
        <v>126</v>
      </c>
    </row>
    <row r="774" spans="1:3">
      <c r="A774" s="10" t="s">
        <v>1144</v>
      </c>
      <c r="B774" s="10" t="s">
        <v>1012</v>
      </c>
      <c r="C774" s="10" t="s">
        <v>126</v>
      </c>
    </row>
    <row r="775" spans="1:3">
      <c r="A775" s="10" t="s">
        <v>1145</v>
      </c>
      <c r="B775" s="10" t="s">
        <v>1012</v>
      </c>
      <c r="C775" s="10" t="s">
        <v>126</v>
      </c>
    </row>
    <row r="776" spans="1:3">
      <c r="A776" s="10" t="s">
        <v>1146</v>
      </c>
      <c r="B776" s="10" t="s">
        <v>1012</v>
      </c>
      <c r="C776" s="10" t="s">
        <v>126</v>
      </c>
    </row>
    <row r="777" spans="1:3">
      <c r="A777" s="10" t="s">
        <v>1147</v>
      </c>
      <c r="B777" s="10" t="s">
        <v>1012</v>
      </c>
      <c r="C777" s="10" t="s">
        <v>126</v>
      </c>
    </row>
    <row r="778" spans="1:3">
      <c r="A778" s="10" t="s">
        <v>1148</v>
      </c>
      <c r="B778" s="10" t="s">
        <v>1012</v>
      </c>
      <c r="C778" s="10" t="s">
        <v>126</v>
      </c>
    </row>
    <row r="779" spans="1:3">
      <c r="A779" s="10" t="s">
        <v>1149</v>
      </c>
      <c r="B779" s="10" t="s">
        <v>1012</v>
      </c>
      <c r="C779" s="10" t="s">
        <v>126</v>
      </c>
    </row>
    <row r="780" spans="1:3">
      <c r="A780" s="10" t="s">
        <v>1150</v>
      </c>
      <c r="B780" s="10" t="s">
        <v>1012</v>
      </c>
      <c r="C780" s="10" t="s">
        <v>126</v>
      </c>
    </row>
    <row r="781" spans="1:3">
      <c r="A781" s="10" t="s">
        <v>1151</v>
      </c>
      <c r="B781" s="10" t="s">
        <v>1012</v>
      </c>
      <c r="C781" s="10" t="s">
        <v>126</v>
      </c>
    </row>
    <row r="782" spans="1:3">
      <c r="A782" s="10" t="s">
        <v>1152</v>
      </c>
      <c r="B782" s="10" t="s">
        <v>1012</v>
      </c>
      <c r="C782" s="10" t="s">
        <v>126</v>
      </c>
    </row>
    <row r="783" spans="1:3">
      <c r="A783" s="10" t="s">
        <v>1153</v>
      </c>
      <c r="B783" s="10" t="s">
        <v>1012</v>
      </c>
      <c r="C783" s="10" t="s">
        <v>126</v>
      </c>
    </row>
    <row r="784" spans="1:3">
      <c r="A784" s="10" t="s">
        <v>1154</v>
      </c>
      <c r="B784" s="10" t="s">
        <v>1012</v>
      </c>
      <c r="C784" s="10" t="s">
        <v>126</v>
      </c>
    </row>
    <row r="785" spans="1:3">
      <c r="A785" s="10" t="s">
        <v>1155</v>
      </c>
      <c r="B785" s="10" t="s">
        <v>1012</v>
      </c>
      <c r="C785" s="10" t="s">
        <v>126</v>
      </c>
    </row>
    <row r="786" spans="1:3">
      <c r="A786" s="10" t="s">
        <v>1156</v>
      </c>
      <c r="B786" s="10" t="s">
        <v>1012</v>
      </c>
      <c r="C786" s="10" t="s">
        <v>126</v>
      </c>
    </row>
    <row r="787" spans="1:3">
      <c r="A787" s="10" t="s">
        <v>1157</v>
      </c>
      <c r="B787" s="10" t="s">
        <v>1012</v>
      </c>
      <c r="C787" s="10" t="s">
        <v>126</v>
      </c>
    </row>
    <row r="788" spans="1:3">
      <c r="A788" s="10" t="s">
        <v>1158</v>
      </c>
      <c r="B788" s="10" t="s">
        <v>1012</v>
      </c>
      <c r="C788" s="10" t="s">
        <v>126</v>
      </c>
    </row>
    <row r="789" spans="1:3">
      <c r="A789" s="10" t="s">
        <v>1159</v>
      </c>
      <c r="B789" s="10" t="s">
        <v>1012</v>
      </c>
      <c r="C789" s="10" t="s">
        <v>126</v>
      </c>
    </row>
    <row r="790" spans="1:3">
      <c r="A790" s="10" t="s">
        <v>1160</v>
      </c>
      <c r="B790" s="10" t="s">
        <v>1012</v>
      </c>
      <c r="C790" s="10" t="s">
        <v>126</v>
      </c>
    </row>
    <row r="791" spans="1:3">
      <c r="A791" s="10" t="s">
        <v>1161</v>
      </c>
      <c r="B791" s="10" t="s">
        <v>1012</v>
      </c>
      <c r="C791" s="10" t="s">
        <v>126</v>
      </c>
    </row>
    <row r="792" spans="1:3">
      <c r="A792" s="10" t="s">
        <v>1162</v>
      </c>
      <c r="B792" s="10" t="s">
        <v>1012</v>
      </c>
      <c r="C792" s="10" t="s">
        <v>126</v>
      </c>
    </row>
    <row r="793" spans="1:3">
      <c r="A793" s="10" t="s">
        <v>1163</v>
      </c>
      <c r="B793" s="10" t="s">
        <v>1012</v>
      </c>
      <c r="C793" s="10" t="s">
        <v>126</v>
      </c>
    </row>
    <row r="794" spans="1:3">
      <c r="A794" s="10" t="s">
        <v>1164</v>
      </c>
      <c r="B794" s="10" t="s">
        <v>1012</v>
      </c>
      <c r="C794" s="10" t="s">
        <v>126</v>
      </c>
    </row>
    <row r="795" spans="1:3">
      <c r="A795" s="10" t="s">
        <v>1165</v>
      </c>
      <c r="B795" s="10" t="s">
        <v>1012</v>
      </c>
      <c r="C795" s="10" t="s">
        <v>126</v>
      </c>
    </row>
    <row r="796" spans="1:3">
      <c r="A796" s="10" t="s">
        <v>1166</v>
      </c>
      <c r="B796" s="10" t="s">
        <v>1012</v>
      </c>
      <c r="C796" s="10" t="s">
        <v>126</v>
      </c>
    </row>
    <row r="797" spans="1:3">
      <c r="A797" s="10" t="s">
        <v>1167</v>
      </c>
      <c r="B797" s="10" t="s">
        <v>1012</v>
      </c>
      <c r="C797" s="10" t="s">
        <v>126</v>
      </c>
    </row>
    <row r="798" spans="1:3">
      <c r="A798" s="10" t="s">
        <v>1168</v>
      </c>
      <c r="B798" s="10" t="s">
        <v>1012</v>
      </c>
      <c r="C798" s="10" t="s">
        <v>126</v>
      </c>
    </row>
    <row r="799" spans="1:3">
      <c r="A799" s="10" t="s">
        <v>1169</v>
      </c>
      <c r="B799" s="10" t="s">
        <v>1012</v>
      </c>
      <c r="C799" s="10" t="s">
        <v>126</v>
      </c>
    </row>
    <row r="800" spans="1:3">
      <c r="A800" s="10" t="s">
        <v>1170</v>
      </c>
      <c r="B800" s="10" t="s">
        <v>1012</v>
      </c>
      <c r="C800" s="10" t="s">
        <v>126</v>
      </c>
    </row>
    <row r="801" spans="1:3">
      <c r="A801" s="10" t="s">
        <v>1171</v>
      </c>
      <c r="B801" s="10" t="s">
        <v>1012</v>
      </c>
      <c r="C801" s="10" t="s">
        <v>126</v>
      </c>
    </row>
    <row r="802" spans="1:3">
      <c r="A802" s="10" t="s">
        <v>1172</v>
      </c>
      <c r="B802" s="10" t="s">
        <v>1012</v>
      </c>
      <c r="C802" s="10" t="s">
        <v>126</v>
      </c>
    </row>
    <row r="803" spans="1:3">
      <c r="A803" s="10" t="s">
        <v>1173</v>
      </c>
      <c r="B803" s="10" t="s">
        <v>1012</v>
      </c>
      <c r="C803" s="10" t="s">
        <v>126</v>
      </c>
    </row>
    <row r="804" spans="1:3">
      <c r="A804" s="10" t="s">
        <v>1174</v>
      </c>
      <c r="B804" s="10" t="s">
        <v>1012</v>
      </c>
      <c r="C804" s="10" t="s">
        <v>126</v>
      </c>
    </row>
    <row r="805" spans="1:3">
      <c r="A805" s="10" t="s">
        <v>1175</v>
      </c>
      <c r="B805" s="10" t="s">
        <v>1012</v>
      </c>
      <c r="C805" s="10" t="s">
        <v>126</v>
      </c>
    </row>
    <row r="806" spans="1:3">
      <c r="A806" s="10" t="s">
        <v>1176</v>
      </c>
      <c r="B806" s="10" t="s">
        <v>1012</v>
      </c>
      <c r="C806" s="10" t="s">
        <v>126</v>
      </c>
    </row>
    <row r="807" spans="1:3">
      <c r="A807" s="10" t="s">
        <v>1177</v>
      </c>
      <c r="B807" s="10" t="s">
        <v>1012</v>
      </c>
      <c r="C807" s="10" t="s">
        <v>126</v>
      </c>
    </row>
    <row r="808" spans="1:3">
      <c r="A808" s="10" t="s">
        <v>1178</v>
      </c>
      <c r="B808" s="10" t="s">
        <v>1012</v>
      </c>
      <c r="C808" s="10" t="s">
        <v>126</v>
      </c>
    </row>
    <row r="809" spans="1:3">
      <c r="A809" s="10" t="s">
        <v>1179</v>
      </c>
      <c r="B809" s="10" t="s">
        <v>1012</v>
      </c>
      <c r="C809" s="10" t="s">
        <v>126</v>
      </c>
    </row>
    <row r="810" spans="1:3">
      <c r="A810" s="10" t="s">
        <v>1180</v>
      </c>
      <c r="B810" s="10" t="s">
        <v>1012</v>
      </c>
      <c r="C810" s="10" t="s">
        <v>126</v>
      </c>
    </row>
    <row r="811" spans="1:3">
      <c r="A811" s="10" t="s">
        <v>1181</v>
      </c>
      <c r="B811" s="10" t="s">
        <v>1012</v>
      </c>
      <c r="C811" s="10" t="s">
        <v>126</v>
      </c>
    </row>
    <row r="812" spans="1:3">
      <c r="A812" s="10" t="s">
        <v>1182</v>
      </c>
      <c r="B812" s="10" t="s">
        <v>1012</v>
      </c>
      <c r="C812" s="10" t="s">
        <v>126</v>
      </c>
    </row>
    <row r="813" spans="1:3">
      <c r="A813" s="10" t="s">
        <v>1183</v>
      </c>
      <c r="B813" s="10" t="s">
        <v>1012</v>
      </c>
      <c r="C813" s="10" t="s">
        <v>126</v>
      </c>
    </row>
    <row r="814" spans="1:3">
      <c r="A814" s="10" t="s">
        <v>1184</v>
      </c>
      <c r="B814" s="10" t="s">
        <v>1012</v>
      </c>
      <c r="C814" s="10" t="s">
        <v>126</v>
      </c>
    </row>
    <row r="815" spans="1:3">
      <c r="A815" s="10" t="s">
        <v>1185</v>
      </c>
      <c r="B815" s="10" t="s">
        <v>1012</v>
      </c>
      <c r="C815" s="10" t="s">
        <v>126</v>
      </c>
    </row>
    <row r="816" spans="1:3">
      <c r="A816" s="10" t="s">
        <v>1186</v>
      </c>
      <c r="B816" s="10" t="s">
        <v>1012</v>
      </c>
      <c r="C816" s="10" t="s">
        <v>126</v>
      </c>
    </row>
    <row r="817" spans="1:3">
      <c r="A817" s="10" t="s">
        <v>1187</v>
      </c>
      <c r="B817" s="10" t="s">
        <v>1012</v>
      </c>
      <c r="C817" s="10" t="s">
        <v>126</v>
      </c>
    </row>
    <row r="818" spans="1:3">
      <c r="A818" s="10" t="s">
        <v>1188</v>
      </c>
      <c r="B818" s="10" t="s">
        <v>1012</v>
      </c>
      <c r="C818" s="10" t="s">
        <v>126</v>
      </c>
    </row>
    <row r="819" spans="1:3">
      <c r="A819" s="10" t="s">
        <v>1189</v>
      </c>
      <c r="B819" s="10" t="s">
        <v>1012</v>
      </c>
      <c r="C819" s="10" t="s">
        <v>126</v>
      </c>
    </row>
    <row r="820" spans="1:3">
      <c r="A820" s="10" t="s">
        <v>1190</v>
      </c>
      <c r="B820" s="10" t="s">
        <v>1012</v>
      </c>
      <c r="C820" s="10" t="s">
        <v>126</v>
      </c>
    </row>
    <row r="821" spans="1:3">
      <c r="A821" s="10" t="s">
        <v>1191</v>
      </c>
      <c r="B821" s="10" t="s">
        <v>1012</v>
      </c>
      <c r="C821" s="10" t="s">
        <v>126</v>
      </c>
    </row>
    <row r="822" spans="1:3">
      <c r="A822" s="10" t="s">
        <v>1192</v>
      </c>
      <c r="B822" s="10" t="s">
        <v>1012</v>
      </c>
      <c r="C822" s="10" t="s">
        <v>126</v>
      </c>
    </row>
    <row r="823" spans="1:3">
      <c r="A823" s="10" t="s">
        <v>1193</v>
      </c>
      <c r="B823" s="10" t="s">
        <v>1012</v>
      </c>
      <c r="C823" s="10" t="s">
        <v>126</v>
      </c>
    </row>
    <row r="824" spans="1:3">
      <c r="A824" s="10" t="s">
        <v>1194</v>
      </c>
      <c r="B824" s="10" t="s">
        <v>1012</v>
      </c>
      <c r="C824" s="10" t="s">
        <v>126</v>
      </c>
    </row>
    <row r="825" spans="1:3">
      <c r="A825" s="10" t="s">
        <v>1195</v>
      </c>
      <c r="B825" s="10" t="s">
        <v>1012</v>
      </c>
      <c r="C825" s="10" t="s">
        <v>126</v>
      </c>
    </row>
    <row r="826" spans="1:3">
      <c r="A826" s="10" t="s">
        <v>1196</v>
      </c>
      <c r="B826" s="10" t="s">
        <v>1012</v>
      </c>
      <c r="C826" s="10" t="s">
        <v>126</v>
      </c>
    </row>
    <row r="827" spans="1:3">
      <c r="A827" s="10" t="s">
        <v>1197</v>
      </c>
      <c r="B827" s="10" t="s">
        <v>1012</v>
      </c>
      <c r="C827" s="10" t="s">
        <v>126</v>
      </c>
    </row>
    <row r="828" spans="1:3">
      <c r="A828" s="10" t="s">
        <v>1198</v>
      </c>
      <c r="B828" s="10" t="s">
        <v>1012</v>
      </c>
      <c r="C828" s="10" t="s">
        <v>126</v>
      </c>
    </row>
    <row r="829" spans="1:3">
      <c r="A829" s="10" t="s">
        <v>1199</v>
      </c>
      <c r="B829" s="10" t="s">
        <v>1012</v>
      </c>
      <c r="C829" s="10" t="s">
        <v>126</v>
      </c>
    </row>
    <row r="830" spans="1:3">
      <c r="A830" s="10" t="s">
        <v>1200</v>
      </c>
      <c r="B830" s="10" t="s">
        <v>1012</v>
      </c>
      <c r="C830" s="10" t="s">
        <v>126</v>
      </c>
    </row>
    <row r="831" spans="1:3">
      <c r="A831" s="10" t="s">
        <v>1201</v>
      </c>
      <c r="B831" s="10" t="s">
        <v>1012</v>
      </c>
      <c r="C831" s="10" t="s">
        <v>126</v>
      </c>
    </row>
    <row r="832" spans="1:3">
      <c r="A832" s="10" t="s">
        <v>1202</v>
      </c>
      <c r="B832" s="10" t="s">
        <v>1012</v>
      </c>
      <c r="C832" s="10" t="s">
        <v>126</v>
      </c>
    </row>
    <row r="833" spans="1:3">
      <c r="A833" s="10" t="s">
        <v>1203</v>
      </c>
      <c r="B833" s="10" t="s">
        <v>1012</v>
      </c>
      <c r="C833" s="10" t="s">
        <v>126</v>
      </c>
    </row>
    <row r="834" spans="1:3">
      <c r="A834" s="10" t="s">
        <v>1204</v>
      </c>
      <c r="B834" s="10" t="s">
        <v>1012</v>
      </c>
      <c r="C834" s="10" t="s">
        <v>126</v>
      </c>
    </row>
    <row r="835" spans="1:3">
      <c r="A835" s="10" t="s">
        <v>1205</v>
      </c>
      <c r="B835" s="10" t="s">
        <v>1012</v>
      </c>
      <c r="C835" s="10" t="s">
        <v>126</v>
      </c>
    </row>
    <row r="836" spans="1:3">
      <c r="A836" s="10" t="s">
        <v>1206</v>
      </c>
      <c r="B836" s="10" t="s">
        <v>1012</v>
      </c>
      <c r="C836" s="10" t="s">
        <v>126</v>
      </c>
    </row>
    <row r="837" spans="1:3">
      <c r="A837" s="10" t="s">
        <v>1207</v>
      </c>
      <c r="B837" s="10" t="s">
        <v>1012</v>
      </c>
      <c r="C837" s="10" t="s">
        <v>126</v>
      </c>
    </row>
    <row r="838" spans="1:3">
      <c r="A838" s="10" t="s">
        <v>1208</v>
      </c>
      <c r="B838" s="10" t="s">
        <v>1012</v>
      </c>
      <c r="C838" s="10" t="s">
        <v>126</v>
      </c>
    </row>
    <row r="839" spans="1:3">
      <c r="A839" s="10" t="s">
        <v>1209</v>
      </c>
      <c r="B839" s="10" t="s">
        <v>1012</v>
      </c>
      <c r="C839" s="10" t="s">
        <v>126</v>
      </c>
    </row>
    <row r="840" spans="1:3">
      <c r="A840" s="10" t="s">
        <v>1210</v>
      </c>
      <c r="B840" s="10" t="s">
        <v>1012</v>
      </c>
      <c r="C840" s="10" t="s">
        <v>126</v>
      </c>
    </row>
    <row r="841" spans="1:3">
      <c r="A841" s="10" t="s">
        <v>1211</v>
      </c>
      <c r="B841" s="10" t="s">
        <v>1012</v>
      </c>
      <c r="C841" s="10" t="s">
        <v>126</v>
      </c>
    </row>
    <row r="842" spans="1:3">
      <c r="A842" s="10" t="s">
        <v>1212</v>
      </c>
      <c r="B842" s="10" t="s">
        <v>1012</v>
      </c>
      <c r="C842" s="10" t="s">
        <v>126</v>
      </c>
    </row>
    <row r="843" spans="1:3">
      <c r="A843" s="10" t="s">
        <v>1213</v>
      </c>
      <c r="B843" s="10" t="s">
        <v>1012</v>
      </c>
      <c r="C843" s="10" t="s">
        <v>126</v>
      </c>
    </row>
    <row r="844" spans="1:3">
      <c r="A844" s="10" t="s">
        <v>1214</v>
      </c>
      <c r="B844" s="10" t="s">
        <v>1012</v>
      </c>
      <c r="C844" s="10" t="s">
        <v>126</v>
      </c>
    </row>
    <row r="845" spans="1:3">
      <c r="A845" s="10" t="s">
        <v>1215</v>
      </c>
      <c r="B845" s="10" t="s">
        <v>1012</v>
      </c>
      <c r="C845" s="10" t="s">
        <v>126</v>
      </c>
    </row>
    <row r="846" spans="1:3">
      <c r="A846" s="10" t="s">
        <v>1216</v>
      </c>
      <c r="B846" s="10" t="s">
        <v>1012</v>
      </c>
      <c r="C846" s="10" t="s">
        <v>126</v>
      </c>
    </row>
    <row r="847" spans="1:3">
      <c r="A847" s="10" t="s">
        <v>1217</v>
      </c>
      <c r="B847" s="10" t="s">
        <v>1012</v>
      </c>
      <c r="C847" s="10" t="s">
        <v>126</v>
      </c>
    </row>
    <row r="848" spans="1:3">
      <c r="A848" s="10" t="s">
        <v>1218</v>
      </c>
      <c r="B848" s="10" t="s">
        <v>1012</v>
      </c>
      <c r="C848" s="10" t="s">
        <v>126</v>
      </c>
    </row>
    <row r="849" spans="1:3">
      <c r="A849" s="10" t="s">
        <v>1219</v>
      </c>
      <c r="B849" s="10" t="s">
        <v>1012</v>
      </c>
      <c r="C849" s="10" t="s">
        <v>126</v>
      </c>
    </row>
    <row r="850" spans="1:3">
      <c r="A850" s="10" t="s">
        <v>1220</v>
      </c>
      <c r="B850" s="10" t="s">
        <v>1012</v>
      </c>
      <c r="C850" s="10" t="s">
        <v>126</v>
      </c>
    </row>
    <row r="851" spans="1:3">
      <c r="A851" s="10" t="s">
        <v>1221</v>
      </c>
      <c r="B851" s="10" t="s">
        <v>1012</v>
      </c>
      <c r="C851" s="10" t="s">
        <v>126</v>
      </c>
    </row>
    <row r="852" spans="1:3">
      <c r="A852" s="10" t="s">
        <v>1222</v>
      </c>
      <c r="B852" s="10" t="s">
        <v>1012</v>
      </c>
      <c r="C852" s="10" t="s">
        <v>126</v>
      </c>
    </row>
    <row r="853" spans="1:3">
      <c r="A853" s="10" t="s">
        <v>1223</v>
      </c>
      <c r="B853" s="10" t="s">
        <v>1012</v>
      </c>
      <c r="C853" s="10" t="s">
        <v>126</v>
      </c>
    </row>
    <row r="854" spans="1:3">
      <c r="A854" s="10" t="s">
        <v>1224</v>
      </c>
      <c r="B854" s="10" t="s">
        <v>1012</v>
      </c>
      <c r="C854" s="10" t="s">
        <v>126</v>
      </c>
    </row>
    <row r="855" spans="1:3">
      <c r="A855" s="10" t="s">
        <v>1225</v>
      </c>
      <c r="B855" s="10" t="s">
        <v>1012</v>
      </c>
      <c r="C855" s="10" t="s">
        <v>126</v>
      </c>
    </row>
    <row r="856" spans="1:3">
      <c r="A856" s="10" t="s">
        <v>1226</v>
      </c>
      <c r="B856" s="10" t="s">
        <v>1012</v>
      </c>
      <c r="C856" s="10" t="s">
        <v>126</v>
      </c>
    </row>
    <row r="857" spans="1:3">
      <c r="A857" s="10" t="s">
        <v>1227</v>
      </c>
      <c r="B857" s="10" t="s">
        <v>1012</v>
      </c>
      <c r="C857" s="10" t="s">
        <v>126</v>
      </c>
    </row>
    <row r="858" spans="1:3">
      <c r="A858" s="10" t="s">
        <v>1228</v>
      </c>
      <c r="B858" s="10" t="s">
        <v>1012</v>
      </c>
      <c r="C858" s="10" t="s">
        <v>126</v>
      </c>
    </row>
    <row r="859" spans="1:3">
      <c r="A859" s="10" t="s">
        <v>1229</v>
      </c>
      <c r="B859" s="10" t="s">
        <v>1012</v>
      </c>
      <c r="C859" s="10" t="s">
        <v>126</v>
      </c>
    </row>
    <row r="860" spans="1:3">
      <c r="A860" s="10" t="s">
        <v>1230</v>
      </c>
      <c r="B860" s="10" t="s">
        <v>1012</v>
      </c>
      <c r="C860" s="10" t="s">
        <v>126</v>
      </c>
    </row>
    <row r="861" spans="1:3">
      <c r="A861" s="10" t="s">
        <v>1231</v>
      </c>
      <c r="B861" s="10" t="s">
        <v>1012</v>
      </c>
      <c r="C861" s="10" t="s">
        <v>126</v>
      </c>
    </row>
    <row r="862" spans="1:3">
      <c r="A862" s="10" t="s">
        <v>1232</v>
      </c>
      <c r="B862" s="10" t="s">
        <v>1012</v>
      </c>
      <c r="C862" s="10" t="s">
        <v>126</v>
      </c>
    </row>
    <row r="863" spans="1:3">
      <c r="A863" s="10" t="s">
        <v>1233</v>
      </c>
      <c r="B863" s="10" t="s">
        <v>1012</v>
      </c>
      <c r="C863" s="10" t="s">
        <v>126</v>
      </c>
    </row>
    <row r="864" spans="1:3">
      <c r="A864" s="10" t="s">
        <v>1234</v>
      </c>
      <c r="B864" s="10" t="s">
        <v>1012</v>
      </c>
      <c r="C864" s="10" t="s">
        <v>126</v>
      </c>
    </row>
    <row r="865" spans="1:3">
      <c r="A865" s="10" t="s">
        <v>1235</v>
      </c>
      <c r="B865" s="10" t="s">
        <v>1012</v>
      </c>
      <c r="C865" s="10" t="s">
        <v>126</v>
      </c>
    </row>
    <row r="866" spans="1:3">
      <c r="A866" s="10" t="s">
        <v>1236</v>
      </c>
      <c r="B866" s="10" t="s">
        <v>1012</v>
      </c>
      <c r="C866" s="10" t="s">
        <v>126</v>
      </c>
    </row>
    <row r="867" spans="1:3">
      <c r="A867" s="10" t="s">
        <v>1237</v>
      </c>
      <c r="B867" s="10" t="s">
        <v>1012</v>
      </c>
      <c r="C867" s="10" t="s">
        <v>126</v>
      </c>
    </row>
    <row r="868" spans="1:3">
      <c r="A868" s="10" t="s">
        <v>1238</v>
      </c>
      <c r="B868" s="10" t="s">
        <v>1012</v>
      </c>
      <c r="C868" s="10" t="s">
        <v>126</v>
      </c>
    </row>
    <row r="869" spans="1:3">
      <c r="A869" s="10" t="s">
        <v>1239</v>
      </c>
      <c r="B869" s="10" t="s">
        <v>1012</v>
      </c>
      <c r="C869" s="10" t="s">
        <v>126</v>
      </c>
    </row>
    <row r="870" spans="1:3">
      <c r="A870" s="10" t="s">
        <v>1240</v>
      </c>
      <c r="B870" s="10" t="s">
        <v>1012</v>
      </c>
      <c r="C870" s="10" t="s">
        <v>126</v>
      </c>
    </row>
    <row r="871" spans="1:3">
      <c r="A871" s="10" t="s">
        <v>1241</v>
      </c>
      <c r="B871" s="10" t="s">
        <v>1012</v>
      </c>
      <c r="C871" s="10" t="s">
        <v>126</v>
      </c>
    </row>
    <row r="872" spans="1:3">
      <c r="A872" s="10" t="s">
        <v>1242</v>
      </c>
      <c r="B872" s="10" t="s">
        <v>1012</v>
      </c>
      <c r="C872" s="10" t="s">
        <v>126</v>
      </c>
    </row>
    <row r="873" spans="1:3">
      <c r="A873" s="10" t="s">
        <v>1243</v>
      </c>
      <c r="B873" s="10" t="s">
        <v>1012</v>
      </c>
      <c r="C873" s="10" t="s">
        <v>126</v>
      </c>
    </row>
    <row r="874" spans="1:3">
      <c r="A874" s="10" t="s">
        <v>1244</v>
      </c>
      <c r="B874" s="10" t="s">
        <v>1012</v>
      </c>
      <c r="C874" s="10" t="s">
        <v>126</v>
      </c>
    </row>
    <row r="875" spans="1:3">
      <c r="A875" s="10" t="s">
        <v>1245</v>
      </c>
      <c r="B875" s="10" t="s">
        <v>1012</v>
      </c>
      <c r="C875" s="10" t="s">
        <v>126</v>
      </c>
    </row>
    <row r="876" spans="1:3">
      <c r="A876" s="10" t="s">
        <v>1246</v>
      </c>
      <c r="B876" s="10" t="s">
        <v>1012</v>
      </c>
      <c r="C876" s="10" t="s">
        <v>126</v>
      </c>
    </row>
    <row r="877" spans="1:3">
      <c r="A877" s="10" t="s">
        <v>1247</v>
      </c>
      <c r="B877" s="10" t="s">
        <v>1012</v>
      </c>
      <c r="C877" s="10" t="s">
        <v>126</v>
      </c>
    </row>
    <row r="878" spans="1:3">
      <c r="A878" s="10" t="s">
        <v>1248</v>
      </c>
      <c r="B878" s="10" t="s">
        <v>1012</v>
      </c>
      <c r="C878" s="10" t="s">
        <v>126</v>
      </c>
    </row>
    <row r="879" spans="1:3">
      <c r="A879" s="10" t="s">
        <v>1249</v>
      </c>
      <c r="B879" s="10" t="s">
        <v>1012</v>
      </c>
      <c r="C879" s="10" t="s">
        <v>126</v>
      </c>
    </row>
    <row r="880" spans="1:3">
      <c r="A880" s="10" t="s">
        <v>1250</v>
      </c>
      <c r="B880" s="10" t="s">
        <v>1012</v>
      </c>
      <c r="C880" s="10" t="s">
        <v>126</v>
      </c>
    </row>
    <row r="881" spans="1:3">
      <c r="A881" s="10" t="s">
        <v>1251</v>
      </c>
      <c r="B881" s="10" t="s">
        <v>1012</v>
      </c>
      <c r="C881" s="10" t="s">
        <v>126</v>
      </c>
    </row>
    <row r="882" spans="1:3">
      <c r="A882" s="10" t="s">
        <v>1252</v>
      </c>
      <c r="B882" s="10" t="s">
        <v>1012</v>
      </c>
      <c r="C882" s="10" t="s">
        <v>126</v>
      </c>
    </row>
    <row r="883" spans="1:3">
      <c r="A883" s="10" t="s">
        <v>1253</v>
      </c>
      <c r="B883" s="10" t="s">
        <v>1012</v>
      </c>
      <c r="C883" s="10" t="s">
        <v>126</v>
      </c>
    </row>
    <row r="884" spans="1:3">
      <c r="A884" s="10" t="s">
        <v>1254</v>
      </c>
      <c r="B884" s="10" t="s">
        <v>1012</v>
      </c>
      <c r="C884" s="10" t="s">
        <v>126</v>
      </c>
    </row>
    <row r="885" spans="1:3">
      <c r="A885" s="10" t="s">
        <v>1255</v>
      </c>
      <c r="B885" s="10" t="s">
        <v>1012</v>
      </c>
      <c r="C885" s="10" t="s">
        <v>126</v>
      </c>
    </row>
    <row r="886" spans="1:3">
      <c r="A886" s="10" t="s">
        <v>1256</v>
      </c>
      <c r="B886" s="10" t="s">
        <v>1012</v>
      </c>
      <c r="C886" s="10" t="s">
        <v>126</v>
      </c>
    </row>
    <row r="887" spans="1:3">
      <c r="A887" s="10" t="s">
        <v>1257</v>
      </c>
      <c r="B887" s="10" t="s">
        <v>1012</v>
      </c>
      <c r="C887" s="10" t="s">
        <v>126</v>
      </c>
    </row>
    <row r="888" spans="1:3">
      <c r="A888" s="10" t="s">
        <v>1258</v>
      </c>
      <c r="B888" s="10" t="s">
        <v>1012</v>
      </c>
      <c r="C888" s="10" t="s">
        <v>126</v>
      </c>
    </row>
    <row r="889" spans="1:3">
      <c r="A889" s="10" t="s">
        <v>1259</v>
      </c>
      <c r="B889" s="10" t="s">
        <v>1012</v>
      </c>
      <c r="C889" s="10" t="s">
        <v>126</v>
      </c>
    </row>
    <row r="890" spans="1:3">
      <c r="A890" s="10" t="s">
        <v>1260</v>
      </c>
      <c r="B890" s="10" t="s">
        <v>1012</v>
      </c>
      <c r="C890" s="10" t="s">
        <v>126</v>
      </c>
    </row>
    <row r="891" spans="1:3">
      <c r="A891" s="10" t="s">
        <v>1261</v>
      </c>
      <c r="B891" s="10" t="s">
        <v>1012</v>
      </c>
      <c r="C891" s="10" t="s">
        <v>126</v>
      </c>
    </row>
    <row r="892" spans="1:3">
      <c r="A892" s="10" t="s">
        <v>1262</v>
      </c>
      <c r="B892" s="10" t="s">
        <v>1012</v>
      </c>
      <c r="C892" s="10" t="s">
        <v>126</v>
      </c>
    </row>
    <row r="893" spans="1:3">
      <c r="A893" s="10" t="s">
        <v>1263</v>
      </c>
      <c r="B893" s="10" t="s">
        <v>1012</v>
      </c>
      <c r="C893" s="10" t="s">
        <v>126</v>
      </c>
    </row>
    <row r="894" spans="1:3">
      <c r="A894" s="10" t="s">
        <v>1264</v>
      </c>
      <c r="B894" s="10" t="s">
        <v>1012</v>
      </c>
      <c r="C894" s="10" t="s">
        <v>126</v>
      </c>
    </row>
    <row r="895" spans="1:3">
      <c r="A895" s="10" t="s">
        <v>1265</v>
      </c>
      <c r="B895" s="10" t="s">
        <v>1012</v>
      </c>
      <c r="C895" s="10" t="s">
        <v>126</v>
      </c>
    </row>
    <row r="896" spans="1:3">
      <c r="A896" s="10" t="s">
        <v>1266</v>
      </c>
      <c r="B896" s="10" t="s">
        <v>1012</v>
      </c>
      <c r="C896" s="10" t="s">
        <v>126</v>
      </c>
    </row>
    <row r="897" spans="1:3">
      <c r="A897" s="10" t="s">
        <v>1267</v>
      </c>
      <c r="B897" s="10" t="s">
        <v>1012</v>
      </c>
      <c r="C897" s="10" t="s">
        <v>126</v>
      </c>
    </row>
    <row r="898" spans="1:3">
      <c r="A898" s="10" t="s">
        <v>1268</v>
      </c>
      <c r="B898" s="10" t="s">
        <v>1012</v>
      </c>
      <c r="C898" s="10" t="s">
        <v>126</v>
      </c>
    </row>
    <row r="899" spans="1:3">
      <c r="A899" s="10" t="s">
        <v>1269</v>
      </c>
      <c r="B899" s="10" t="s">
        <v>1012</v>
      </c>
      <c r="C899" s="10" t="s">
        <v>126</v>
      </c>
    </row>
    <row r="900" spans="1:3">
      <c r="A900" s="10" t="s">
        <v>1270</v>
      </c>
      <c r="B900" s="10" t="s">
        <v>1012</v>
      </c>
      <c r="C900" s="10" t="s">
        <v>126</v>
      </c>
    </row>
    <row r="901" spans="1:3">
      <c r="A901" s="10" t="s">
        <v>1271</v>
      </c>
      <c r="B901" s="10" t="s">
        <v>1012</v>
      </c>
      <c r="C901" s="10" t="s">
        <v>126</v>
      </c>
    </row>
    <row r="902" spans="1:3">
      <c r="A902" s="10" t="s">
        <v>1272</v>
      </c>
      <c r="B902" s="10" t="s">
        <v>1012</v>
      </c>
      <c r="C902" s="10" t="s">
        <v>126</v>
      </c>
    </row>
    <row r="903" spans="1:3">
      <c r="A903" s="10" t="s">
        <v>1273</v>
      </c>
      <c r="B903" s="10" t="s">
        <v>1012</v>
      </c>
      <c r="C903" s="10" t="s">
        <v>126</v>
      </c>
    </row>
    <row r="904" spans="1:3">
      <c r="A904" s="10" t="s">
        <v>1274</v>
      </c>
      <c r="B904" s="10" t="s">
        <v>1012</v>
      </c>
      <c r="C904" s="10" t="s">
        <v>126</v>
      </c>
    </row>
    <row r="905" spans="1:3">
      <c r="A905" s="10" t="s">
        <v>1275</v>
      </c>
      <c r="B905" s="10" t="s">
        <v>1012</v>
      </c>
      <c r="C905" s="10" t="s">
        <v>126</v>
      </c>
    </row>
    <row r="906" spans="1:3">
      <c r="A906" s="10" t="s">
        <v>1276</v>
      </c>
      <c r="B906" s="10" t="s">
        <v>1012</v>
      </c>
      <c r="C906" s="10" t="s">
        <v>126</v>
      </c>
    </row>
    <row r="907" spans="1:3">
      <c r="A907" s="10" t="s">
        <v>1277</v>
      </c>
      <c r="B907" s="10" t="s">
        <v>1012</v>
      </c>
      <c r="C907" s="10" t="s">
        <v>126</v>
      </c>
    </row>
    <row r="908" spans="1:3">
      <c r="A908" s="10" t="s">
        <v>1278</v>
      </c>
      <c r="B908" s="10" t="s">
        <v>1012</v>
      </c>
      <c r="C908" s="10" t="s">
        <v>126</v>
      </c>
    </row>
    <row r="909" spans="1:3">
      <c r="A909" s="10" t="s">
        <v>1279</v>
      </c>
      <c r="B909" s="10" t="s">
        <v>1012</v>
      </c>
      <c r="C909" s="10" t="s">
        <v>126</v>
      </c>
    </row>
    <row r="910" spans="1:3">
      <c r="A910" s="10" t="s">
        <v>1280</v>
      </c>
      <c r="B910" s="10" t="s">
        <v>1012</v>
      </c>
      <c r="C910" s="10" t="s">
        <v>126</v>
      </c>
    </row>
    <row r="911" spans="1:3">
      <c r="A911" s="10" t="s">
        <v>1281</v>
      </c>
      <c r="B911" s="10" t="s">
        <v>1012</v>
      </c>
      <c r="C911" s="10" t="s">
        <v>126</v>
      </c>
    </row>
    <row r="912" spans="1:3">
      <c r="A912" s="10" t="s">
        <v>1282</v>
      </c>
      <c r="B912" s="10" t="s">
        <v>1012</v>
      </c>
      <c r="C912" s="10" t="s">
        <v>126</v>
      </c>
    </row>
    <row r="913" spans="1:3">
      <c r="A913" s="10" t="s">
        <v>1283</v>
      </c>
      <c r="B913" s="10" t="s">
        <v>1012</v>
      </c>
      <c r="C913" s="10" t="s">
        <v>126</v>
      </c>
    </row>
    <row r="914" spans="1:3">
      <c r="A914" s="10" t="s">
        <v>1284</v>
      </c>
      <c r="B914" s="10" t="s">
        <v>1012</v>
      </c>
      <c r="C914" s="10" t="s">
        <v>126</v>
      </c>
    </row>
    <row r="915" spans="1:3">
      <c r="A915" s="10" t="s">
        <v>1285</v>
      </c>
      <c r="B915" s="10" t="s">
        <v>1012</v>
      </c>
      <c r="C915" s="10" t="s">
        <v>126</v>
      </c>
    </row>
    <row r="916" spans="1:3">
      <c r="A916" s="10" t="s">
        <v>1286</v>
      </c>
      <c r="B916" s="10" t="s">
        <v>1012</v>
      </c>
      <c r="C916" s="10" t="s">
        <v>126</v>
      </c>
    </row>
    <row r="917" spans="1:3">
      <c r="A917" s="10" t="s">
        <v>1287</v>
      </c>
      <c r="B917" s="10" t="s">
        <v>1012</v>
      </c>
      <c r="C917" s="10" t="s">
        <v>126</v>
      </c>
    </row>
    <row r="918" spans="1:3">
      <c r="A918" s="10" t="s">
        <v>1288</v>
      </c>
      <c r="B918" s="10" t="s">
        <v>1012</v>
      </c>
      <c r="C918" s="10" t="s">
        <v>126</v>
      </c>
    </row>
    <row r="919" spans="1:3">
      <c r="A919" s="10" t="s">
        <v>1289</v>
      </c>
      <c r="B919" s="10" t="s">
        <v>1012</v>
      </c>
      <c r="C919" s="10" t="s">
        <v>126</v>
      </c>
    </row>
    <row r="920" spans="1:3">
      <c r="A920" s="10" t="s">
        <v>1290</v>
      </c>
      <c r="B920" s="10" t="s">
        <v>1012</v>
      </c>
      <c r="C920" s="10" t="s">
        <v>126</v>
      </c>
    </row>
    <row r="921" spans="1:3">
      <c r="A921" s="10" t="s">
        <v>1291</v>
      </c>
      <c r="B921" s="10" t="s">
        <v>1012</v>
      </c>
      <c r="C921" s="10" t="s">
        <v>126</v>
      </c>
    </row>
    <row r="922" spans="1:3">
      <c r="A922" s="10" t="s">
        <v>1292</v>
      </c>
      <c r="B922" s="10" t="s">
        <v>1012</v>
      </c>
      <c r="C922" s="10" t="s">
        <v>126</v>
      </c>
    </row>
    <row r="923" spans="1:3">
      <c r="A923" s="10" t="s">
        <v>1293</v>
      </c>
      <c r="B923" s="10" t="s">
        <v>1012</v>
      </c>
      <c r="C923" s="10" t="s">
        <v>126</v>
      </c>
    </row>
    <row r="924" spans="1:3">
      <c r="A924" s="10" t="s">
        <v>1294</v>
      </c>
      <c r="B924" s="10" t="s">
        <v>1012</v>
      </c>
      <c r="C924" s="10" t="s">
        <v>126</v>
      </c>
    </row>
    <row r="925" spans="1:3">
      <c r="A925" s="10" t="s">
        <v>1295</v>
      </c>
      <c r="B925" s="10" t="s">
        <v>1012</v>
      </c>
      <c r="C925" s="10" t="s">
        <v>126</v>
      </c>
    </row>
    <row r="926" spans="1:3">
      <c r="A926" s="10" t="s">
        <v>1296</v>
      </c>
      <c r="B926" s="10" t="s">
        <v>1012</v>
      </c>
      <c r="C926" s="10" t="s">
        <v>126</v>
      </c>
    </row>
    <row r="927" spans="1:3">
      <c r="A927" s="10" t="s">
        <v>1297</v>
      </c>
      <c r="B927" s="10" t="s">
        <v>1012</v>
      </c>
      <c r="C927" s="10" t="s">
        <v>126</v>
      </c>
    </row>
    <row r="928" spans="1:3">
      <c r="A928" s="10" t="s">
        <v>1298</v>
      </c>
      <c r="B928" s="10" t="s">
        <v>1012</v>
      </c>
      <c r="C928" s="10" t="s">
        <v>126</v>
      </c>
    </row>
    <row r="929" spans="1:3">
      <c r="A929" s="10" t="s">
        <v>1299</v>
      </c>
      <c r="B929" s="10" t="s">
        <v>1012</v>
      </c>
      <c r="C929" s="10" t="s">
        <v>126</v>
      </c>
    </row>
    <row r="930" spans="1:3">
      <c r="A930" s="10" t="s">
        <v>1300</v>
      </c>
      <c r="B930" s="10" t="s">
        <v>1012</v>
      </c>
      <c r="C930" s="10" t="s">
        <v>126</v>
      </c>
    </row>
    <row r="931" spans="1:3">
      <c r="A931" s="10" t="s">
        <v>1301</v>
      </c>
      <c r="B931" s="10" t="s">
        <v>1012</v>
      </c>
      <c r="C931" s="10" t="s">
        <v>126</v>
      </c>
    </row>
    <row r="932" spans="1:3">
      <c r="A932" s="10" t="s">
        <v>1302</v>
      </c>
      <c r="B932" s="10" t="s">
        <v>1012</v>
      </c>
      <c r="C932" s="10" t="s">
        <v>126</v>
      </c>
    </row>
    <row r="933" spans="1:3">
      <c r="A933" s="10" t="s">
        <v>1303</v>
      </c>
      <c r="B933" s="10" t="s">
        <v>1012</v>
      </c>
      <c r="C933" s="10" t="s">
        <v>126</v>
      </c>
    </row>
    <row r="934" spans="1:3">
      <c r="A934" s="10" t="s">
        <v>1304</v>
      </c>
      <c r="B934" s="10" t="s">
        <v>1012</v>
      </c>
      <c r="C934" s="10" t="s">
        <v>126</v>
      </c>
    </row>
    <row r="935" spans="1:3">
      <c r="A935" s="10" t="s">
        <v>1305</v>
      </c>
      <c r="B935" s="10" t="s">
        <v>1012</v>
      </c>
      <c r="C935" s="10" t="s">
        <v>126</v>
      </c>
    </row>
    <row r="936" spans="1:3">
      <c r="A936" s="10" t="s">
        <v>1306</v>
      </c>
      <c r="B936" s="10" t="s">
        <v>1012</v>
      </c>
      <c r="C936" s="10" t="s">
        <v>126</v>
      </c>
    </row>
    <row r="937" spans="1:3">
      <c r="A937" s="10" t="s">
        <v>1307</v>
      </c>
      <c r="B937" s="10" t="s">
        <v>1012</v>
      </c>
      <c r="C937" s="10" t="s">
        <v>126</v>
      </c>
    </row>
    <row r="938" spans="1:3">
      <c r="A938" s="10" t="s">
        <v>1308</v>
      </c>
      <c r="B938" s="10" t="s">
        <v>1012</v>
      </c>
      <c r="C938" s="10" t="s">
        <v>126</v>
      </c>
    </row>
    <row r="939" spans="1:3">
      <c r="A939" s="10" t="s">
        <v>1309</v>
      </c>
      <c r="B939" s="10" t="s">
        <v>1012</v>
      </c>
      <c r="C939" s="10" t="s">
        <v>126</v>
      </c>
    </row>
    <row r="940" spans="1:3">
      <c r="A940" s="10" t="s">
        <v>1310</v>
      </c>
      <c r="B940" s="10" t="s">
        <v>1012</v>
      </c>
      <c r="C940" s="10" t="s">
        <v>126</v>
      </c>
    </row>
    <row r="941" spans="1:3">
      <c r="A941" s="10" t="s">
        <v>1311</v>
      </c>
      <c r="B941" s="10" t="s">
        <v>1012</v>
      </c>
      <c r="C941" s="10" t="s">
        <v>126</v>
      </c>
    </row>
    <row r="942" spans="1:3">
      <c r="A942" s="10" t="s">
        <v>1312</v>
      </c>
      <c r="B942" s="10" t="s">
        <v>1012</v>
      </c>
      <c r="C942" s="10" t="s">
        <v>126</v>
      </c>
    </row>
    <row r="943" spans="1:3">
      <c r="A943" s="10" t="s">
        <v>1313</v>
      </c>
      <c r="B943" s="10" t="s">
        <v>1012</v>
      </c>
      <c r="C943" s="10" t="s">
        <v>126</v>
      </c>
    </row>
    <row r="944" spans="1:3">
      <c r="A944" s="10" t="s">
        <v>1314</v>
      </c>
      <c r="B944" s="10" t="s">
        <v>1012</v>
      </c>
      <c r="C944" s="10" t="s">
        <v>126</v>
      </c>
    </row>
    <row r="945" spans="1:3">
      <c r="A945" s="10" t="s">
        <v>1315</v>
      </c>
      <c r="B945" s="10" t="s">
        <v>1012</v>
      </c>
      <c r="C945" s="10" t="s">
        <v>126</v>
      </c>
    </row>
    <row r="946" spans="1:3">
      <c r="A946" s="10" t="s">
        <v>1316</v>
      </c>
      <c r="B946" s="10" t="s">
        <v>1012</v>
      </c>
      <c r="C946" s="10" t="s">
        <v>126</v>
      </c>
    </row>
    <row r="947" spans="1:3">
      <c r="A947" s="10" t="s">
        <v>1317</v>
      </c>
      <c r="B947" s="10" t="s">
        <v>1012</v>
      </c>
      <c r="C947" s="10" t="s">
        <v>126</v>
      </c>
    </row>
    <row r="948" spans="1:3">
      <c r="A948" s="10" t="s">
        <v>1318</v>
      </c>
      <c r="B948" s="10" t="s">
        <v>1012</v>
      </c>
      <c r="C948" s="10" t="s">
        <v>126</v>
      </c>
    </row>
    <row r="949" spans="1:3">
      <c r="A949" s="10" t="s">
        <v>1319</v>
      </c>
      <c r="B949" s="10" t="s">
        <v>1012</v>
      </c>
      <c r="C949" s="10" t="s">
        <v>126</v>
      </c>
    </row>
    <row r="950" spans="1:3">
      <c r="A950" s="10" t="s">
        <v>1320</v>
      </c>
      <c r="B950" s="10" t="s">
        <v>1012</v>
      </c>
      <c r="C950" s="10" t="s">
        <v>126</v>
      </c>
    </row>
    <row r="951" spans="1:3">
      <c r="A951" s="10" t="s">
        <v>1321</v>
      </c>
      <c r="B951" s="10" t="s">
        <v>1012</v>
      </c>
      <c r="C951" s="10" t="s">
        <v>126</v>
      </c>
    </row>
    <row r="952" spans="1:3">
      <c r="A952" s="10" t="s">
        <v>1322</v>
      </c>
      <c r="B952" s="10" t="s">
        <v>1012</v>
      </c>
      <c r="C952" s="10" t="s">
        <v>126</v>
      </c>
    </row>
    <row r="953" spans="1:3">
      <c r="A953" s="10" t="s">
        <v>1323</v>
      </c>
      <c r="B953" s="10" t="s">
        <v>1012</v>
      </c>
      <c r="C953" s="10" t="s">
        <v>126</v>
      </c>
    </row>
    <row r="954" spans="1:3">
      <c r="A954" s="10" t="s">
        <v>1324</v>
      </c>
      <c r="B954" s="10" t="s">
        <v>1012</v>
      </c>
      <c r="C954" s="10" t="s">
        <v>126</v>
      </c>
    </row>
    <row r="955" spans="1:3">
      <c r="A955" s="10" t="s">
        <v>1325</v>
      </c>
      <c r="B955" s="10" t="s">
        <v>1012</v>
      </c>
      <c r="C955" s="10" t="s">
        <v>126</v>
      </c>
    </row>
    <row r="956" spans="1:3">
      <c r="A956" s="10" t="s">
        <v>1326</v>
      </c>
      <c r="B956" s="10" t="s">
        <v>1012</v>
      </c>
      <c r="C956" s="10" t="s">
        <v>126</v>
      </c>
    </row>
    <row r="957" spans="1:3">
      <c r="A957" s="10" t="s">
        <v>1327</v>
      </c>
      <c r="B957" s="10" t="s">
        <v>1012</v>
      </c>
      <c r="C957" s="10" t="s">
        <v>126</v>
      </c>
    </row>
    <row r="958" spans="1:3">
      <c r="A958" s="10" t="s">
        <v>1328</v>
      </c>
      <c r="B958" s="10" t="s">
        <v>1012</v>
      </c>
      <c r="C958" s="10" t="s">
        <v>126</v>
      </c>
    </row>
    <row r="959" spans="1:3">
      <c r="A959" s="10" t="s">
        <v>1329</v>
      </c>
      <c r="B959" s="10" t="s">
        <v>1012</v>
      </c>
      <c r="C959" s="10" t="s">
        <v>126</v>
      </c>
    </row>
    <row r="960" spans="1:3">
      <c r="A960" s="10" t="s">
        <v>1330</v>
      </c>
      <c r="B960" s="10" t="s">
        <v>1012</v>
      </c>
      <c r="C960" s="10" t="s">
        <v>126</v>
      </c>
    </row>
    <row r="961" spans="1:3">
      <c r="A961" s="10" t="s">
        <v>1331</v>
      </c>
      <c r="B961" s="10" t="s">
        <v>1012</v>
      </c>
      <c r="C961" s="10" t="s">
        <v>126</v>
      </c>
    </row>
    <row r="962" spans="1:3">
      <c r="A962" s="10" t="s">
        <v>1332</v>
      </c>
      <c r="B962" s="10" t="s">
        <v>1012</v>
      </c>
      <c r="C962" s="10" t="s">
        <v>126</v>
      </c>
    </row>
    <row r="963" spans="1:3">
      <c r="A963" s="10" t="s">
        <v>1333</v>
      </c>
      <c r="B963" s="10" t="s">
        <v>1012</v>
      </c>
      <c r="C963" s="10" t="s">
        <v>126</v>
      </c>
    </row>
    <row r="964" spans="1:3">
      <c r="A964" s="10" t="s">
        <v>1334</v>
      </c>
      <c r="B964" s="10" t="s">
        <v>1012</v>
      </c>
      <c r="C964" s="10" t="s">
        <v>126</v>
      </c>
    </row>
    <row r="965" spans="1:3">
      <c r="A965" s="10" t="s">
        <v>1335</v>
      </c>
      <c r="B965" s="10" t="s">
        <v>1012</v>
      </c>
      <c r="C965" s="10" t="s">
        <v>126</v>
      </c>
    </row>
    <row r="966" spans="1:3">
      <c r="A966" s="10" t="s">
        <v>1336</v>
      </c>
      <c r="B966" s="10" t="s">
        <v>1012</v>
      </c>
      <c r="C966" s="10" t="s">
        <v>126</v>
      </c>
    </row>
    <row r="967" spans="1:3">
      <c r="A967" s="10" t="s">
        <v>1337</v>
      </c>
      <c r="B967" s="10" t="s">
        <v>1012</v>
      </c>
      <c r="C967" s="10" t="s">
        <v>126</v>
      </c>
    </row>
    <row r="968" spans="1:3">
      <c r="A968" s="10" t="s">
        <v>1338</v>
      </c>
      <c r="B968" s="10" t="s">
        <v>1012</v>
      </c>
      <c r="C968" s="10" t="s">
        <v>126</v>
      </c>
    </row>
    <row r="969" spans="1:3">
      <c r="A969" s="10" t="s">
        <v>1339</v>
      </c>
      <c r="B969" s="10" t="s">
        <v>1012</v>
      </c>
      <c r="C969" s="10" t="s">
        <v>126</v>
      </c>
    </row>
    <row r="970" spans="1:3">
      <c r="A970" s="10" t="s">
        <v>1340</v>
      </c>
      <c r="B970" s="10" t="s">
        <v>1012</v>
      </c>
      <c r="C970" s="10" t="s">
        <v>126</v>
      </c>
    </row>
    <row r="971" spans="1:3">
      <c r="A971" s="10" t="s">
        <v>1341</v>
      </c>
      <c r="B971" s="10" t="s">
        <v>1012</v>
      </c>
      <c r="C971" s="10" t="s">
        <v>126</v>
      </c>
    </row>
    <row r="972" spans="1:3">
      <c r="A972" s="10" t="s">
        <v>1342</v>
      </c>
      <c r="B972" s="10" t="s">
        <v>1012</v>
      </c>
      <c r="C972" s="10" t="s">
        <v>126</v>
      </c>
    </row>
    <row r="973" spans="1:3">
      <c r="A973" s="10" t="s">
        <v>1343</v>
      </c>
      <c r="B973" s="10" t="s">
        <v>1012</v>
      </c>
      <c r="C973" s="10" t="s">
        <v>126</v>
      </c>
    </row>
    <row r="974" spans="1:3">
      <c r="A974" s="10" t="s">
        <v>1344</v>
      </c>
      <c r="B974" s="10" t="s">
        <v>1012</v>
      </c>
      <c r="C974" s="10" t="s">
        <v>126</v>
      </c>
    </row>
    <row r="975" spans="1:3">
      <c r="A975" s="10" t="s">
        <v>1345</v>
      </c>
      <c r="B975" s="10" t="s">
        <v>1012</v>
      </c>
      <c r="C975" s="10" t="s">
        <v>126</v>
      </c>
    </row>
    <row r="976" spans="1:3">
      <c r="A976" s="10" t="s">
        <v>1346</v>
      </c>
      <c r="B976" s="10" t="s">
        <v>1012</v>
      </c>
      <c r="C976" s="10" t="s">
        <v>126</v>
      </c>
    </row>
    <row r="977" spans="1:3">
      <c r="A977" s="10" t="s">
        <v>1347</v>
      </c>
      <c r="B977" s="10" t="s">
        <v>1012</v>
      </c>
      <c r="C977" s="10" t="s">
        <v>126</v>
      </c>
    </row>
    <row r="978" spans="1:3">
      <c r="A978" s="10" t="s">
        <v>1348</v>
      </c>
      <c r="B978" s="10" t="s">
        <v>1012</v>
      </c>
      <c r="C978" s="10" t="s">
        <v>126</v>
      </c>
    </row>
    <row r="979" spans="1:3">
      <c r="A979" s="10" t="s">
        <v>1349</v>
      </c>
      <c r="B979" s="10" t="s">
        <v>1012</v>
      </c>
      <c r="C979" s="10" t="s">
        <v>126</v>
      </c>
    </row>
    <row r="980" spans="1:3">
      <c r="A980" s="10" t="s">
        <v>1350</v>
      </c>
      <c r="B980" s="10" t="s">
        <v>1012</v>
      </c>
      <c r="C980" s="10" t="s">
        <v>126</v>
      </c>
    </row>
    <row r="981" spans="1:3">
      <c r="A981" s="10" t="s">
        <v>1351</v>
      </c>
      <c r="B981" s="10" t="s">
        <v>1012</v>
      </c>
      <c r="C981" s="10" t="s">
        <v>126</v>
      </c>
    </row>
    <row r="982" spans="1:3">
      <c r="A982" s="10" t="s">
        <v>1352</v>
      </c>
      <c r="B982" s="10" t="s">
        <v>1012</v>
      </c>
      <c r="C982" s="10" t="s">
        <v>126</v>
      </c>
    </row>
    <row r="983" spans="1:3">
      <c r="A983" s="10" t="s">
        <v>1353</v>
      </c>
      <c r="B983" s="10" t="s">
        <v>1012</v>
      </c>
      <c r="C983" s="10" t="s">
        <v>126</v>
      </c>
    </row>
    <row r="984" spans="1:3">
      <c r="A984" s="10" t="s">
        <v>1354</v>
      </c>
      <c r="B984" s="10" t="s">
        <v>1012</v>
      </c>
      <c r="C984" s="10" t="s">
        <v>126</v>
      </c>
    </row>
    <row r="985" spans="1:3">
      <c r="A985" s="10" t="s">
        <v>1355</v>
      </c>
      <c r="B985" s="10" t="s">
        <v>1012</v>
      </c>
      <c r="C985" s="10" t="s">
        <v>126</v>
      </c>
    </row>
    <row r="986" spans="1:3">
      <c r="A986" s="10" t="s">
        <v>1356</v>
      </c>
      <c r="B986" s="10" t="s">
        <v>1012</v>
      </c>
      <c r="C986" s="10" t="s">
        <v>126</v>
      </c>
    </row>
    <row r="987" spans="1:3">
      <c r="A987" s="10" t="s">
        <v>1357</v>
      </c>
      <c r="B987" s="10" t="s">
        <v>1012</v>
      </c>
      <c r="C987" s="10" t="s">
        <v>126</v>
      </c>
    </row>
    <row r="988" spans="1:3">
      <c r="A988" s="10" t="s">
        <v>1358</v>
      </c>
      <c r="B988" s="10" t="s">
        <v>1012</v>
      </c>
      <c r="C988" s="10" t="s">
        <v>126</v>
      </c>
    </row>
    <row r="989" spans="1:3">
      <c r="A989" s="10" t="s">
        <v>1359</v>
      </c>
      <c r="B989" s="10" t="s">
        <v>1012</v>
      </c>
      <c r="C989" s="10" t="s">
        <v>126</v>
      </c>
    </row>
    <row r="990" spans="1:3">
      <c r="A990" s="10" t="s">
        <v>1360</v>
      </c>
      <c r="B990" s="10" t="s">
        <v>1012</v>
      </c>
      <c r="C990" s="10" t="s">
        <v>126</v>
      </c>
    </row>
    <row r="991" spans="1:3">
      <c r="A991" s="10" t="s">
        <v>1361</v>
      </c>
      <c r="B991" s="10" t="s">
        <v>1012</v>
      </c>
      <c r="C991" s="10" t="s">
        <v>126</v>
      </c>
    </row>
    <row r="992" spans="1:3">
      <c r="A992" s="10" t="s">
        <v>1362</v>
      </c>
      <c r="B992" s="10" t="s">
        <v>1012</v>
      </c>
      <c r="C992" s="10" t="s">
        <v>126</v>
      </c>
    </row>
    <row r="993" spans="1:3">
      <c r="A993" s="10" t="s">
        <v>1363</v>
      </c>
      <c r="B993" s="10" t="s">
        <v>1012</v>
      </c>
      <c r="C993" s="10" t="s">
        <v>126</v>
      </c>
    </row>
    <row r="994" spans="1:3">
      <c r="A994" s="10" t="s">
        <v>1364</v>
      </c>
      <c r="B994" s="10" t="s">
        <v>1012</v>
      </c>
      <c r="C994" s="10" t="s">
        <v>126</v>
      </c>
    </row>
    <row r="995" spans="1:3">
      <c r="A995" s="10" t="s">
        <v>1365</v>
      </c>
      <c r="B995" s="10" t="s">
        <v>1012</v>
      </c>
      <c r="C995" s="10" t="s">
        <v>126</v>
      </c>
    </row>
    <row r="996" spans="1:3">
      <c r="A996" s="10" t="s">
        <v>1366</v>
      </c>
      <c r="B996" s="10" t="s">
        <v>1012</v>
      </c>
      <c r="C996" s="10" t="s">
        <v>126</v>
      </c>
    </row>
    <row r="997" spans="1:3">
      <c r="A997" s="10" t="s">
        <v>1367</v>
      </c>
      <c r="B997" s="10" t="s">
        <v>1012</v>
      </c>
      <c r="C997" s="10" t="s">
        <v>126</v>
      </c>
    </row>
    <row r="998" spans="1:3">
      <c r="A998" s="10" t="s">
        <v>1368</v>
      </c>
      <c r="B998" s="10" t="s">
        <v>1012</v>
      </c>
      <c r="C998" s="10" t="s">
        <v>126</v>
      </c>
    </row>
    <row r="999" spans="1:3">
      <c r="A999" s="10" t="s">
        <v>1369</v>
      </c>
      <c r="B999" s="10" t="s">
        <v>1012</v>
      </c>
      <c r="C999" s="10" t="s">
        <v>126</v>
      </c>
    </row>
    <row r="1000" spans="1:3">
      <c r="A1000" s="10" t="s">
        <v>1370</v>
      </c>
      <c r="B1000" s="10" t="s">
        <v>1012</v>
      </c>
      <c r="C1000" s="10" t="s">
        <v>126</v>
      </c>
    </row>
    <row r="1001" spans="1:3">
      <c r="A1001" s="10" t="s">
        <v>1371</v>
      </c>
      <c r="B1001" s="10" t="s">
        <v>1012</v>
      </c>
      <c r="C1001" s="10" t="s">
        <v>126</v>
      </c>
    </row>
    <row r="1002" spans="1:3">
      <c r="A1002" s="10" t="s">
        <v>1372</v>
      </c>
      <c r="B1002" s="10" t="s">
        <v>1012</v>
      </c>
      <c r="C1002" s="10" t="s">
        <v>126</v>
      </c>
    </row>
    <row r="1003" spans="1:3">
      <c r="A1003" s="10" t="s">
        <v>1373</v>
      </c>
      <c r="B1003" s="10" t="s">
        <v>1012</v>
      </c>
      <c r="C1003" s="10" t="s">
        <v>126</v>
      </c>
    </row>
    <row r="1004" spans="1:3">
      <c r="A1004" s="10" t="s">
        <v>1374</v>
      </c>
      <c r="B1004" s="10" t="s">
        <v>1012</v>
      </c>
      <c r="C1004" s="10" t="s">
        <v>126</v>
      </c>
    </row>
    <row r="1005" spans="1:3">
      <c r="A1005" s="10" t="s">
        <v>1375</v>
      </c>
      <c r="B1005" s="10" t="s">
        <v>1012</v>
      </c>
      <c r="C1005" s="10" t="s">
        <v>126</v>
      </c>
    </row>
    <row r="1006" spans="1:3">
      <c r="A1006" s="10" t="s">
        <v>1376</v>
      </c>
      <c r="B1006" s="10" t="s">
        <v>1012</v>
      </c>
      <c r="C1006" s="10" t="s">
        <v>126</v>
      </c>
    </row>
    <row r="1007" spans="1:3">
      <c r="A1007" s="10" t="s">
        <v>1377</v>
      </c>
      <c r="B1007" s="10" t="s">
        <v>1012</v>
      </c>
      <c r="C1007" s="10" t="s">
        <v>126</v>
      </c>
    </row>
    <row r="1008" spans="1:3">
      <c r="A1008" s="10" t="s">
        <v>1378</v>
      </c>
      <c r="B1008" s="10" t="s">
        <v>1012</v>
      </c>
      <c r="C1008" s="10" t="s">
        <v>126</v>
      </c>
    </row>
    <row r="1009" spans="1:3">
      <c r="A1009" s="10" t="s">
        <v>1379</v>
      </c>
      <c r="B1009" s="10" t="s">
        <v>1012</v>
      </c>
      <c r="C1009" s="10" t="s">
        <v>126</v>
      </c>
    </row>
    <row r="1010" spans="1:3">
      <c r="A1010" s="10" t="s">
        <v>1380</v>
      </c>
      <c r="B1010" s="10" t="s">
        <v>1012</v>
      </c>
      <c r="C1010" s="10" t="s">
        <v>126</v>
      </c>
    </row>
    <row r="1011" spans="1:3">
      <c r="A1011" s="10" t="s">
        <v>1381</v>
      </c>
      <c r="B1011" s="10" t="s">
        <v>1012</v>
      </c>
      <c r="C1011" s="10" t="s">
        <v>126</v>
      </c>
    </row>
    <row r="1012" spans="1:3">
      <c r="A1012" s="10" t="s">
        <v>1382</v>
      </c>
      <c r="B1012" s="10" t="s">
        <v>1012</v>
      </c>
      <c r="C1012" s="10" t="s">
        <v>126</v>
      </c>
    </row>
    <row r="1013" spans="1:3">
      <c r="A1013" s="10" t="s">
        <v>1383</v>
      </c>
      <c r="B1013" s="10" t="s">
        <v>1012</v>
      </c>
      <c r="C1013" s="10" t="s">
        <v>126</v>
      </c>
    </row>
    <row r="1014" spans="1:3">
      <c r="A1014" s="10" t="s">
        <v>1384</v>
      </c>
      <c r="B1014" s="10" t="s">
        <v>1012</v>
      </c>
      <c r="C1014" s="10" t="s">
        <v>126</v>
      </c>
    </row>
    <row r="1015" spans="1:3">
      <c r="A1015" s="10" t="s">
        <v>1385</v>
      </c>
      <c r="B1015" s="10" t="s">
        <v>1012</v>
      </c>
      <c r="C1015" s="10" t="s">
        <v>126</v>
      </c>
    </row>
    <row r="1016" spans="1:3">
      <c r="A1016" s="10" t="s">
        <v>1386</v>
      </c>
      <c r="B1016" s="10" t="s">
        <v>1012</v>
      </c>
      <c r="C1016" s="10" t="s">
        <v>126</v>
      </c>
    </row>
    <row r="1017" spans="1:3">
      <c r="A1017" s="10" t="s">
        <v>1387</v>
      </c>
      <c r="B1017" s="10" t="s">
        <v>1012</v>
      </c>
      <c r="C1017" s="10" t="s">
        <v>126</v>
      </c>
    </row>
    <row r="1018" spans="1:3">
      <c r="A1018" s="10" t="s">
        <v>1388</v>
      </c>
      <c r="B1018" s="10" t="s">
        <v>1012</v>
      </c>
      <c r="C1018" s="10" t="s">
        <v>126</v>
      </c>
    </row>
    <row r="1019" spans="1:3">
      <c r="A1019" s="10" t="s">
        <v>1389</v>
      </c>
      <c r="B1019" s="10" t="s">
        <v>1012</v>
      </c>
      <c r="C1019" s="10" t="s">
        <v>126</v>
      </c>
    </row>
    <row r="1020" spans="1:3">
      <c r="A1020" s="10" t="s">
        <v>1390</v>
      </c>
      <c r="B1020" s="10" t="s">
        <v>1012</v>
      </c>
      <c r="C1020" s="10" t="s">
        <v>126</v>
      </c>
    </row>
    <row r="1021" spans="1:3">
      <c r="A1021" s="10" t="s">
        <v>1391</v>
      </c>
      <c r="B1021" s="10" t="s">
        <v>1012</v>
      </c>
      <c r="C1021" s="10" t="s">
        <v>126</v>
      </c>
    </row>
    <row r="1022" spans="1:3">
      <c r="A1022" s="10" t="s">
        <v>1392</v>
      </c>
      <c r="B1022" s="10" t="s">
        <v>1012</v>
      </c>
      <c r="C1022" s="10" t="s">
        <v>126</v>
      </c>
    </row>
    <row r="1023" spans="1:3">
      <c r="A1023" s="10" t="s">
        <v>1393</v>
      </c>
      <c r="B1023" s="10" t="s">
        <v>1012</v>
      </c>
      <c r="C1023" s="10" t="s">
        <v>126</v>
      </c>
    </row>
    <row r="1024" spans="1:3">
      <c r="A1024" s="10" t="s">
        <v>1394</v>
      </c>
      <c r="B1024" s="10" t="s">
        <v>1012</v>
      </c>
      <c r="C1024" s="10" t="s">
        <v>126</v>
      </c>
    </row>
    <row r="1025" spans="1:3">
      <c r="A1025" s="10" t="s">
        <v>1395</v>
      </c>
      <c r="B1025" s="10" t="s">
        <v>1012</v>
      </c>
      <c r="C1025" s="10" t="s">
        <v>126</v>
      </c>
    </row>
    <row r="1026" spans="1:3">
      <c r="A1026" s="10" t="s">
        <v>1396</v>
      </c>
      <c r="B1026" s="10" t="s">
        <v>1012</v>
      </c>
      <c r="C1026" s="10" t="s">
        <v>126</v>
      </c>
    </row>
    <row r="1027" spans="1:3">
      <c r="A1027" s="10" t="s">
        <v>1397</v>
      </c>
      <c r="B1027" s="10" t="s">
        <v>1012</v>
      </c>
      <c r="C1027" s="10" t="s">
        <v>126</v>
      </c>
    </row>
    <row r="1028" spans="1:3">
      <c r="A1028" s="10" t="s">
        <v>1398</v>
      </c>
      <c r="B1028" s="10" t="s">
        <v>1012</v>
      </c>
      <c r="C1028" s="10" t="s">
        <v>126</v>
      </c>
    </row>
    <row r="1029" spans="1:3">
      <c r="A1029" s="10" t="s">
        <v>1399</v>
      </c>
      <c r="B1029" s="10" t="s">
        <v>1012</v>
      </c>
      <c r="C1029" s="10" t="s">
        <v>126</v>
      </c>
    </row>
    <row r="1030" spans="1:3">
      <c r="A1030" s="10" t="s">
        <v>1400</v>
      </c>
      <c r="B1030" s="10" t="s">
        <v>1012</v>
      </c>
      <c r="C1030" s="10" t="s">
        <v>126</v>
      </c>
    </row>
    <row r="1031" spans="1:3">
      <c r="A1031" s="10" t="s">
        <v>1401</v>
      </c>
      <c r="B1031" s="10" t="s">
        <v>1012</v>
      </c>
      <c r="C1031" s="10" t="s">
        <v>126</v>
      </c>
    </row>
    <row r="1032" spans="1:3">
      <c r="A1032" s="10" t="s">
        <v>1402</v>
      </c>
      <c r="B1032" s="10" t="s">
        <v>1012</v>
      </c>
      <c r="C1032" s="10" t="s">
        <v>126</v>
      </c>
    </row>
    <row r="1033" spans="1:3">
      <c r="A1033" s="10" t="s">
        <v>1403</v>
      </c>
      <c r="B1033" s="10" t="s">
        <v>1012</v>
      </c>
      <c r="C1033" s="10" t="s">
        <v>126</v>
      </c>
    </row>
    <row r="1034" spans="1:3">
      <c r="A1034" s="10" t="s">
        <v>1404</v>
      </c>
      <c r="B1034" s="10" t="s">
        <v>1012</v>
      </c>
      <c r="C1034" s="10" t="s">
        <v>126</v>
      </c>
    </row>
    <row r="1035" spans="1:3">
      <c r="A1035" s="10" t="s">
        <v>1405</v>
      </c>
      <c r="B1035" s="10" t="s">
        <v>1012</v>
      </c>
      <c r="C1035" s="10" t="s">
        <v>126</v>
      </c>
    </row>
    <row r="1036" spans="1:3">
      <c r="A1036" s="10" t="s">
        <v>1406</v>
      </c>
      <c r="B1036" s="10" t="s">
        <v>1012</v>
      </c>
      <c r="C1036" s="10" t="s">
        <v>126</v>
      </c>
    </row>
    <row r="1037" spans="1:3">
      <c r="A1037" s="10" t="s">
        <v>1407</v>
      </c>
      <c r="B1037" s="10" t="s">
        <v>1012</v>
      </c>
      <c r="C1037" s="10" t="s">
        <v>126</v>
      </c>
    </row>
    <row r="1038" spans="1:3">
      <c r="A1038" s="10" t="s">
        <v>1408</v>
      </c>
      <c r="B1038" s="10" t="s">
        <v>1012</v>
      </c>
      <c r="C1038" s="10" t="s">
        <v>126</v>
      </c>
    </row>
    <row r="1039" spans="1:3">
      <c r="A1039" s="10" t="s">
        <v>1409</v>
      </c>
      <c r="B1039" s="10" t="s">
        <v>1012</v>
      </c>
      <c r="C1039" s="10" t="s">
        <v>126</v>
      </c>
    </row>
    <row r="1040" spans="1:3">
      <c r="A1040" s="10" t="s">
        <v>1410</v>
      </c>
      <c r="B1040" s="10" t="s">
        <v>1012</v>
      </c>
      <c r="C1040" s="10" t="s">
        <v>126</v>
      </c>
    </row>
    <row r="1041" spans="1:3">
      <c r="A1041" s="10" t="s">
        <v>1411</v>
      </c>
      <c r="B1041" s="10" t="s">
        <v>1012</v>
      </c>
      <c r="C1041" s="10" t="s">
        <v>126</v>
      </c>
    </row>
    <row r="1042" spans="1:3">
      <c r="A1042" s="10" t="s">
        <v>1412</v>
      </c>
      <c r="B1042" s="10" t="s">
        <v>1012</v>
      </c>
      <c r="C1042" s="10" t="s">
        <v>126</v>
      </c>
    </row>
    <row r="1043" spans="1:3">
      <c r="A1043" s="10" t="s">
        <v>1413</v>
      </c>
      <c r="B1043" s="10" t="s">
        <v>1012</v>
      </c>
      <c r="C1043" s="10" t="s">
        <v>126</v>
      </c>
    </row>
    <row r="1044" spans="1:3">
      <c r="A1044" s="10" t="s">
        <v>1414</v>
      </c>
      <c r="B1044" s="10" t="s">
        <v>1012</v>
      </c>
      <c r="C1044" s="10" t="s">
        <v>126</v>
      </c>
    </row>
    <row r="1045" spans="1:3">
      <c r="A1045" s="10" t="s">
        <v>1415</v>
      </c>
      <c r="B1045" s="10" t="s">
        <v>1012</v>
      </c>
      <c r="C1045" s="10" t="s">
        <v>126</v>
      </c>
    </row>
    <row r="1046" spans="1:3">
      <c r="A1046" s="10" t="s">
        <v>1416</v>
      </c>
      <c r="B1046" s="10" t="s">
        <v>1012</v>
      </c>
      <c r="C1046" s="10" t="s">
        <v>126</v>
      </c>
    </row>
    <row r="1047" spans="1:3">
      <c r="A1047" s="10" t="s">
        <v>1417</v>
      </c>
      <c r="B1047" s="10" t="s">
        <v>1012</v>
      </c>
      <c r="C1047" s="10" t="s">
        <v>126</v>
      </c>
    </row>
    <row r="1048" spans="1:3">
      <c r="A1048" s="10" t="s">
        <v>1418</v>
      </c>
      <c r="B1048" s="10" t="s">
        <v>1012</v>
      </c>
      <c r="C1048" s="10" t="s">
        <v>126</v>
      </c>
    </row>
    <row r="1049" spans="1:3">
      <c r="A1049" s="10" t="s">
        <v>1419</v>
      </c>
      <c r="B1049" s="10" t="s">
        <v>1012</v>
      </c>
      <c r="C1049" s="10" t="s">
        <v>126</v>
      </c>
    </row>
    <row r="1050" spans="1:3">
      <c r="A1050" s="10" t="s">
        <v>1420</v>
      </c>
      <c r="B1050" s="10" t="s">
        <v>1012</v>
      </c>
      <c r="C1050" s="10" t="s">
        <v>126</v>
      </c>
    </row>
    <row r="1051" spans="1:3">
      <c r="A1051" s="10" t="s">
        <v>1421</v>
      </c>
      <c r="B1051" s="10" t="s">
        <v>1012</v>
      </c>
      <c r="C1051" s="10" t="s">
        <v>126</v>
      </c>
    </row>
    <row r="1052" spans="1:3">
      <c r="A1052" s="10" t="s">
        <v>1422</v>
      </c>
      <c r="B1052" s="10" t="s">
        <v>1012</v>
      </c>
      <c r="C1052" s="10" t="s">
        <v>126</v>
      </c>
    </row>
    <row r="1053" spans="1:3">
      <c r="A1053" s="10" t="s">
        <v>1423</v>
      </c>
      <c r="B1053" s="10" t="s">
        <v>1012</v>
      </c>
      <c r="C1053" s="10" t="s">
        <v>126</v>
      </c>
    </row>
    <row r="1054" spans="1:3">
      <c r="A1054" s="10" t="s">
        <v>1424</v>
      </c>
      <c r="B1054" s="10" t="s">
        <v>1012</v>
      </c>
      <c r="C1054" s="10" t="s">
        <v>126</v>
      </c>
    </row>
    <row r="1055" spans="1:3">
      <c r="A1055" s="10" t="s">
        <v>1425</v>
      </c>
      <c r="B1055" s="10" t="s">
        <v>1012</v>
      </c>
      <c r="C1055" s="10" t="s">
        <v>126</v>
      </c>
    </row>
    <row r="1056" spans="1:3">
      <c r="A1056" s="10" t="s">
        <v>1426</v>
      </c>
      <c r="B1056" s="10" t="s">
        <v>1012</v>
      </c>
      <c r="C1056" s="10" t="s">
        <v>126</v>
      </c>
    </row>
    <row r="1057" spans="1:3">
      <c r="A1057" s="10" t="s">
        <v>1427</v>
      </c>
      <c r="B1057" s="10" t="s">
        <v>1012</v>
      </c>
      <c r="C1057" s="10" t="s">
        <v>126</v>
      </c>
    </row>
    <row r="1058" spans="1:3">
      <c r="A1058" s="10" t="s">
        <v>1428</v>
      </c>
      <c r="B1058" s="10" t="s">
        <v>1012</v>
      </c>
      <c r="C1058" s="10" t="s">
        <v>126</v>
      </c>
    </row>
    <row r="1059" spans="1:3">
      <c r="A1059" s="10" t="s">
        <v>1429</v>
      </c>
      <c r="B1059" s="10" t="s">
        <v>1012</v>
      </c>
      <c r="C1059" s="10" t="s">
        <v>126</v>
      </c>
    </row>
    <row r="1060" spans="1:3">
      <c r="A1060" s="10" t="s">
        <v>1430</v>
      </c>
      <c r="B1060" s="10" t="s">
        <v>1012</v>
      </c>
      <c r="C1060" s="10" t="s">
        <v>126</v>
      </c>
    </row>
    <row r="1061" spans="1:3">
      <c r="A1061" s="10" t="s">
        <v>1431</v>
      </c>
      <c r="B1061" s="10" t="s">
        <v>1012</v>
      </c>
      <c r="C1061" s="10" t="s">
        <v>126</v>
      </c>
    </row>
    <row r="1062" spans="1:3">
      <c r="A1062" s="10" t="s">
        <v>1432</v>
      </c>
      <c r="B1062" s="10" t="s">
        <v>1012</v>
      </c>
      <c r="C1062" s="10" t="s">
        <v>126</v>
      </c>
    </row>
    <row r="1063" spans="1:3">
      <c r="A1063" s="10" t="s">
        <v>1433</v>
      </c>
      <c r="B1063" s="10" t="s">
        <v>1012</v>
      </c>
      <c r="C1063" s="10" t="s">
        <v>126</v>
      </c>
    </row>
    <row r="1064" spans="1:3">
      <c r="A1064" s="10" t="s">
        <v>1434</v>
      </c>
      <c r="B1064" s="10" t="s">
        <v>1012</v>
      </c>
      <c r="C1064" s="10" t="s">
        <v>126</v>
      </c>
    </row>
    <row r="1065" spans="1:3">
      <c r="A1065" s="10" t="s">
        <v>1435</v>
      </c>
      <c r="B1065" s="10" t="s">
        <v>1012</v>
      </c>
      <c r="C1065" s="10" t="s">
        <v>126</v>
      </c>
    </row>
    <row r="1066" spans="1:3">
      <c r="A1066" s="10" t="s">
        <v>1436</v>
      </c>
      <c r="B1066" s="10" t="s">
        <v>1012</v>
      </c>
      <c r="C1066" s="10" t="s">
        <v>126</v>
      </c>
    </row>
    <row r="1067" spans="1:3">
      <c r="A1067" s="10" t="s">
        <v>1437</v>
      </c>
      <c r="B1067" s="10" t="s">
        <v>1012</v>
      </c>
      <c r="C1067" s="10" t="s">
        <v>126</v>
      </c>
    </row>
    <row r="1068" spans="1:3">
      <c r="A1068" s="10" t="s">
        <v>1438</v>
      </c>
      <c r="B1068" s="10" t="s">
        <v>1012</v>
      </c>
      <c r="C1068" s="10" t="s">
        <v>126</v>
      </c>
    </row>
    <row r="1069" spans="1:3">
      <c r="A1069" s="10" t="s">
        <v>1439</v>
      </c>
      <c r="B1069" s="10" t="s">
        <v>1012</v>
      </c>
      <c r="C1069" s="10" t="s">
        <v>126</v>
      </c>
    </row>
    <row r="1070" spans="1:3">
      <c r="A1070" s="10" t="s">
        <v>1440</v>
      </c>
      <c r="B1070" s="10" t="s">
        <v>1012</v>
      </c>
      <c r="C1070" s="10" t="s">
        <v>126</v>
      </c>
    </row>
    <row r="1071" spans="1:3">
      <c r="A1071" s="10" t="s">
        <v>1441</v>
      </c>
      <c r="B1071" s="10" t="s">
        <v>1012</v>
      </c>
      <c r="C1071" s="10" t="s">
        <v>126</v>
      </c>
    </row>
    <row r="1072" spans="1:3">
      <c r="A1072" s="10" t="s">
        <v>1442</v>
      </c>
      <c r="B1072" s="10" t="s">
        <v>1012</v>
      </c>
      <c r="C1072" s="10" t="s">
        <v>126</v>
      </c>
    </row>
    <row r="1073" spans="1:3">
      <c r="A1073" s="10" t="s">
        <v>1443</v>
      </c>
      <c r="B1073" s="10" t="s">
        <v>1012</v>
      </c>
      <c r="C1073" s="10" t="s">
        <v>126</v>
      </c>
    </row>
    <row r="1074" spans="1:3">
      <c r="A1074" s="10" t="s">
        <v>1444</v>
      </c>
      <c r="B1074" s="10" t="s">
        <v>1012</v>
      </c>
      <c r="C1074" s="10" t="s">
        <v>126</v>
      </c>
    </row>
    <row r="1075" spans="1:3">
      <c r="A1075" s="10" t="s">
        <v>1445</v>
      </c>
      <c r="B1075" s="10" t="s">
        <v>1012</v>
      </c>
      <c r="C1075" s="10" t="s">
        <v>126</v>
      </c>
    </row>
    <row r="1076" spans="1:3">
      <c r="A1076" s="10" t="s">
        <v>1446</v>
      </c>
      <c r="B1076" s="10" t="s">
        <v>1012</v>
      </c>
      <c r="C1076" s="10" t="s">
        <v>126</v>
      </c>
    </row>
    <row r="1077" spans="1:3">
      <c r="A1077" s="10" t="s">
        <v>1447</v>
      </c>
      <c r="B1077" s="10" t="s">
        <v>1012</v>
      </c>
      <c r="C1077" s="10" t="s">
        <v>126</v>
      </c>
    </row>
    <row r="1078" spans="1:3">
      <c r="A1078" s="10" t="s">
        <v>1448</v>
      </c>
      <c r="B1078" s="10" t="s">
        <v>1012</v>
      </c>
      <c r="C1078" s="10" t="s">
        <v>126</v>
      </c>
    </row>
    <row r="1079" spans="1:3">
      <c r="A1079" s="10" t="s">
        <v>1449</v>
      </c>
      <c r="B1079" s="10" t="s">
        <v>1012</v>
      </c>
      <c r="C1079" s="10" t="s">
        <v>126</v>
      </c>
    </row>
    <row r="1080" spans="1:3">
      <c r="A1080" s="10" t="s">
        <v>1450</v>
      </c>
      <c r="B1080" s="10" t="s">
        <v>1012</v>
      </c>
      <c r="C1080" s="10" t="s">
        <v>126</v>
      </c>
    </row>
    <row r="1081" spans="1:3">
      <c r="A1081" s="10" t="s">
        <v>1451</v>
      </c>
      <c r="B1081" s="10" t="s">
        <v>1012</v>
      </c>
      <c r="C1081" s="10" t="s">
        <v>126</v>
      </c>
    </row>
    <row r="1082" spans="1:3">
      <c r="A1082" s="10" t="s">
        <v>1452</v>
      </c>
      <c r="B1082" s="10" t="s">
        <v>1012</v>
      </c>
      <c r="C1082" s="10" t="s">
        <v>126</v>
      </c>
    </row>
    <row r="1083" spans="1:3">
      <c r="A1083" s="10" t="s">
        <v>1453</v>
      </c>
      <c r="B1083" s="10" t="s">
        <v>1012</v>
      </c>
      <c r="C1083" s="10" t="s">
        <v>126</v>
      </c>
    </row>
    <row r="1084" spans="1:3">
      <c r="A1084" s="10" t="s">
        <v>1454</v>
      </c>
      <c r="B1084" s="10" t="s">
        <v>1012</v>
      </c>
      <c r="C1084" s="10" t="s">
        <v>126</v>
      </c>
    </row>
    <row r="1085" spans="1:3">
      <c r="A1085" s="10" t="s">
        <v>1455</v>
      </c>
      <c r="B1085" s="10" t="s">
        <v>1012</v>
      </c>
      <c r="C1085" s="10" t="s">
        <v>126</v>
      </c>
    </row>
    <row r="1086" spans="1:3">
      <c r="A1086" s="10" t="s">
        <v>1456</v>
      </c>
      <c r="B1086" s="10" t="s">
        <v>1012</v>
      </c>
      <c r="C1086" s="10" t="s">
        <v>126</v>
      </c>
    </row>
    <row r="1087" spans="1:3">
      <c r="A1087" s="10" t="s">
        <v>1457</v>
      </c>
      <c r="B1087" s="10" t="s">
        <v>1012</v>
      </c>
      <c r="C1087" s="10" t="s">
        <v>126</v>
      </c>
    </row>
    <row r="1088" spans="1:3">
      <c r="A1088" s="10" t="s">
        <v>1458</v>
      </c>
      <c r="B1088" s="10" t="s">
        <v>1012</v>
      </c>
      <c r="C1088" s="10" t="s">
        <v>126</v>
      </c>
    </row>
    <row r="1089" spans="1:3">
      <c r="A1089" s="10" t="s">
        <v>1459</v>
      </c>
      <c r="B1089" s="10" t="s">
        <v>1012</v>
      </c>
      <c r="C1089" s="10" t="s">
        <v>126</v>
      </c>
    </row>
    <row r="1090" spans="1:3">
      <c r="A1090" s="10" t="s">
        <v>1460</v>
      </c>
      <c r="B1090" s="10" t="s">
        <v>1012</v>
      </c>
      <c r="C1090" s="10" t="s">
        <v>126</v>
      </c>
    </row>
    <row r="1091" spans="1:3">
      <c r="A1091" s="10" t="s">
        <v>1461</v>
      </c>
      <c r="B1091" s="10" t="s">
        <v>1012</v>
      </c>
      <c r="C1091" s="10" t="s">
        <v>126</v>
      </c>
    </row>
    <row r="1092" spans="1:3">
      <c r="A1092" s="10" t="s">
        <v>1462</v>
      </c>
      <c r="B1092" s="10" t="s">
        <v>1012</v>
      </c>
      <c r="C1092" s="10" t="s">
        <v>126</v>
      </c>
    </row>
    <row r="1093" spans="1:3">
      <c r="A1093" s="10" t="s">
        <v>1463</v>
      </c>
      <c r="B1093" s="10" t="s">
        <v>1012</v>
      </c>
      <c r="C1093" s="10" t="s">
        <v>126</v>
      </c>
    </row>
    <row r="1094" spans="1:3">
      <c r="A1094" s="10" t="s">
        <v>1464</v>
      </c>
      <c r="B1094" s="10" t="s">
        <v>1012</v>
      </c>
      <c r="C1094" s="10" t="s">
        <v>126</v>
      </c>
    </row>
    <row r="1095" spans="1:3">
      <c r="A1095" s="10" t="s">
        <v>1465</v>
      </c>
      <c r="B1095" s="10" t="s">
        <v>1012</v>
      </c>
      <c r="C1095" s="10" t="s">
        <v>126</v>
      </c>
    </row>
    <row r="1096" spans="1:3">
      <c r="A1096" s="10" t="s">
        <v>1466</v>
      </c>
      <c r="B1096" s="10" t="s">
        <v>1012</v>
      </c>
      <c r="C1096" s="10" t="s">
        <v>126</v>
      </c>
    </row>
    <row r="1097" spans="1:3">
      <c r="A1097" s="10" t="s">
        <v>1467</v>
      </c>
      <c r="B1097" s="10" t="s">
        <v>1012</v>
      </c>
      <c r="C1097" s="10" t="s">
        <v>126</v>
      </c>
    </row>
    <row r="1098" spans="1:3">
      <c r="A1098" s="10" t="s">
        <v>1468</v>
      </c>
      <c r="B1098" s="10" t="s">
        <v>1012</v>
      </c>
      <c r="C1098" s="10" t="s">
        <v>126</v>
      </c>
    </row>
    <row r="1099" spans="1:3">
      <c r="A1099" s="10" t="s">
        <v>1469</v>
      </c>
      <c r="B1099" s="10" t="s">
        <v>1012</v>
      </c>
      <c r="C1099" s="10" t="s">
        <v>126</v>
      </c>
    </row>
    <row r="1100" spans="1:3">
      <c r="A1100" s="10" t="s">
        <v>1470</v>
      </c>
      <c r="B1100" s="10" t="s">
        <v>1012</v>
      </c>
      <c r="C1100" s="10" t="s">
        <v>126</v>
      </c>
    </row>
    <row r="1101" spans="1:3">
      <c r="A1101" s="10" t="s">
        <v>1471</v>
      </c>
      <c r="B1101" s="10" t="s">
        <v>1012</v>
      </c>
      <c r="C1101" s="10" t="s">
        <v>126</v>
      </c>
    </row>
    <row r="1102" spans="1:3">
      <c r="A1102" s="10" t="s">
        <v>1472</v>
      </c>
      <c r="B1102" s="10" t="s">
        <v>1012</v>
      </c>
      <c r="C1102" s="10" t="s">
        <v>126</v>
      </c>
    </row>
    <row r="1103" spans="1:3">
      <c r="A1103" s="10" t="s">
        <v>1473</v>
      </c>
      <c r="B1103" s="10" t="s">
        <v>1012</v>
      </c>
      <c r="C1103" s="10" t="s">
        <v>126</v>
      </c>
    </row>
    <row r="1104" spans="1:3">
      <c r="A1104" s="10" t="s">
        <v>1474</v>
      </c>
      <c r="B1104" s="10" t="s">
        <v>1012</v>
      </c>
      <c r="C1104" s="10" t="s">
        <v>126</v>
      </c>
    </row>
    <row r="1105" spans="1:3">
      <c r="A1105" s="10" t="s">
        <v>1475</v>
      </c>
      <c r="B1105" s="10" t="s">
        <v>1012</v>
      </c>
      <c r="C1105" s="10" t="s">
        <v>126</v>
      </c>
    </row>
    <row r="1106" spans="1:3">
      <c r="A1106" s="10" t="s">
        <v>1476</v>
      </c>
      <c r="B1106" s="10" t="s">
        <v>1012</v>
      </c>
      <c r="C1106" s="10" t="s">
        <v>126</v>
      </c>
    </row>
    <row r="1107" spans="1:3">
      <c r="A1107" s="10" t="s">
        <v>1477</v>
      </c>
      <c r="B1107" s="10" t="s">
        <v>1012</v>
      </c>
      <c r="C1107" s="10" t="s">
        <v>126</v>
      </c>
    </row>
    <row r="1108" spans="1:3">
      <c r="A1108" s="10" t="s">
        <v>1478</v>
      </c>
      <c r="B1108" s="10" t="s">
        <v>1012</v>
      </c>
      <c r="C1108" s="10" t="s">
        <v>126</v>
      </c>
    </row>
    <row r="1109" spans="1:3">
      <c r="A1109" s="10" t="s">
        <v>1479</v>
      </c>
      <c r="B1109" s="10" t="s">
        <v>1012</v>
      </c>
      <c r="C1109" s="10" t="s">
        <v>126</v>
      </c>
    </row>
    <row r="1110" spans="1:3">
      <c r="A1110" s="10" t="s">
        <v>1480</v>
      </c>
      <c r="B1110" s="10" t="s">
        <v>1012</v>
      </c>
      <c r="C1110" s="10" t="s">
        <v>126</v>
      </c>
    </row>
    <row r="1111" spans="1:3">
      <c r="A1111" s="10" t="s">
        <v>1481</v>
      </c>
      <c r="B1111" s="10" t="s">
        <v>1012</v>
      </c>
      <c r="C1111" s="10" t="s">
        <v>126</v>
      </c>
    </row>
    <row r="1112" spans="1:3">
      <c r="A1112" s="10" t="s">
        <v>1482</v>
      </c>
      <c r="B1112" s="10" t="s">
        <v>1012</v>
      </c>
      <c r="C1112" s="10" t="s">
        <v>126</v>
      </c>
    </row>
    <row r="1113" spans="1:3">
      <c r="A1113" s="10" t="s">
        <v>1483</v>
      </c>
      <c r="B1113" s="10" t="s">
        <v>1012</v>
      </c>
      <c r="C1113" s="10" t="s">
        <v>126</v>
      </c>
    </row>
    <row r="1114" spans="1:3">
      <c r="A1114" s="10" t="s">
        <v>1484</v>
      </c>
      <c r="B1114" s="10" t="s">
        <v>1012</v>
      </c>
      <c r="C1114" s="10" t="s">
        <v>126</v>
      </c>
    </row>
    <row r="1115" spans="1:3">
      <c r="A1115" s="10" t="s">
        <v>1485</v>
      </c>
      <c r="B1115" s="10" t="s">
        <v>1012</v>
      </c>
      <c r="C1115" s="10" t="s">
        <v>126</v>
      </c>
    </row>
    <row r="1116" spans="1:3">
      <c r="A1116" s="10" t="s">
        <v>1486</v>
      </c>
      <c r="B1116" s="10" t="s">
        <v>1012</v>
      </c>
      <c r="C1116" s="10" t="s">
        <v>126</v>
      </c>
    </row>
    <row r="1117" spans="1:3">
      <c r="A1117" s="10" t="s">
        <v>1487</v>
      </c>
      <c r="B1117" s="10" t="s">
        <v>1012</v>
      </c>
      <c r="C1117" s="10" t="s">
        <v>126</v>
      </c>
    </row>
    <row r="1118" spans="1:3">
      <c r="A1118" s="10" t="s">
        <v>1488</v>
      </c>
      <c r="B1118" s="10" t="s">
        <v>1012</v>
      </c>
      <c r="C1118" s="10" t="s">
        <v>126</v>
      </c>
    </row>
    <row r="1119" spans="1:3">
      <c r="A1119" s="10" t="s">
        <v>1489</v>
      </c>
      <c r="B1119" s="10" t="s">
        <v>1012</v>
      </c>
      <c r="C1119" s="10" t="s">
        <v>126</v>
      </c>
    </row>
    <row r="1120" spans="1:3">
      <c r="A1120" s="10" t="s">
        <v>1490</v>
      </c>
      <c r="B1120" s="10" t="s">
        <v>1012</v>
      </c>
      <c r="C1120" s="10" t="s">
        <v>126</v>
      </c>
    </row>
    <row r="1121" spans="1:3">
      <c r="A1121" s="10" t="s">
        <v>1491</v>
      </c>
      <c r="B1121" s="10" t="s">
        <v>1012</v>
      </c>
      <c r="C1121" s="10" t="s">
        <v>126</v>
      </c>
    </row>
    <row r="1122" spans="1:3">
      <c r="A1122" s="10" t="s">
        <v>1492</v>
      </c>
      <c r="B1122" s="10" t="s">
        <v>1012</v>
      </c>
      <c r="C1122" s="10" t="s">
        <v>126</v>
      </c>
    </row>
    <row r="1123" spans="1:3">
      <c r="A1123" s="10" t="s">
        <v>1493</v>
      </c>
      <c r="B1123" s="10" t="s">
        <v>1012</v>
      </c>
      <c r="C1123" s="10" t="s">
        <v>126</v>
      </c>
    </row>
    <row r="1124" spans="1:3">
      <c r="A1124" s="10" t="s">
        <v>1494</v>
      </c>
      <c r="B1124" s="10" t="s">
        <v>1012</v>
      </c>
      <c r="C1124" s="10" t="s">
        <v>126</v>
      </c>
    </row>
    <row r="1125" spans="1:3">
      <c r="A1125" s="10" t="s">
        <v>1495</v>
      </c>
      <c r="B1125" s="10" t="s">
        <v>1012</v>
      </c>
      <c r="C1125" s="10" t="s">
        <v>126</v>
      </c>
    </row>
    <row r="1126" spans="1:3">
      <c r="A1126" s="10" t="s">
        <v>1496</v>
      </c>
      <c r="B1126" s="10" t="s">
        <v>1012</v>
      </c>
      <c r="C1126" s="10" t="s">
        <v>126</v>
      </c>
    </row>
    <row r="1127" spans="1:3">
      <c r="A1127" s="10" t="s">
        <v>1497</v>
      </c>
      <c r="B1127" s="10" t="s">
        <v>1012</v>
      </c>
      <c r="C1127" s="10" t="s">
        <v>126</v>
      </c>
    </row>
    <row r="1128" spans="1:3">
      <c r="A1128" s="10" t="s">
        <v>1498</v>
      </c>
      <c r="B1128" s="10" t="s">
        <v>1012</v>
      </c>
      <c r="C1128" s="10" t="s">
        <v>126</v>
      </c>
    </row>
    <row r="1129" spans="1:3">
      <c r="A1129" s="10" t="s">
        <v>1499</v>
      </c>
      <c r="B1129" s="10" t="s">
        <v>1012</v>
      </c>
      <c r="C1129" s="10" t="s">
        <v>126</v>
      </c>
    </row>
    <row r="1130" spans="1:3">
      <c r="A1130" s="10" t="s">
        <v>1500</v>
      </c>
      <c r="B1130" s="10" t="s">
        <v>1012</v>
      </c>
      <c r="C1130" s="10" t="s">
        <v>126</v>
      </c>
    </row>
    <row r="1131" spans="1:3">
      <c r="A1131" s="10" t="s">
        <v>1501</v>
      </c>
      <c r="B1131" s="10" t="s">
        <v>1012</v>
      </c>
      <c r="C1131" s="10" t="s">
        <v>126</v>
      </c>
    </row>
    <row r="1132" spans="1:3">
      <c r="A1132" s="10" t="s">
        <v>1502</v>
      </c>
      <c r="B1132" s="10" t="s">
        <v>1012</v>
      </c>
      <c r="C1132" s="10" t="s">
        <v>126</v>
      </c>
    </row>
    <row r="1133" spans="1:3">
      <c r="A1133" s="10" t="s">
        <v>1503</v>
      </c>
      <c r="B1133" s="10" t="s">
        <v>1012</v>
      </c>
      <c r="C1133" s="10" t="s">
        <v>126</v>
      </c>
    </row>
    <row r="1134" spans="1:3">
      <c r="A1134" s="10" t="s">
        <v>1504</v>
      </c>
      <c r="B1134" s="10" t="s">
        <v>1012</v>
      </c>
      <c r="C1134" s="10" t="s">
        <v>126</v>
      </c>
    </row>
    <row r="1135" spans="1:3">
      <c r="A1135" s="10" t="s">
        <v>1505</v>
      </c>
      <c r="B1135" s="10" t="s">
        <v>1012</v>
      </c>
      <c r="C1135" s="10" t="s">
        <v>126</v>
      </c>
    </row>
    <row r="1136" spans="1:3">
      <c r="A1136" s="10" t="s">
        <v>1506</v>
      </c>
      <c r="B1136" s="10" t="s">
        <v>1012</v>
      </c>
      <c r="C1136" s="10" t="s">
        <v>126</v>
      </c>
    </row>
    <row r="1137" spans="1:3">
      <c r="A1137" s="10" t="s">
        <v>1507</v>
      </c>
      <c r="B1137" s="10" t="s">
        <v>1012</v>
      </c>
      <c r="C1137" s="10" t="s">
        <v>126</v>
      </c>
    </row>
    <row r="1138" spans="1:3">
      <c r="A1138" s="10" t="s">
        <v>1508</v>
      </c>
      <c r="B1138" s="10" t="s">
        <v>1012</v>
      </c>
      <c r="C1138" s="10" t="s">
        <v>126</v>
      </c>
    </row>
    <row r="1139" spans="1:3">
      <c r="A1139" s="10" t="s">
        <v>1509</v>
      </c>
      <c r="B1139" s="10" t="s">
        <v>1012</v>
      </c>
      <c r="C1139" s="10" t="s">
        <v>126</v>
      </c>
    </row>
    <row r="1140" spans="1:3">
      <c r="A1140" s="10" t="s">
        <v>1510</v>
      </c>
      <c r="B1140" s="10" t="s">
        <v>1012</v>
      </c>
      <c r="C1140" s="10" t="s">
        <v>126</v>
      </c>
    </row>
    <row r="1141" spans="1:3">
      <c r="A1141" s="10" t="s">
        <v>1511</v>
      </c>
      <c r="B1141" s="10" t="s">
        <v>1012</v>
      </c>
      <c r="C1141" s="10" t="s">
        <v>126</v>
      </c>
    </row>
    <row r="1142" spans="1:3">
      <c r="A1142" s="10" t="s">
        <v>1512</v>
      </c>
      <c r="B1142" s="10" t="s">
        <v>1012</v>
      </c>
      <c r="C1142" s="10" t="s">
        <v>126</v>
      </c>
    </row>
    <row r="1143" spans="1:3">
      <c r="A1143" s="10" t="s">
        <v>1513</v>
      </c>
      <c r="B1143" s="10" t="s">
        <v>1012</v>
      </c>
      <c r="C1143" s="10" t="s">
        <v>126</v>
      </c>
    </row>
    <row r="1144" spans="1:3">
      <c r="A1144" s="10" t="s">
        <v>1514</v>
      </c>
      <c r="B1144" s="10" t="s">
        <v>1012</v>
      </c>
      <c r="C1144" s="10" t="s">
        <v>126</v>
      </c>
    </row>
    <row r="1145" spans="1:3">
      <c r="A1145" s="10" t="s">
        <v>1515</v>
      </c>
      <c r="B1145" s="10" t="s">
        <v>1012</v>
      </c>
      <c r="C1145" s="10" t="s">
        <v>126</v>
      </c>
    </row>
    <row r="1146" spans="1:3">
      <c r="A1146" s="10" t="s">
        <v>1516</v>
      </c>
      <c r="B1146" s="10" t="s">
        <v>1012</v>
      </c>
      <c r="C1146" s="10" t="s">
        <v>126</v>
      </c>
    </row>
    <row r="1147" spans="1:3">
      <c r="A1147" s="10" t="s">
        <v>1517</v>
      </c>
      <c r="B1147" s="10" t="s">
        <v>1012</v>
      </c>
      <c r="C1147" s="10" t="s">
        <v>126</v>
      </c>
    </row>
    <row r="1148" spans="1:3">
      <c r="A1148" s="10" t="s">
        <v>1518</v>
      </c>
      <c r="B1148" s="10" t="s">
        <v>1012</v>
      </c>
      <c r="C1148" s="10" t="s">
        <v>126</v>
      </c>
    </row>
    <row r="1149" spans="1:3">
      <c r="A1149" s="10" t="s">
        <v>1519</v>
      </c>
      <c r="B1149" s="10" t="s">
        <v>1012</v>
      </c>
      <c r="C1149" s="10" t="s">
        <v>126</v>
      </c>
    </row>
    <row r="1150" spans="1:3">
      <c r="A1150" s="10" t="s">
        <v>1520</v>
      </c>
      <c r="B1150" s="10" t="s">
        <v>1012</v>
      </c>
      <c r="C1150" s="10" t="s">
        <v>126</v>
      </c>
    </row>
    <row r="1151" spans="1:3">
      <c r="A1151" s="10" t="s">
        <v>1521</v>
      </c>
      <c r="B1151" s="10" t="s">
        <v>1012</v>
      </c>
      <c r="C1151" s="10" t="s">
        <v>126</v>
      </c>
    </row>
    <row r="1152" spans="1:3">
      <c r="A1152" s="10" t="s">
        <v>1522</v>
      </c>
      <c r="B1152" s="10" t="s">
        <v>1012</v>
      </c>
      <c r="C1152" s="10" t="s">
        <v>126</v>
      </c>
    </row>
    <row r="1153" spans="1:3">
      <c r="A1153" s="10" t="s">
        <v>1523</v>
      </c>
      <c r="B1153" s="10" t="s">
        <v>1012</v>
      </c>
      <c r="C1153" s="10" t="s">
        <v>126</v>
      </c>
    </row>
    <row r="1154" spans="1:3">
      <c r="A1154" s="10" t="s">
        <v>1524</v>
      </c>
      <c r="B1154" s="10" t="s">
        <v>1012</v>
      </c>
      <c r="C1154" s="10" t="s">
        <v>126</v>
      </c>
    </row>
    <row r="1155" spans="1:3">
      <c r="A1155" s="10" t="s">
        <v>1525</v>
      </c>
      <c r="B1155" s="10" t="s">
        <v>1012</v>
      </c>
      <c r="C1155" s="10" t="s">
        <v>126</v>
      </c>
    </row>
    <row r="1156" spans="1:3">
      <c r="A1156" s="10" t="s">
        <v>1526</v>
      </c>
      <c r="B1156" s="10" t="s">
        <v>1012</v>
      </c>
      <c r="C1156" s="10" t="s">
        <v>126</v>
      </c>
    </row>
    <row r="1157" spans="1:3">
      <c r="A1157" s="10" t="s">
        <v>1527</v>
      </c>
      <c r="B1157" s="10" t="s">
        <v>1012</v>
      </c>
      <c r="C1157" s="10" t="s">
        <v>126</v>
      </c>
    </row>
    <row r="1158" spans="1:3">
      <c r="A1158" s="10" t="s">
        <v>1528</v>
      </c>
      <c r="B1158" s="10" t="s">
        <v>1012</v>
      </c>
      <c r="C1158" s="10" t="s">
        <v>126</v>
      </c>
    </row>
    <row r="1159" spans="1:3">
      <c r="A1159" s="10" t="s">
        <v>1529</v>
      </c>
      <c r="B1159" s="10" t="s">
        <v>1012</v>
      </c>
      <c r="C1159" s="10" t="s">
        <v>126</v>
      </c>
    </row>
    <row r="1160" spans="1:3">
      <c r="A1160" s="10" t="s">
        <v>1530</v>
      </c>
      <c r="B1160" s="10" t="s">
        <v>1012</v>
      </c>
      <c r="C1160" s="10" t="s">
        <v>126</v>
      </c>
    </row>
    <row r="1161" spans="1:3">
      <c r="A1161" s="10" t="s">
        <v>1531</v>
      </c>
      <c r="B1161" s="10" t="s">
        <v>1012</v>
      </c>
      <c r="C1161" s="10" t="s">
        <v>126</v>
      </c>
    </row>
    <row r="1162" spans="1:3">
      <c r="A1162" s="10" t="s">
        <v>1532</v>
      </c>
      <c r="B1162" s="10" t="s">
        <v>1012</v>
      </c>
      <c r="C1162" s="10" t="s">
        <v>126</v>
      </c>
    </row>
    <row r="1163" spans="1:3">
      <c r="A1163" s="10" t="s">
        <v>1533</v>
      </c>
      <c r="B1163" s="10" t="s">
        <v>1534</v>
      </c>
      <c r="C1163" s="10" t="s">
        <v>126</v>
      </c>
    </row>
    <row r="1164" spans="1:3">
      <c r="A1164" s="10" t="s">
        <v>1535</v>
      </c>
      <c r="B1164" s="10" t="s">
        <v>1534</v>
      </c>
      <c r="C1164" s="10" t="s">
        <v>126</v>
      </c>
    </row>
    <row r="1165" spans="1:3">
      <c r="A1165" s="10" t="s">
        <v>1536</v>
      </c>
      <c r="B1165" s="10" t="s">
        <v>1534</v>
      </c>
      <c r="C1165" s="10" t="s">
        <v>126</v>
      </c>
    </row>
    <row r="1166" spans="1:3">
      <c r="A1166" s="10" t="s">
        <v>1537</v>
      </c>
      <c r="B1166" s="10" t="s">
        <v>1534</v>
      </c>
      <c r="C1166" s="10" t="s">
        <v>126</v>
      </c>
    </row>
    <row r="1167" spans="1:3">
      <c r="A1167" s="10" t="s">
        <v>1538</v>
      </c>
      <c r="B1167" s="10" t="s">
        <v>1534</v>
      </c>
      <c r="C1167" s="10" t="s">
        <v>126</v>
      </c>
    </row>
    <row r="1168" spans="1:3">
      <c r="A1168" s="10" t="s">
        <v>1539</v>
      </c>
      <c r="B1168" s="10" t="s">
        <v>1534</v>
      </c>
      <c r="C1168" s="10" t="s">
        <v>126</v>
      </c>
    </row>
    <row r="1169" spans="1:3">
      <c r="A1169" s="10" t="s">
        <v>1540</v>
      </c>
      <c r="B1169" s="10" t="s">
        <v>1534</v>
      </c>
      <c r="C1169" s="10" t="s">
        <v>126</v>
      </c>
    </row>
    <row r="1170" spans="1:3">
      <c r="A1170" s="10" t="s">
        <v>1541</v>
      </c>
      <c r="B1170" s="10" t="s">
        <v>1534</v>
      </c>
      <c r="C1170" s="10" t="s">
        <v>126</v>
      </c>
    </row>
    <row r="1171" spans="1:3">
      <c r="A1171" s="10" t="s">
        <v>1542</v>
      </c>
      <c r="B1171" s="10" t="s">
        <v>1534</v>
      </c>
      <c r="C1171" s="10" t="s">
        <v>126</v>
      </c>
    </row>
    <row r="1172" spans="1:3">
      <c r="A1172" s="10" t="s">
        <v>1543</v>
      </c>
      <c r="B1172" s="10" t="s">
        <v>1534</v>
      </c>
      <c r="C1172" s="10" t="s">
        <v>126</v>
      </c>
    </row>
    <row r="1173" spans="1:3">
      <c r="A1173" s="10" t="s">
        <v>1544</v>
      </c>
      <c r="B1173" s="10" t="s">
        <v>1534</v>
      </c>
      <c r="C1173" s="10" t="s">
        <v>126</v>
      </c>
    </row>
    <row r="1174" spans="1:3">
      <c r="A1174" s="10" t="s">
        <v>1545</v>
      </c>
      <c r="B1174" s="10" t="s">
        <v>1534</v>
      </c>
      <c r="C1174" s="10" t="s">
        <v>126</v>
      </c>
    </row>
    <row r="1175" spans="1:3">
      <c r="A1175" s="10" t="s">
        <v>1546</v>
      </c>
      <c r="B1175" s="10" t="s">
        <v>1534</v>
      </c>
      <c r="C1175" s="10" t="s">
        <v>126</v>
      </c>
    </row>
    <row r="1176" spans="1:3">
      <c r="A1176" s="10" t="s">
        <v>1547</v>
      </c>
      <c r="B1176" s="10" t="s">
        <v>1534</v>
      </c>
      <c r="C1176" s="10" t="s">
        <v>126</v>
      </c>
    </row>
    <row r="1177" spans="1:3">
      <c r="A1177" s="10" t="s">
        <v>1548</v>
      </c>
      <c r="B1177" s="10" t="s">
        <v>1534</v>
      </c>
      <c r="C1177" s="10" t="s">
        <v>126</v>
      </c>
    </row>
    <row r="1178" spans="1:3">
      <c r="A1178" s="10" t="s">
        <v>1549</v>
      </c>
      <c r="B1178" s="10" t="s">
        <v>1534</v>
      </c>
      <c r="C1178" s="10" t="s">
        <v>126</v>
      </c>
    </row>
    <row r="1179" spans="1:3">
      <c r="A1179" s="10" t="s">
        <v>1550</v>
      </c>
      <c r="B1179" s="10" t="s">
        <v>1534</v>
      </c>
      <c r="C1179" s="10" t="s">
        <v>126</v>
      </c>
    </row>
    <row r="1180" spans="1:3">
      <c r="A1180" s="10" t="s">
        <v>1551</v>
      </c>
      <c r="B1180" s="10" t="s">
        <v>1534</v>
      </c>
      <c r="C1180" s="10" t="s">
        <v>126</v>
      </c>
    </row>
    <row r="1181" spans="1:3">
      <c r="A1181" s="10" t="s">
        <v>1552</v>
      </c>
      <c r="B1181" s="10" t="s">
        <v>1534</v>
      </c>
      <c r="C1181" s="10" t="s">
        <v>126</v>
      </c>
    </row>
    <row r="1182" spans="1:3">
      <c r="A1182" s="10" t="s">
        <v>1553</v>
      </c>
      <c r="B1182" s="10" t="s">
        <v>1534</v>
      </c>
      <c r="C1182" s="10" t="s">
        <v>126</v>
      </c>
    </row>
    <row r="1183" spans="1:3">
      <c r="A1183" s="10" t="s">
        <v>1554</v>
      </c>
      <c r="B1183" s="10" t="s">
        <v>1534</v>
      </c>
      <c r="C1183" s="10" t="s">
        <v>126</v>
      </c>
    </row>
    <row r="1184" spans="1:3">
      <c r="A1184" s="10" t="s">
        <v>1555</v>
      </c>
      <c r="B1184" s="10" t="s">
        <v>1534</v>
      </c>
      <c r="C1184" s="10" t="s">
        <v>126</v>
      </c>
    </row>
    <row r="1185" spans="1:3">
      <c r="A1185" s="10" t="s">
        <v>1556</v>
      </c>
      <c r="B1185" s="10" t="s">
        <v>1534</v>
      </c>
      <c r="C1185" s="10" t="s">
        <v>126</v>
      </c>
    </row>
    <row r="1186" spans="1:3">
      <c r="A1186" s="10" t="s">
        <v>1557</v>
      </c>
      <c r="B1186" s="10" t="s">
        <v>1534</v>
      </c>
      <c r="C1186" s="10" t="s">
        <v>126</v>
      </c>
    </row>
    <row r="1187" spans="1:3">
      <c r="A1187" s="10" t="s">
        <v>1558</v>
      </c>
      <c r="B1187" s="10" t="s">
        <v>1534</v>
      </c>
      <c r="C1187" s="10" t="s">
        <v>126</v>
      </c>
    </row>
    <row r="1188" spans="1:3">
      <c r="A1188" s="10" t="s">
        <v>1559</v>
      </c>
      <c r="B1188" s="10" t="s">
        <v>1534</v>
      </c>
      <c r="C1188" s="10" t="s">
        <v>126</v>
      </c>
    </row>
    <row r="1189" spans="1:3">
      <c r="A1189" s="10" t="s">
        <v>1560</v>
      </c>
      <c r="B1189" s="10" t="s">
        <v>1534</v>
      </c>
      <c r="C1189" s="10" t="s">
        <v>126</v>
      </c>
    </row>
    <row r="1190" spans="1:3">
      <c r="A1190" s="10" t="s">
        <v>1561</v>
      </c>
      <c r="B1190" s="10" t="s">
        <v>1534</v>
      </c>
      <c r="C1190" s="10" t="s">
        <v>126</v>
      </c>
    </row>
    <row r="1191" spans="1:3">
      <c r="A1191" s="10" t="s">
        <v>1562</v>
      </c>
      <c r="B1191" s="10" t="s">
        <v>1534</v>
      </c>
      <c r="C1191" s="10" t="s">
        <v>126</v>
      </c>
    </row>
    <row r="1192" spans="1:3">
      <c r="A1192" s="10" t="s">
        <v>1563</v>
      </c>
      <c r="B1192" s="10" t="s">
        <v>1534</v>
      </c>
      <c r="C1192" s="10" t="s">
        <v>126</v>
      </c>
    </row>
    <row r="1193" spans="1:3">
      <c r="A1193" s="10" t="s">
        <v>1564</v>
      </c>
      <c r="B1193" s="10" t="s">
        <v>1534</v>
      </c>
      <c r="C1193" s="10" t="s">
        <v>126</v>
      </c>
    </row>
    <row r="1194" spans="1:3">
      <c r="A1194" s="10" t="s">
        <v>1565</v>
      </c>
      <c r="B1194" s="10" t="s">
        <v>1534</v>
      </c>
      <c r="C1194" s="10" t="s">
        <v>126</v>
      </c>
    </row>
    <row r="1195" spans="1:3">
      <c r="A1195" s="10" t="s">
        <v>1566</v>
      </c>
      <c r="B1195" s="10" t="s">
        <v>1534</v>
      </c>
      <c r="C1195" s="10" t="s">
        <v>126</v>
      </c>
    </row>
    <row r="1196" spans="1:3">
      <c r="A1196" s="10" t="s">
        <v>1567</v>
      </c>
      <c r="B1196" s="10" t="s">
        <v>1534</v>
      </c>
      <c r="C1196" s="10" t="s">
        <v>126</v>
      </c>
    </row>
    <row r="1197" spans="1:3">
      <c r="A1197" s="10" t="s">
        <v>1568</v>
      </c>
      <c r="B1197" s="10" t="s">
        <v>1534</v>
      </c>
      <c r="C1197" s="10" t="s">
        <v>126</v>
      </c>
    </row>
    <row r="1198" spans="1:3">
      <c r="A1198" s="10" t="s">
        <v>1569</v>
      </c>
      <c r="B1198" s="10" t="s">
        <v>1534</v>
      </c>
      <c r="C1198" s="10" t="s">
        <v>126</v>
      </c>
    </row>
    <row r="1199" spans="1:3">
      <c r="A1199" s="10" t="s">
        <v>1570</v>
      </c>
      <c r="B1199" s="10" t="s">
        <v>1534</v>
      </c>
      <c r="C1199" s="10" t="s">
        <v>126</v>
      </c>
    </row>
    <row r="1200" spans="1:3">
      <c r="A1200" s="10" t="s">
        <v>1571</v>
      </c>
      <c r="B1200" s="10" t="s">
        <v>1534</v>
      </c>
      <c r="C1200" s="10" t="s">
        <v>126</v>
      </c>
    </row>
    <row r="1201" spans="1:3">
      <c r="A1201" s="10" t="s">
        <v>1572</v>
      </c>
      <c r="B1201" s="10" t="s">
        <v>1534</v>
      </c>
      <c r="C1201" s="10" t="s">
        <v>126</v>
      </c>
    </row>
    <row r="1202" spans="1:3">
      <c r="A1202" s="10" t="s">
        <v>1573</v>
      </c>
      <c r="B1202" s="10" t="s">
        <v>1534</v>
      </c>
      <c r="C1202" s="10" t="s">
        <v>126</v>
      </c>
    </row>
    <row r="1203" spans="1:3">
      <c r="A1203" s="10" t="s">
        <v>1574</v>
      </c>
      <c r="B1203" s="10" t="s">
        <v>1534</v>
      </c>
      <c r="C1203" s="10" t="s">
        <v>126</v>
      </c>
    </row>
    <row r="1204" spans="1:3">
      <c r="A1204" s="10" t="s">
        <v>1575</v>
      </c>
      <c r="B1204" s="10" t="s">
        <v>1534</v>
      </c>
      <c r="C1204" s="10" t="s">
        <v>126</v>
      </c>
    </row>
    <row r="1205" spans="1:3">
      <c r="A1205" s="10" t="s">
        <v>1576</v>
      </c>
      <c r="B1205" s="10" t="s">
        <v>1534</v>
      </c>
      <c r="C1205" s="10" t="s">
        <v>126</v>
      </c>
    </row>
    <row r="1206" spans="1:3">
      <c r="A1206" s="10" t="s">
        <v>1577</v>
      </c>
      <c r="B1206" s="10" t="s">
        <v>1534</v>
      </c>
      <c r="C1206" s="10" t="s">
        <v>126</v>
      </c>
    </row>
    <row r="1207" spans="1:3">
      <c r="A1207" s="10" t="s">
        <v>1578</v>
      </c>
      <c r="B1207" s="10" t="s">
        <v>1534</v>
      </c>
      <c r="C1207" s="10" t="s">
        <v>126</v>
      </c>
    </row>
    <row r="1208" spans="1:3">
      <c r="A1208" s="10" t="s">
        <v>1579</v>
      </c>
      <c r="B1208" s="10" t="s">
        <v>1534</v>
      </c>
      <c r="C1208" s="10" t="s">
        <v>126</v>
      </c>
    </row>
    <row r="1209" spans="1:3">
      <c r="A1209" s="10" t="s">
        <v>1580</v>
      </c>
      <c r="B1209" s="10" t="s">
        <v>1534</v>
      </c>
      <c r="C1209" s="10" t="s">
        <v>126</v>
      </c>
    </row>
    <row r="1210" spans="1:3">
      <c r="A1210" s="10" t="s">
        <v>1581</v>
      </c>
      <c r="B1210" s="10" t="s">
        <v>1534</v>
      </c>
      <c r="C1210" s="10" t="s">
        <v>126</v>
      </c>
    </row>
    <row r="1211" spans="1:3">
      <c r="A1211" s="10" t="s">
        <v>1582</v>
      </c>
      <c r="B1211" s="10" t="s">
        <v>1534</v>
      </c>
      <c r="C1211" s="10" t="s">
        <v>126</v>
      </c>
    </row>
    <row r="1212" spans="1:3">
      <c r="A1212" s="10" t="s">
        <v>1583</v>
      </c>
      <c r="B1212" s="10" t="s">
        <v>1534</v>
      </c>
      <c r="C1212" s="10" t="s">
        <v>126</v>
      </c>
    </row>
    <row r="1213" spans="1:3">
      <c r="A1213" s="10" t="s">
        <v>1584</v>
      </c>
      <c r="B1213" s="10" t="s">
        <v>1534</v>
      </c>
      <c r="C1213" s="10" t="s">
        <v>126</v>
      </c>
    </row>
    <row r="1214" spans="1:3">
      <c r="A1214" s="10" t="s">
        <v>1585</v>
      </c>
      <c r="B1214" s="10" t="s">
        <v>1534</v>
      </c>
      <c r="C1214" s="10" t="s">
        <v>126</v>
      </c>
    </row>
    <row r="1215" spans="1:3">
      <c r="A1215" s="10" t="s">
        <v>1586</v>
      </c>
      <c r="B1215" s="10" t="s">
        <v>1534</v>
      </c>
      <c r="C1215" s="10" t="s">
        <v>126</v>
      </c>
    </row>
    <row r="1216" spans="1:3">
      <c r="A1216" s="10" t="s">
        <v>1587</v>
      </c>
      <c r="B1216" s="10" t="s">
        <v>1534</v>
      </c>
      <c r="C1216" s="10" t="s">
        <v>126</v>
      </c>
    </row>
    <row r="1217" spans="1:3">
      <c r="A1217" s="10" t="s">
        <v>1588</v>
      </c>
      <c r="B1217" s="10" t="s">
        <v>1534</v>
      </c>
      <c r="C1217" s="10" t="s">
        <v>126</v>
      </c>
    </row>
    <row r="1218" spans="1:3">
      <c r="A1218" s="10" t="s">
        <v>1589</v>
      </c>
      <c r="B1218" s="10" t="s">
        <v>1534</v>
      </c>
      <c r="C1218" s="10" t="s">
        <v>126</v>
      </c>
    </row>
    <row r="1219" spans="1:3">
      <c r="A1219" s="10" t="s">
        <v>1590</v>
      </c>
      <c r="B1219" s="10" t="s">
        <v>1534</v>
      </c>
      <c r="C1219" s="10" t="s">
        <v>126</v>
      </c>
    </row>
    <row r="1220" spans="1:3">
      <c r="A1220" s="10" t="s">
        <v>1591</v>
      </c>
      <c r="B1220" s="10" t="s">
        <v>1534</v>
      </c>
      <c r="C1220" s="10" t="s">
        <v>126</v>
      </c>
    </row>
    <row r="1221" spans="1:3">
      <c r="A1221" s="10" t="s">
        <v>1592</v>
      </c>
      <c r="B1221" s="10" t="s">
        <v>1534</v>
      </c>
      <c r="C1221" s="10" t="s">
        <v>126</v>
      </c>
    </row>
    <row r="1222" spans="1:3">
      <c r="A1222" s="10" t="s">
        <v>1593</v>
      </c>
      <c r="B1222" s="10" t="s">
        <v>1534</v>
      </c>
      <c r="C1222" s="10" t="s">
        <v>126</v>
      </c>
    </row>
    <row r="1223" spans="1:3">
      <c r="A1223" s="10" t="s">
        <v>1594</v>
      </c>
      <c r="B1223" s="10" t="s">
        <v>1534</v>
      </c>
      <c r="C1223" s="10" t="s">
        <v>126</v>
      </c>
    </row>
    <row r="1224" spans="1:3">
      <c r="A1224" s="10" t="s">
        <v>1595</v>
      </c>
      <c r="B1224" s="10" t="s">
        <v>1534</v>
      </c>
      <c r="C1224" s="10" t="s">
        <v>126</v>
      </c>
    </row>
    <row r="1225" spans="1:3">
      <c r="A1225" s="10" t="s">
        <v>1596</v>
      </c>
      <c r="B1225" s="10" t="s">
        <v>1534</v>
      </c>
      <c r="C1225" s="10" t="s">
        <v>126</v>
      </c>
    </row>
    <row r="1226" spans="1:3">
      <c r="A1226" s="10" t="s">
        <v>1597</v>
      </c>
      <c r="B1226" s="10" t="s">
        <v>1534</v>
      </c>
      <c r="C1226" s="10" t="s">
        <v>126</v>
      </c>
    </row>
    <row r="1227" spans="1:3">
      <c r="A1227" s="10" t="s">
        <v>1598</v>
      </c>
      <c r="B1227" s="10" t="s">
        <v>1599</v>
      </c>
      <c r="C1227" s="10" t="s">
        <v>126</v>
      </c>
    </row>
    <row r="1228" spans="1:3">
      <c r="A1228" s="10" t="s">
        <v>1600</v>
      </c>
      <c r="B1228" s="10" t="s">
        <v>1599</v>
      </c>
      <c r="C1228" s="10" t="s">
        <v>126</v>
      </c>
    </row>
    <row r="1229" spans="1:3">
      <c r="A1229" s="10" t="s">
        <v>1601</v>
      </c>
      <c r="B1229" s="10" t="s">
        <v>1599</v>
      </c>
      <c r="C1229" s="10" t="s">
        <v>126</v>
      </c>
    </row>
    <row r="1230" spans="1:3">
      <c r="A1230" s="10" t="s">
        <v>1602</v>
      </c>
      <c r="B1230" s="10" t="s">
        <v>1599</v>
      </c>
      <c r="C1230" s="10" t="s">
        <v>126</v>
      </c>
    </row>
    <row r="1231" spans="1:3">
      <c r="A1231" s="10" t="s">
        <v>1603</v>
      </c>
      <c r="B1231" s="10" t="s">
        <v>1599</v>
      </c>
      <c r="C1231" s="10" t="s">
        <v>126</v>
      </c>
    </row>
    <row r="1232" spans="1:3">
      <c r="A1232" s="10" t="s">
        <v>1604</v>
      </c>
      <c r="B1232" s="10" t="s">
        <v>1599</v>
      </c>
      <c r="C1232" s="10" t="s">
        <v>126</v>
      </c>
    </row>
    <row r="1233" spans="1:3">
      <c r="A1233" s="10" t="s">
        <v>1605</v>
      </c>
      <c r="B1233" s="10" t="s">
        <v>1599</v>
      </c>
      <c r="C1233" s="10" t="s">
        <v>126</v>
      </c>
    </row>
    <row r="1234" spans="1:3">
      <c r="A1234" s="10" t="s">
        <v>1606</v>
      </c>
      <c r="B1234" s="10" t="s">
        <v>1599</v>
      </c>
      <c r="C1234" s="10" t="s">
        <v>126</v>
      </c>
    </row>
    <row r="1235" spans="1:3">
      <c r="A1235" s="10" t="s">
        <v>1607</v>
      </c>
      <c r="B1235" s="10" t="s">
        <v>1599</v>
      </c>
      <c r="C1235" s="10" t="s">
        <v>126</v>
      </c>
    </row>
    <row r="1236" spans="1:3">
      <c r="A1236" s="10" t="s">
        <v>1608</v>
      </c>
      <c r="B1236" s="10" t="s">
        <v>1599</v>
      </c>
      <c r="C1236" s="10" t="s">
        <v>126</v>
      </c>
    </row>
    <row r="1237" spans="1:3">
      <c r="A1237" s="10" t="s">
        <v>1609</v>
      </c>
      <c r="B1237" s="10" t="s">
        <v>1599</v>
      </c>
      <c r="C1237" s="10" t="s">
        <v>126</v>
      </c>
    </row>
    <row r="1238" spans="1:3">
      <c r="A1238" s="10" t="s">
        <v>1610</v>
      </c>
      <c r="B1238" s="10" t="s">
        <v>1599</v>
      </c>
      <c r="C1238" s="10" t="s">
        <v>126</v>
      </c>
    </row>
    <row r="1239" spans="1:3">
      <c r="A1239" s="10" t="s">
        <v>1611</v>
      </c>
      <c r="B1239" s="10" t="s">
        <v>1599</v>
      </c>
      <c r="C1239" s="10" t="s">
        <v>126</v>
      </c>
    </row>
    <row r="1240" spans="1:3">
      <c r="A1240" s="10" t="s">
        <v>1612</v>
      </c>
      <c r="B1240" s="10" t="s">
        <v>1599</v>
      </c>
      <c r="C1240" s="10" t="s">
        <v>126</v>
      </c>
    </row>
    <row r="1241" spans="1:3">
      <c r="A1241" s="10" t="s">
        <v>1613</v>
      </c>
      <c r="B1241" s="10" t="s">
        <v>1599</v>
      </c>
      <c r="C1241" s="10" t="s">
        <v>126</v>
      </c>
    </row>
    <row r="1242" spans="1:3">
      <c r="A1242" s="10" t="s">
        <v>1614</v>
      </c>
      <c r="B1242" s="10" t="s">
        <v>1599</v>
      </c>
      <c r="C1242" s="10" t="s">
        <v>126</v>
      </c>
    </row>
    <row r="1243" spans="1:3">
      <c r="A1243" s="10" t="s">
        <v>1615</v>
      </c>
      <c r="B1243" s="10" t="s">
        <v>1599</v>
      </c>
      <c r="C1243" s="10" t="s">
        <v>126</v>
      </c>
    </row>
    <row r="1244" spans="1:3">
      <c r="A1244" s="10" t="s">
        <v>1616</v>
      </c>
      <c r="B1244" s="10" t="s">
        <v>1599</v>
      </c>
      <c r="C1244" s="10" t="s">
        <v>126</v>
      </c>
    </row>
    <row r="1245" spans="1:3">
      <c r="A1245" s="10" t="s">
        <v>1617</v>
      </c>
      <c r="B1245" s="10" t="s">
        <v>1599</v>
      </c>
      <c r="C1245" s="10" t="s">
        <v>126</v>
      </c>
    </row>
    <row r="1246" spans="1:3">
      <c r="A1246" s="10" t="s">
        <v>1618</v>
      </c>
      <c r="B1246" s="10" t="s">
        <v>1599</v>
      </c>
      <c r="C1246" s="10" t="s">
        <v>126</v>
      </c>
    </row>
    <row r="1247" spans="1:3">
      <c r="A1247" s="10" t="s">
        <v>1619</v>
      </c>
      <c r="B1247" s="10" t="s">
        <v>1599</v>
      </c>
      <c r="C1247" s="10" t="s">
        <v>126</v>
      </c>
    </row>
    <row r="1248" spans="1:3">
      <c r="A1248" s="10" t="s">
        <v>1620</v>
      </c>
      <c r="B1248" s="10" t="s">
        <v>1599</v>
      </c>
      <c r="C1248" s="10" t="s">
        <v>126</v>
      </c>
    </row>
    <row r="1249" spans="1:3">
      <c r="A1249" s="10" t="s">
        <v>1621</v>
      </c>
      <c r="B1249" s="10" t="s">
        <v>1599</v>
      </c>
      <c r="C1249" s="10" t="s">
        <v>126</v>
      </c>
    </row>
    <row r="1250" spans="1:3">
      <c r="A1250" s="10" t="s">
        <v>1622</v>
      </c>
      <c r="B1250" s="10" t="s">
        <v>1599</v>
      </c>
      <c r="C1250" s="10" t="s">
        <v>126</v>
      </c>
    </row>
    <row r="1251" spans="1:3">
      <c r="A1251" s="10" t="s">
        <v>1623</v>
      </c>
      <c r="B1251" s="10" t="s">
        <v>1599</v>
      </c>
      <c r="C1251" s="10" t="s">
        <v>126</v>
      </c>
    </row>
    <row r="1252" spans="1:3">
      <c r="A1252" s="10" t="s">
        <v>1624</v>
      </c>
      <c r="B1252" s="10" t="s">
        <v>1599</v>
      </c>
      <c r="C1252" s="10" t="s">
        <v>126</v>
      </c>
    </row>
    <row r="1253" spans="1:3">
      <c r="A1253" s="10" t="s">
        <v>1625</v>
      </c>
      <c r="B1253" s="10" t="s">
        <v>1599</v>
      </c>
      <c r="C1253" s="10" t="s">
        <v>126</v>
      </c>
    </row>
    <row r="1254" spans="1:3">
      <c r="A1254" s="10" t="s">
        <v>1626</v>
      </c>
      <c r="B1254" s="10" t="s">
        <v>1599</v>
      </c>
      <c r="C1254" s="10" t="s">
        <v>126</v>
      </c>
    </row>
    <row r="1255" spans="1:3">
      <c r="A1255" s="10" t="s">
        <v>1627</v>
      </c>
      <c r="B1255" s="10" t="s">
        <v>1599</v>
      </c>
      <c r="C1255" s="10" t="s">
        <v>126</v>
      </c>
    </row>
    <row r="1256" spans="1:3">
      <c r="A1256" s="10" t="s">
        <v>1628</v>
      </c>
      <c r="B1256" s="10" t="s">
        <v>1599</v>
      </c>
      <c r="C1256" s="10" t="s">
        <v>126</v>
      </c>
    </row>
    <row r="1257" spans="1:3">
      <c r="A1257" s="10" t="s">
        <v>1629</v>
      </c>
      <c r="B1257" s="10" t="s">
        <v>1599</v>
      </c>
      <c r="C1257" s="10" t="s">
        <v>126</v>
      </c>
    </row>
    <row r="1258" spans="1:3">
      <c r="A1258" s="10" t="s">
        <v>1630</v>
      </c>
      <c r="B1258" s="10" t="s">
        <v>1599</v>
      </c>
      <c r="C1258" s="10" t="s">
        <v>126</v>
      </c>
    </row>
    <row r="1259" spans="1:3">
      <c r="A1259" s="10" t="s">
        <v>1631</v>
      </c>
      <c r="B1259" s="10" t="s">
        <v>1599</v>
      </c>
      <c r="C1259" s="10" t="s">
        <v>126</v>
      </c>
    </row>
    <row r="1260" spans="1:3">
      <c r="A1260" s="10" t="s">
        <v>1632</v>
      </c>
      <c r="B1260" s="10" t="s">
        <v>1599</v>
      </c>
      <c r="C1260" s="10" t="s">
        <v>126</v>
      </c>
    </row>
    <row r="1261" spans="1:3">
      <c r="A1261" s="10" t="s">
        <v>1633</v>
      </c>
      <c r="B1261" s="10" t="s">
        <v>1599</v>
      </c>
      <c r="C1261" s="10" t="s">
        <v>126</v>
      </c>
    </row>
    <row r="1262" spans="1:3">
      <c r="A1262" s="10" t="s">
        <v>1634</v>
      </c>
      <c r="B1262" s="10" t="s">
        <v>1599</v>
      </c>
      <c r="C1262" s="10" t="s">
        <v>126</v>
      </c>
    </row>
    <row r="1263" spans="1:3">
      <c r="A1263" s="10" t="s">
        <v>1635</v>
      </c>
      <c r="B1263" s="10" t="s">
        <v>1599</v>
      </c>
      <c r="C1263" s="10" t="s">
        <v>126</v>
      </c>
    </row>
    <row r="1264" spans="1:3">
      <c r="A1264" s="10" t="s">
        <v>1636</v>
      </c>
      <c r="B1264" s="10" t="s">
        <v>1599</v>
      </c>
      <c r="C1264" s="10" t="s">
        <v>126</v>
      </c>
    </row>
    <row r="1265" spans="1:3">
      <c r="A1265" s="10" t="s">
        <v>1637</v>
      </c>
      <c r="B1265" s="10" t="s">
        <v>1599</v>
      </c>
      <c r="C1265" s="10" t="s">
        <v>126</v>
      </c>
    </row>
    <row r="1266" spans="1:3">
      <c r="A1266" s="10" t="s">
        <v>1638</v>
      </c>
      <c r="B1266" s="10" t="s">
        <v>1599</v>
      </c>
      <c r="C1266" s="10" t="s">
        <v>126</v>
      </c>
    </row>
    <row r="1267" spans="1:3">
      <c r="A1267" s="10" t="s">
        <v>1639</v>
      </c>
      <c r="B1267" s="10" t="s">
        <v>1599</v>
      </c>
      <c r="C1267" s="10" t="s">
        <v>126</v>
      </c>
    </row>
    <row r="1268" spans="1:3">
      <c r="A1268" s="10" t="s">
        <v>1640</v>
      </c>
      <c r="B1268" s="10" t="s">
        <v>1599</v>
      </c>
      <c r="C1268" s="10" t="s">
        <v>126</v>
      </c>
    </row>
    <row r="1269" spans="1:3">
      <c r="A1269" s="10" t="s">
        <v>1641</v>
      </c>
      <c r="B1269" s="10" t="s">
        <v>1599</v>
      </c>
      <c r="C1269" s="10" t="s">
        <v>126</v>
      </c>
    </row>
    <row r="1270" spans="1:3">
      <c r="A1270" s="10" t="s">
        <v>1642</v>
      </c>
      <c r="B1270" s="10" t="s">
        <v>1599</v>
      </c>
      <c r="C1270" s="10" t="s">
        <v>126</v>
      </c>
    </row>
    <row r="1271" spans="1:3">
      <c r="A1271" s="10" t="s">
        <v>1643</v>
      </c>
      <c r="B1271" s="10" t="s">
        <v>1599</v>
      </c>
      <c r="C1271" s="10" t="s">
        <v>126</v>
      </c>
    </row>
    <row r="1272" spans="1:3">
      <c r="A1272" s="10" t="s">
        <v>1644</v>
      </c>
      <c r="B1272" s="10" t="s">
        <v>1599</v>
      </c>
      <c r="C1272" s="10" t="s">
        <v>126</v>
      </c>
    </row>
    <row r="1273" spans="1:3">
      <c r="A1273" s="10" t="s">
        <v>1645</v>
      </c>
      <c r="B1273" s="10" t="s">
        <v>1599</v>
      </c>
      <c r="C1273" s="10" t="s">
        <v>126</v>
      </c>
    </row>
    <row r="1274" spans="1:3">
      <c r="A1274" s="10" t="s">
        <v>1646</v>
      </c>
      <c r="B1274" s="10" t="s">
        <v>1647</v>
      </c>
      <c r="C1274" s="10" t="s">
        <v>126</v>
      </c>
    </row>
    <row r="1275" spans="1:3">
      <c r="A1275" s="10" t="s">
        <v>1648</v>
      </c>
      <c r="B1275" s="10" t="s">
        <v>1647</v>
      </c>
      <c r="C1275" s="10" t="s">
        <v>126</v>
      </c>
    </row>
    <row r="1276" spans="1:3">
      <c r="A1276" s="10" t="s">
        <v>1649</v>
      </c>
      <c r="B1276" s="10" t="s">
        <v>1647</v>
      </c>
      <c r="C1276" s="10" t="s">
        <v>126</v>
      </c>
    </row>
    <row r="1277" spans="1:3">
      <c r="A1277" s="10" t="s">
        <v>1650</v>
      </c>
      <c r="B1277" s="10" t="s">
        <v>1647</v>
      </c>
      <c r="C1277" s="10" t="s">
        <v>126</v>
      </c>
    </row>
    <row r="1278" spans="1:3">
      <c r="A1278" s="10" t="s">
        <v>1651</v>
      </c>
      <c r="B1278" s="10" t="s">
        <v>1647</v>
      </c>
      <c r="C1278" s="10" t="s">
        <v>126</v>
      </c>
    </row>
    <row r="1279" spans="1:3">
      <c r="A1279" s="10" t="s">
        <v>1652</v>
      </c>
      <c r="B1279" s="10" t="s">
        <v>1647</v>
      </c>
      <c r="C1279" s="10" t="s">
        <v>126</v>
      </c>
    </row>
    <row r="1280" spans="1:3">
      <c r="A1280" s="10" t="s">
        <v>1653</v>
      </c>
      <c r="B1280" s="10" t="s">
        <v>1647</v>
      </c>
      <c r="C1280" s="10" t="s">
        <v>126</v>
      </c>
    </row>
    <row r="1281" spans="1:3">
      <c r="A1281" s="10" t="s">
        <v>1654</v>
      </c>
      <c r="B1281" s="10" t="s">
        <v>1647</v>
      </c>
      <c r="C1281" s="10" t="s">
        <v>126</v>
      </c>
    </row>
    <row r="1282" spans="1:3">
      <c r="A1282" s="10" t="s">
        <v>1655</v>
      </c>
      <c r="B1282" s="10" t="s">
        <v>1647</v>
      </c>
      <c r="C1282" s="10" t="s">
        <v>126</v>
      </c>
    </row>
    <row r="1283" spans="1:3">
      <c r="A1283" s="10" t="s">
        <v>1656</v>
      </c>
      <c r="B1283" s="10" t="s">
        <v>1647</v>
      </c>
      <c r="C1283" s="10" t="s">
        <v>126</v>
      </c>
    </row>
    <row r="1284" spans="1:3">
      <c r="A1284" s="10" t="s">
        <v>1657</v>
      </c>
      <c r="B1284" s="10" t="s">
        <v>1647</v>
      </c>
      <c r="C1284" s="10" t="s">
        <v>126</v>
      </c>
    </row>
    <row r="1285" spans="1:3">
      <c r="A1285" s="10" t="s">
        <v>1658</v>
      </c>
      <c r="B1285" s="10" t="s">
        <v>1647</v>
      </c>
      <c r="C1285" s="10" t="s">
        <v>126</v>
      </c>
    </row>
    <row r="1286" spans="1:3">
      <c r="A1286" s="10" t="s">
        <v>1659</v>
      </c>
      <c r="B1286" s="10" t="s">
        <v>1647</v>
      </c>
      <c r="C1286" s="10" t="s">
        <v>126</v>
      </c>
    </row>
    <row r="1287" spans="1:3">
      <c r="A1287" s="10" t="s">
        <v>1660</v>
      </c>
      <c r="B1287" s="10" t="s">
        <v>1647</v>
      </c>
      <c r="C1287" s="10" t="s">
        <v>126</v>
      </c>
    </row>
    <row r="1288" spans="1:3">
      <c r="A1288" s="10" t="s">
        <v>1661</v>
      </c>
      <c r="B1288" s="10" t="s">
        <v>1647</v>
      </c>
      <c r="C1288" s="10" t="s">
        <v>126</v>
      </c>
    </row>
    <row r="1289" spans="1:3">
      <c r="A1289" s="10" t="s">
        <v>1662</v>
      </c>
      <c r="B1289" s="10" t="s">
        <v>1647</v>
      </c>
      <c r="C1289" s="10" t="s">
        <v>126</v>
      </c>
    </row>
    <row r="1290" spans="1:3">
      <c r="A1290" s="10" t="s">
        <v>1663</v>
      </c>
      <c r="B1290" s="10" t="s">
        <v>1647</v>
      </c>
      <c r="C1290" s="10" t="s">
        <v>126</v>
      </c>
    </row>
    <row r="1291" spans="1:3">
      <c r="A1291" s="10" t="s">
        <v>1664</v>
      </c>
      <c r="B1291" s="10" t="s">
        <v>1647</v>
      </c>
      <c r="C1291" s="10" t="s">
        <v>126</v>
      </c>
    </row>
    <row r="1292" spans="1:3">
      <c r="A1292" s="10" t="s">
        <v>1665</v>
      </c>
      <c r="B1292" s="10" t="s">
        <v>1647</v>
      </c>
      <c r="C1292" s="10" t="s">
        <v>126</v>
      </c>
    </row>
    <row r="1293" spans="1:3">
      <c r="A1293" s="10" t="s">
        <v>1666</v>
      </c>
      <c r="B1293" s="10" t="s">
        <v>1647</v>
      </c>
      <c r="C1293" s="10" t="s">
        <v>126</v>
      </c>
    </row>
    <row r="1294" spans="1:3">
      <c r="A1294" s="10" t="s">
        <v>1667</v>
      </c>
      <c r="B1294" s="10" t="s">
        <v>1647</v>
      </c>
      <c r="C1294" s="10" t="s">
        <v>126</v>
      </c>
    </row>
    <row r="1295" spans="1:3">
      <c r="A1295" s="10" t="s">
        <v>1668</v>
      </c>
      <c r="B1295" s="10" t="s">
        <v>1647</v>
      </c>
      <c r="C1295" s="10" t="s">
        <v>126</v>
      </c>
    </row>
    <row r="1296" spans="1:3">
      <c r="A1296" s="10" t="s">
        <v>1669</v>
      </c>
      <c r="B1296" s="10" t="s">
        <v>1647</v>
      </c>
      <c r="C1296" s="10" t="s">
        <v>126</v>
      </c>
    </row>
    <row r="1297" spans="1:3">
      <c r="A1297" s="10" t="s">
        <v>1670</v>
      </c>
      <c r="B1297" s="10" t="s">
        <v>1647</v>
      </c>
      <c r="C1297" s="10" t="s">
        <v>126</v>
      </c>
    </row>
    <row r="1298" spans="1:3">
      <c r="A1298" s="10" t="s">
        <v>1671</v>
      </c>
      <c r="B1298" s="10" t="s">
        <v>1647</v>
      </c>
      <c r="C1298" s="10" t="s">
        <v>126</v>
      </c>
    </row>
    <row r="1299" spans="1:3">
      <c r="A1299" s="10" t="s">
        <v>1672</v>
      </c>
      <c r="B1299" s="10" t="s">
        <v>1647</v>
      </c>
      <c r="C1299" s="10" t="s">
        <v>126</v>
      </c>
    </row>
    <row r="1300" spans="1:3">
      <c r="A1300" s="10" t="s">
        <v>1673</v>
      </c>
      <c r="B1300" s="10" t="s">
        <v>1647</v>
      </c>
      <c r="C1300" s="10" t="s">
        <v>126</v>
      </c>
    </row>
    <row r="1301" spans="1:3">
      <c r="A1301" s="10" t="s">
        <v>1674</v>
      </c>
      <c r="B1301" s="10" t="s">
        <v>1647</v>
      </c>
      <c r="C1301" s="10" t="s">
        <v>126</v>
      </c>
    </row>
    <row r="1302" spans="1:3">
      <c r="A1302" s="10" t="s">
        <v>1675</v>
      </c>
      <c r="B1302" s="10" t="s">
        <v>1647</v>
      </c>
      <c r="C1302" s="10" t="s">
        <v>126</v>
      </c>
    </row>
    <row r="1303" spans="1:3">
      <c r="A1303" s="10" t="s">
        <v>1676</v>
      </c>
      <c r="B1303" s="10" t="s">
        <v>1647</v>
      </c>
      <c r="C1303" s="10" t="s">
        <v>126</v>
      </c>
    </row>
    <row r="1304" spans="1:3">
      <c r="A1304" s="10" t="s">
        <v>1677</v>
      </c>
      <c r="B1304" s="10" t="s">
        <v>1647</v>
      </c>
      <c r="C1304" s="10" t="s">
        <v>126</v>
      </c>
    </row>
    <row r="1305" spans="1:3">
      <c r="A1305" s="10" t="s">
        <v>1678</v>
      </c>
      <c r="B1305" s="10" t="s">
        <v>1647</v>
      </c>
      <c r="C1305" s="10" t="s">
        <v>126</v>
      </c>
    </row>
    <row r="1306" spans="1:3">
      <c r="A1306" s="10" t="s">
        <v>1679</v>
      </c>
      <c r="B1306" s="10" t="s">
        <v>1647</v>
      </c>
      <c r="C1306" s="10" t="s">
        <v>126</v>
      </c>
    </row>
    <row r="1307" spans="1:3">
      <c r="A1307" s="10" t="s">
        <v>1680</v>
      </c>
      <c r="B1307" s="10" t="s">
        <v>1647</v>
      </c>
      <c r="C1307" s="10" t="s">
        <v>126</v>
      </c>
    </row>
    <row r="1308" spans="1:3">
      <c r="A1308" s="10" t="s">
        <v>1681</v>
      </c>
      <c r="B1308" s="10" t="s">
        <v>1647</v>
      </c>
      <c r="C1308" s="10" t="s">
        <v>126</v>
      </c>
    </row>
    <row r="1309" spans="1:3">
      <c r="A1309" s="10" t="s">
        <v>1682</v>
      </c>
      <c r="B1309" s="10" t="s">
        <v>1647</v>
      </c>
      <c r="C1309" s="10" t="s">
        <v>126</v>
      </c>
    </row>
    <row r="1310" spans="1:3">
      <c r="A1310" s="10" t="s">
        <v>1683</v>
      </c>
      <c r="B1310" s="10" t="s">
        <v>1647</v>
      </c>
      <c r="C1310" s="10" t="s">
        <v>126</v>
      </c>
    </row>
    <row r="1311" spans="1:3">
      <c r="A1311" s="10" t="s">
        <v>1684</v>
      </c>
      <c r="B1311" s="10" t="s">
        <v>1647</v>
      </c>
      <c r="C1311" s="10" t="s">
        <v>126</v>
      </c>
    </row>
    <row r="1312" spans="1:3">
      <c r="A1312" s="10" t="s">
        <v>1685</v>
      </c>
      <c r="B1312" s="10" t="s">
        <v>1647</v>
      </c>
      <c r="C1312" s="10" t="s">
        <v>126</v>
      </c>
    </row>
    <row r="1313" spans="1:3">
      <c r="A1313" s="10" t="s">
        <v>1686</v>
      </c>
      <c r="B1313" s="10" t="s">
        <v>1647</v>
      </c>
      <c r="C1313" s="10" t="s">
        <v>126</v>
      </c>
    </row>
    <row r="1314" spans="1:3">
      <c r="A1314" s="10" t="s">
        <v>1687</v>
      </c>
      <c r="B1314" s="10" t="s">
        <v>1647</v>
      </c>
      <c r="C1314" s="10" t="s">
        <v>126</v>
      </c>
    </row>
    <row r="1315" spans="1:3">
      <c r="A1315" s="10" t="s">
        <v>1688</v>
      </c>
      <c r="B1315" s="10" t="s">
        <v>1647</v>
      </c>
      <c r="C1315" s="10" t="s">
        <v>126</v>
      </c>
    </row>
    <row r="1316" spans="1:3">
      <c r="A1316" s="10" t="s">
        <v>1689</v>
      </c>
      <c r="B1316" s="10" t="s">
        <v>1647</v>
      </c>
      <c r="C1316" s="10" t="s">
        <v>126</v>
      </c>
    </row>
    <row r="1317" spans="1:3">
      <c r="A1317" s="10" t="s">
        <v>1690</v>
      </c>
      <c r="B1317" s="10" t="s">
        <v>1647</v>
      </c>
      <c r="C1317" s="10" t="s">
        <v>126</v>
      </c>
    </row>
    <row r="1318" spans="1:3">
      <c r="A1318" s="10" t="s">
        <v>1691</v>
      </c>
      <c r="B1318" s="10" t="s">
        <v>1647</v>
      </c>
      <c r="C1318" s="10" t="s">
        <v>126</v>
      </c>
    </row>
    <row r="1319" spans="1:3">
      <c r="A1319" s="10" t="s">
        <v>1692</v>
      </c>
      <c r="B1319" s="10" t="s">
        <v>1647</v>
      </c>
      <c r="C1319" s="10" t="s">
        <v>126</v>
      </c>
    </row>
    <row r="1320" spans="1:3">
      <c r="A1320" s="10" t="s">
        <v>1693</v>
      </c>
      <c r="B1320" s="10" t="s">
        <v>1647</v>
      </c>
      <c r="C1320" s="10" t="s">
        <v>126</v>
      </c>
    </row>
    <row r="1321" spans="1:3">
      <c r="A1321" s="10" t="s">
        <v>1694</v>
      </c>
      <c r="B1321" s="10" t="s">
        <v>1647</v>
      </c>
      <c r="C1321" s="10" t="s">
        <v>126</v>
      </c>
    </row>
    <row r="1322" spans="1:3">
      <c r="A1322" s="10" t="s">
        <v>1695</v>
      </c>
      <c r="B1322" s="10" t="s">
        <v>1647</v>
      </c>
      <c r="C1322" s="10" t="s">
        <v>126</v>
      </c>
    </row>
    <row r="1323" spans="1:3">
      <c r="A1323" s="10" t="s">
        <v>1696</v>
      </c>
      <c r="B1323" s="10" t="s">
        <v>1647</v>
      </c>
      <c r="C1323" s="10" t="s">
        <v>126</v>
      </c>
    </row>
    <row r="1324" spans="1:3">
      <c r="A1324" s="10" t="s">
        <v>1697</v>
      </c>
      <c r="B1324" s="10" t="s">
        <v>1647</v>
      </c>
      <c r="C1324" s="10" t="s">
        <v>126</v>
      </c>
    </row>
    <row r="1325" spans="1:3">
      <c r="A1325" s="10" t="s">
        <v>1698</v>
      </c>
      <c r="B1325" s="10" t="s">
        <v>1647</v>
      </c>
      <c r="C1325" s="10" t="s">
        <v>126</v>
      </c>
    </row>
    <row r="1326" spans="1:3">
      <c r="A1326" s="10" t="s">
        <v>1699</v>
      </c>
      <c r="B1326" s="10" t="s">
        <v>1647</v>
      </c>
      <c r="C1326" s="10" t="s">
        <v>126</v>
      </c>
    </row>
    <row r="1327" spans="1:3">
      <c r="A1327" s="10" t="s">
        <v>1700</v>
      </c>
      <c r="B1327" s="10" t="s">
        <v>1647</v>
      </c>
      <c r="C1327" s="10" t="s">
        <v>126</v>
      </c>
    </row>
    <row r="1328" spans="1:3">
      <c r="A1328" s="10" t="s">
        <v>1701</v>
      </c>
      <c r="B1328" s="10" t="s">
        <v>1647</v>
      </c>
      <c r="C1328" s="10" t="s">
        <v>126</v>
      </c>
    </row>
    <row r="1329" spans="1:3">
      <c r="A1329" s="10" t="s">
        <v>1702</v>
      </c>
      <c r="B1329" s="10" t="s">
        <v>1647</v>
      </c>
      <c r="C1329" s="10" t="s">
        <v>126</v>
      </c>
    </row>
    <row r="1330" spans="1:3">
      <c r="A1330" s="10" t="s">
        <v>1703</v>
      </c>
      <c r="B1330" s="10" t="s">
        <v>1647</v>
      </c>
      <c r="C1330" s="10" t="s">
        <v>126</v>
      </c>
    </row>
    <row r="1331" spans="1:3">
      <c r="A1331" s="10" t="s">
        <v>1704</v>
      </c>
      <c r="B1331" s="10" t="s">
        <v>1647</v>
      </c>
      <c r="C1331" s="10" t="s">
        <v>126</v>
      </c>
    </row>
    <row r="1332" spans="1:3">
      <c r="A1332" s="10" t="s">
        <v>1705</v>
      </c>
      <c r="B1332" s="10" t="s">
        <v>1647</v>
      </c>
      <c r="C1332" s="10" t="s">
        <v>126</v>
      </c>
    </row>
    <row r="1333" spans="1:3">
      <c r="A1333" s="10" t="s">
        <v>1706</v>
      </c>
      <c r="B1333" s="10" t="s">
        <v>1647</v>
      </c>
      <c r="C1333" s="10" t="s">
        <v>126</v>
      </c>
    </row>
    <row r="1334" spans="1:3">
      <c r="A1334" s="10" t="s">
        <v>1707</v>
      </c>
      <c r="B1334" s="10" t="s">
        <v>1647</v>
      </c>
      <c r="C1334" s="10" t="s">
        <v>126</v>
      </c>
    </row>
    <row r="1335" spans="1:3">
      <c r="A1335" s="10" t="s">
        <v>1708</v>
      </c>
      <c r="B1335" s="10" t="s">
        <v>1647</v>
      </c>
      <c r="C1335" s="10" t="s">
        <v>126</v>
      </c>
    </row>
    <row r="1336" spans="1:3">
      <c r="A1336" s="10" t="s">
        <v>1709</v>
      </c>
      <c r="B1336" s="10" t="s">
        <v>1647</v>
      </c>
      <c r="C1336" s="10" t="s">
        <v>126</v>
      </c>
    </row>
    <row r="1337" spans="1:3">
      <c r="A1337" s="10" t="s">
        <v>1710</v>
      </c>
      <c r="B1337" s="10" t="s">
        <v>1647</v>
      </c>
      <c r="C1337" s="10" t="s">
        <v>126</v>
      </c>
    </row>
    <row r="1338" spans="1:3">
      <c r="A1338" s="10" t="s">
        <v>1711</v>
      </c>
      <c r="B1338" s="10" t="s">
        <v>1647</v>
      </c>
      <c r="C1338" s="10" t="s">
        <v>126</v>
      </c>
    </row>
    <row r="1339" spans="1:3">
      <c r="A1339" s="10" t="s">
        <v>1712</v>
      </c>
      <c r="B1339" s="10" t="s">
        <v>1647</v>
      </c>
      <c r="C1339" s="10" t="s">
        <v>126</v>
      </c>
    </row>
    <row r="1340" spans="1:3">
      <c r="A1340" s="10" t="s">
        <v>1713</v>
      </c>
      <c r="B1340" s="10" t="s">
        <v>1647</v>
      </c>
      <c r="C1340" s="10" t="s">
        <v>126</v>
      </c>
    </row>
    <row r="1341" spans="1:3">
      <c r="A1341" s="10" t="s">
        <v>1714</v>
      </c>
      <c r="B1341" s="10" t="s">
        <v>1647</v>
      </c>
      <c r="C1341" s="10" t="s">
        <v>126</v>
      </c>
    </row>
    <row r="1342" spans="1:3">
      <c r="A1342" s="10" t="s">
        <v>1715</v>
      </c>
      <c r="B1342" s="10" t="s">
        <v>1647</v>
      </c>
      <c r="C1342" s="10" t="s">
        <v>126</v>
      </c>
    </row>
    <row r="1343" spans="1:3">
      <c r="A1343" s="10" t="s">
        <v>1716</v>
      </c>
      <c r="B1343" s="10" t="s">
        <v>1647</v>
      </c>
      <c r="C1343" s="10" t="s">
        <v>126</v>
      </c>
    </row>
    <row r="1344" spans="1:3">
      <c r="A1344" s="10" t="s">
        <v>1717</v>
      </c>
      <c r="B1344" s="10" t="s">
        <v>1647</v>
      </c>
      <c r="C1344" s="10" t="s">
        <v>126</v>
      </c>
    </row>
    <row r="1345" spans="1:3">
      <c r="A1345" s="10" t="s">
        <v>1718</v>
      </c>
      <c r="B1345" s="10" t="s">
        <v>1647</v>
      </c>
      <c r="C1345" s="10" t="s">
        <v>126</v>
      </c>
    </row>
    <row r="1346" spans="1:3">
      <c r="A1346" s="10" t="s">
        <v>1719</v>
      </c>
      <c r="B1346" s="10" t="s">
        <v>1647</v>
      </c>
      <c r="C1346" s="10" t="s">
        <v>126</v>
      </c>
    </row>
    <row r="1347" spans="1:3">
      <c r="A1347" s="10" t="s">
        <v>1720</v>
      </c>
      <c r="B1347" s="10" t="s">
        <v>1647</v>
      </c>
      <c r="C1347" s="10" t="s">
        <v>126</v>
      </c>
    </row>
    <row r="1348" spans="1:3">
      <c r="A1348" s="10" t="s">
        <v>1721</v>
      </c>
      <c r="B1348" s="10" t="s">
        <v>1647</v>
      </c>
      <c r="C1348" s="10" t="s">
        <v>126</v>
      </c>
    </row>
    <row r="1349" spans="1:3">
      <c r="A1349" s="10" t="s">
        <v>1722</v>
      </c>
      <c r="B1349" s="10" t="s">
        <v>1647</v>
      </c>
      <c r="C1349" s="10" t="s">
        <v>126</v>
      </c>
    </row>
    <row r="1350" spans="1:3">
      <c r="A1350" s="10" t="s">
        <v>1723</v>
      </c>
      <c r="B1350" s="10" t="s">
        <v>1647</v>
      </c>
      <c r="C1350" s="10" t="s">
        <v>126</v>
      </c>
    </row>
    <row r="1351" spans="1:3">
      <c r="A1351" s="10" t="s">
        <v>1724</v>
      </c>
      <c r="B1351" s="10" t="s">
        <v>1647</v>
      </c>
      <c r="C1351" s="10" t="s">
        <v>126</v>
      </c>
    </row>
    <row r="1352" spans="1:3">
      <c r="A1352" s="10" t="s">
        <v>1725</v>
      </c>
      <c r="B1352" s="10" t="s">
        <v>1647</v>
      </c>
      <c r="C1352" s="10" t="s">
        <v>126</v>
      </c>
    </row>
    <row r="1353" spans="1:3">
      <c r="A1353" s="10" t="s">
        <v>1726</v>
      </c>
      <c r="B1353" s="10" t="s">
        <v>1647</v>
      </c>
      <c r="C1353" s="10" t="s">
        <v>126</v>
      </c>
    </row>
    <row r="1354" spans="1:3">
      <c r="A1354" s="10" t="s">
        <v>1727</v>
      </c>
      <c r="B1354" s="10" t="s">
        <v>1647</v>
      </c>
      <c r="C1354" s="10" t="s">
        <v>126</v>
      </c>
    </row>
    <row r="1355" spans="1:3">
      <c r="A1355" s="10" t="s">
        <v>1728</v>
      </c>
      <c r="B1355" s="10" t="s">
        <v>1647</v>
      </c>
      <c r="C1355" s="10" t="s">
        <v>126</v>
      </c>
    </row>
    <row r="1356" spans="1:3">
      <c r="A1356" s="10" t="s">
        <v>1729</v>
      </c>
      <c r="B1356" s="10" t="s">
        <v>1647</v>
      </c>
      <c r="C1356" s="10" t="s">
        <v>126</v>
      </c>
    </row>
    <row r="1357" spans="1:3">
      <c r="A1357" s="10" t="s">
        <v>1730</v>
      </c>
      <c r="B1357" s="10" t="s">
        <v>1647</v>
      </c>
      <c r="C1357" s="10" t="s">
        <v>126</v>
      </c>
    </row>
    <row r="1358" spans="1:3">
      <c r="A1358" s="10" t="s">
        <v>1731</v>
      </c>
      <c r="B1358" s="10" t="s">
        <v>1647</v>
      </c>
      <c r="C1358" s="10" t="s">
        <v>126</v>
      </c>
    </row>
    <row r="1359" spans="1:3">
      <c r="A1359" s="10" t="s">
        <v>1732</v>
      </c>
      <c r="B1359" s="10" t="s">
        <v>1647</v>
      </c>
      <c r="C1359" s="10" t="s">
        <v>126</v>
      </c>
    </row>
    <row r="1360" spans="1:3">
      <c r="A1360" s="10" t="s">
        <v>1733</v>
      </c>
      <c r="B1360" s="10" t="s">
        <v>1647</v>
      </c>
      <c r="C1360" s="10" t="s">
        <v>126</v>
      </c>
    </row>
    <row r="1361" spans="1:3">
      <c r="A1361" s="10" t="s">
        <v>1734</v>
      </c>
      <c r="B1361" s="10" t="s">
        <v>1647</v>
      </c>
      <c r="C1361" s="10" t="s">
        <v>126</v>
      </c>
    </row>
    <row r="1362" spans="1:3">
      <c r="A1362" s="10" t="s">
        <v>1735</v>
      </c>
      <c r="B1362" s="10" t="s">
        <v>1647</v>
      </c>
      <c r="C1362" s="10" t="s">
        <v>126</v>
      </c>
    </row>
    <row r="1363" spans="1:3">
      <c r="A1363" s="10" t="s">
        <v>1736</v>
      </c>
      <c r="B1363" s="10" t="s">
        <v>1647</v>
      </c>
      <c r="C1363" s="10" t="s">
        <v>126</v>
      </c>
    </row>
    <row r="1364" spans="1:3">
      <c r="A1364" s="10" t="s">
        <v>1737</v>
      </c>
      <c r="B1364" s="10" t="s">
        <v>1647</v>
      </c>
      <c r="C1364" s="10" t="s">
        <v>126</v>
      </c>
    </row>
    <row r="1365" spans="1:3">
      <c r="A1365" s="10" t="s">
        <v>1738</v>
      </c>
      <c r="B1365" s="10" t="s">
        <v>1647</v>
      </c>
      <c r="C1365" s="10" t="s">
        <v>126</v>
      </c>
    </row>
    <row r="1366" spans="1:3">
      <c r="A1366" s="10" t="s">
        <v>1739</v>
      </c>
      <c r="B1366" s="10" t="s">
        <v>1647</v>
      </c>
      <c r="C1366" s="10" t="s">
        <v>126</v>
      </c>
    </row>
    <row r="1367" spans="1:3">
      <c r="A1367" s="10" t="s">
        <v>1740</v>
      </c>
      <c r="B1367" s="10" t="s">
        <v>1647</v>
      </c>
      <c r="C1367" s="10" t="s">
        <v>126</v>
      </c>
    </row>
    <row r="1368" spans="1:3">
      <c r="A1368" s="10" t="s">
        <v>1741</v>
      </c>
      <c r="B1368" s="10" t="s">
        <v>1647</v>
      </c>
      <c r="C1368" s="10" t="s">
        <v>126</v>
      </c>
    </row>
    <row r="1369" spans="1:3">
      <c r="A1369" s="10" t="s">
        <v>1742</v>
      </c>
      <c r="B1369" s="10" t="s">
        <v>1647</v>
      </c>
      <c r="C1369" s="10" t="s">
        <v>126</v>
      </c>
    </row>
    <row r="1370" spans="1:3">
      <c r="A1370" s="10" t="s">
        <v>1743</v>
      </c>
      <c r="B1370" s="10" t="s">
        <v>1647</v>
      </c>
      <c r="C1370" s="10" t="s">
        <v>126</v>
      </c>
    </row>
    <row r="1371" spans="1:3">
      <c r="A1371" s="10" t="s">
        <v>1744</v>
      </c>
      <c r="B1371" s="10" t="s">
        <v>1647</v>
      </c>
      <c r="C1371" s="10" t="s">
        <v>126</v>
      </c>
    </row>
    <row r="1372" spans="1:3">
      <c r="A1372" s="10" t="s">
        <v>1745</v>
      </c>
      <c r="B1372" s="10" t="s">
        <v>1647</v>
      </c>
      <c r="C1372" s="10" t="s">
        <v>126</v>
      </c>
    </row>
    <row r="1373" spans="1:3">
      <c r="A1373" s="10" t="s">
        <v>1746</v>
      </c>
      <c r="B1373" s="10" t="s">
        <v>1647</v>
      </c>
      <c r="C1373" s="10" t="s">
        <v>126</v>
      </c>
    </row>
    <row r="1374" spans="1:3">
      <c r="A1374" s="10" t="s">
        <v>1747</v>
      </c>
      <c r="B1374" s="10" t="s">
        <v>1647</v>
      </c>
      <c r="C1374" s="10" t="s">
        <v>126</v>
      </c>
    </row>
    <row r="1375" spans="1:3">
      <c r="A1375" s="10" t="s">
        <v>1748</v>
      </c>
      <c r="B1375" s="10" t="s">
        <v>1647</v>
      </c>
      <c r="C1375" s="10" t="s">
        <v>126</v>
      </c>
    </row>
    <row r="1376" spans="1:3">
      <c r="A1376" s="10" t="s">
        <v>1749</v>
      </c>
      <c r="B1376" s="10" t="s">
        <v>1647</v>
      </c>
      <c r="C1376" s="10" t="s">
        <v>126</v>
      </c>
    </row>
    <row r="1377" spans="1:3">
      <c r="A1377" s="10" t="s">
        <v>1750</v>
      </c>
      <c r="B1377" s="10" t="s">
        <v>1647</v>
      </c>
      <c r="C1377" s="10" t="s">
        <v>126</v>
      </c>
    </row>
    <row r="1378" spans="1:3">
      <c r="A1378" s="10" t="s">
        <v>1751</v>
      </c>
      <c r="B1378" s="10" t="s">
        <v>1647</v>
      </c>
      <c r="C1378" s="10" t="s">
        <v>126</v>
      </c>
    </row>
    <row r="1379" spans="1:3">
      <c r="A1379" s="10" t="s">
        <v>1752</v>
      </c>
      <c r="B1379" s="10" t="s">
        <v>1647</v>
      </c>
      <c r="C1379" s="10" t="s">
        <v>126</v>
      </c>
    </row>
    <row r="1380" spans="1:3">
      <c r="A1380" s="10" t="s">
        <v>1753</v>
      </c>
      <c r="B1380" s="10" t="s">
        <v>1647</v>
      </c>
      <c r="C1380" s="10" t="s">
        <v>126</v>
      </c>
    </row>
    <row r="1381" spans="1:3">
      <c r="A1381" s="10" t="s">
        <v>1754</v>
      </c>
      <c r="B1381" s="10" t="s">
        <v>1647</v>
      </c>
      <c r="C1381" s="10" t="s">
        <v>126</v>
      </c>
    </row>
    <row r="1382" spans="1:3">
      <c r="A1382" s="10" t="s">
        <v>1755</v>
      </c>
      <c r="B1382" s="10" t="s">
        <v>1647</v>
      </c>
      <c r="C1382" s="10" t="s">
        <v>126</v>
      </c>
    </row>
    <row r="1383" spans="1:3">
      <c r="A1383" s="10" t="s">
        <v>1756</v>
      </c>
      <c r="B1383" s="10" t="s">
        <v>1647</v>
      </c>
      <c r="C1383" s="10" t="s">
        <v>126</v>
      </c>
    </row>
    <row r="1384" spans="1:3">
      <c r="A1384" s="10" t="s">
        <v>1757</v>
      </c>
      <c r="B1384" s="10" t="s">
        <v>1647</v>
      </c>
      <c r="C1384" s="10" t="s">
        <v>126</v>
      </c>
    </row>
    <row r="1385" spans="1:3">
      <c r="A1385" s="10" t="s">
        <v>1758</v>
      </c>
      <c r="B1385" s="10" t="s">
        <v>1647</v>
      </c>
      <c r="C1385" s="10" t="s">
        <v>126</v>
      </c>
    </row>
    <row r="1386" spans="1:3">
      <c r="A1386" s="10" t="s">
        <v>1759</v>
      </c>
      <c r="B1386" s="10" t="s">
        <v>1647</v>
      </c>
      <c r="C1386" s="10" t="s">
        <v>126</v>
      </c>
    </row>
    <row r="1387" spans="1:3">
      <c r="A1387" s="10" t="s">
        <v>1760</v>
      </c>
      <c r="B1387" s="10" t="s">
        <v>1647</v>
      </c>
      <c r="C1387" s="10" t="s">
        <v>126</v>
      </c>
    </row>
    <row r="1388" spans="1:3">
      <c r="A1388" s="10" t="s">
        <v>1761</v>
      </c>
      <c r="B1388" s="10" t="s">
        <v>1647</v>
      </c>
      <c r="C1388" s="10" t="s">
        <v>126</v>
      </c>
    </row>
    <row r="1389" spans="1:3">
      <c r="A1389" s="10" t="s">
        <v>1762</v>
      </c>
      <c r="B1389" s="10" t="s">
        <v>1647</v>
      </c>
      <c r="C1389" s="10" t="s">
        <v>126</v>
      </c>
    </row>
    <row r="1390" spans="1:3">
      <c r="A1390" s="10" t="s">
        <v>1763</v>
      </c>
      <c r="B1390" s="10" t="s">
        <v>1647</v>
      </c>
      <c r="C1390" s="10" t="s">
        <v>126</v>
      </c>
    </row>
    <row r="1391" spans="1:3">
      <c r="A1391" s="10" t="s">
        <v>1764</v>
      </c>
      <c r="B1391" s="10" t="s">
        <v>1647</v>
      </c>
      <c r="C1391" s="10" t="s">
        <v>126</v>
      </c>
    </row>
    <row r="1392" spans="1:3">
      <c r="A1392" s="10" t="s">
        <v>1765</v>
      </c>
      <c r="B1392" s="10" t="s">
        <v>1647</v>
      </c>
      <c r="C1392" s="10" t="s">
        <v>126</v>
      </c>
    </row>
    <row r="1393" spans="1:3">
      <c r="A1393" s="10" t="s">
        <v>1766</v>
      </c>
      <c r="B1393" s="10" t="s">
        <v>1647</v>
      </c>
      <c r="C1393" s="10" t="s">
        <v>126</v>
      </c>
    </row>
    <row r="1394" spans="1:3">
      <c r="A1394" s="10" t="s">
        <v>1767</v>
      </c>
      <c r="B1394" s="10" t="s">
        <v>1647</v>
      </c>
      <c r="C1394" s="10" t="s">
        <v>126</v>
      </c>
    </row>
    <row r="1395" spans="1:3">
      <c r="A1395" s="10" t="s">
        <v>1768</v>
      </c>
      <c r="B1395" s="10" t="s">
        <v>1647</v>
      </c>
      <c r="C1395" s="10" t="s">
        <v>126</v>
      </c>
    </row>
    <row r="1396" spans="1:3">
      <c r="A1396" s="10" t="s">
        <v>1769</v>
      </c>
      <c r="B1396" s="10" t="s">
        <v>1647</v>
      </c>
      <c r="C1396" s="10" t="s">
        <v>126</v>
      </c>
    </row>
    <row r="1397" spans="1:3">
      <c r="A1397" s="10" t="s">
        <v>1770</v>
      </c>
      <c r="B1397" s="10" t="s">
        <v>1647</v>
      </c>
      <c r="C1397" s="10" t="s">
        <v>126</v>
      </c>
    </row>
    <row r="1398" spans="1:3">
      <c r="A1398" s="10" t="s">
        <v>1771</v>
      </c>
      <c r="B1398" s="10" t="s">
        <v>1647</v>
      </c>
      <c r="C1398" s="10" t="s">
        <v>126</v>
      </c>
    </row>
    <row r="1399" spans="1:3">
      <c r="A1399" s="10" t="s">
        <v>1772</v>
      </c>
      <c r="B1399" s="10" t="s">
        <v>1647</v>
      </c>
      <c r="C1399" s="10" t="s">
        <v>126</v>
      </c>
    </row>
    <row r="1400" spans="1:3">
      <c r="A1400" s="10" t="s">
        <v>1773</v>
      </c>
      <c r="B1400" s="10" t="s">
        <v>1647</v>
      </c>
      <c r="C1400" s="10" t="s">
        <v>126</v>
      </c>
    </row>
    <row r="1401" spans="1:3">
      <c r="A1401" s="10" t="s">
        <v>1774</v>
      </c>
      <c r="B1401" s="10" t="s">
        <v>1647</v>
      </c>
      <c r="C1401" s="10" t="s">
        <v>126</v>
      </c>
    </row>
    <row r="1402" spans="1:3">
      <c r="A1402" s="10" t="s">
        <v>1775</v>
      </c>
      <c r="B1402" s="10" t="s">
        <v>1647</v>
      </c>
      <c r="C1402" s="10" t="s">
        <v>126</v>
      </c>
    </row>
    <row r="1403" spans="1:3">
      <c r="A1403" s="10" t="s">
        <v>1776</v>
      </c>
      <c r="B1403" s="10" t="s">
        <v>1647</v>
      </c>
      <c r="C1403" s="10" t="s">
        <v>126</v>
      </c>
    </row>
    <row r="1404" spans="1:3">
      <c r="A1404" s="10" t="s">
        <v>1777</v>
      </c>
      <c r="B1404" s="10" t="s">
        <v>1647</v>
      </c>
      <c r="C1404" s="10" t="s">
        <v>126</v>
      </c>
    </row>
    <row r="1405" spans="1:3">
      <c r="A1405" s="10" t="s">
        <v>1778</v>
      </c>
      <c r="B1405" s="10" t="s">
        <v>1647</v>
      </c>
      <c r="C1405" s="10" t="s">
        <v>126</v>
      </c>
    </row>
    <row r="1406" spans="1:3">
      <c r="A1406" s="10" t="s">
        <v>1779</v>
      </c>
      <c r="B1406" s="10" t="s">
        <v>1647</v>
      </c>
      <c r="C1406" s="10" t="s">
        <v>126</v>
      </c>
    </row>
    <row r="1407" spans="1:3">
      <c r="A1407" s="10" t="s">
        <v>1780</v>
      </c>
      <c r="B1407" s="10" t="s">
        <v>1647</v>
      </c>
      <c r="C1407" s="10" t="s">
        <v>126</v>
      </c>
    </row>
    <row r="1408" spans="1:3">
      <c r="A1408" s="10" t="s">
        <v>1781</v>
      </c>
      <c r="B1408" s="10" t="s">
        <v>1647</v>
      </c>
      <c r="C1408" s="10" t="s">
        <v>126</v>
      </c>
    </row>
    <row r="1409" spans="1:3">
      <c r="A1409" s="10" t="s">
        <v>1782</v>
      </c>
      <c r="B1409" s="10" t="s">
        <v>1647</v>
      </c>
      <c r="C1409" s="10" t="s">
        <v>126</v>
      </c>
    </row>
    <row r="1410" spans="1:3">
      <c r="A1410" s="10" t="s">
        <v>1783</v>
      </c>
      <c r="B1410" s="10" t="s">
        <v>1647</v>
      </c>
      <c r="C1410" s="10" t="s">
        <v>126</v>
      </c>
    </row>
    <row r="1411" spans="1:3">
      <c r="A1411" s="10" t="s">
        <v>1784</v>
      </c>
      <c r="B1411" s="10" t="s">
        <v>1647</v>
      </c>
      <c r="C1411" s="10" t="s">
        <v>126</v>
      </c>
    </row>
    <row r="1412" spans="1:3">
      <c r="A1412" s="10" t="s">
        <v>1785</v>
      </c>
      <c r="B1412" s="10" t="s">
        <v>1647</v>
      </c>
      <c r="C1412" s="10" t="s">
        <v>126</v>
      </c>
    </row>
    <row r="1413" spans="1:3">
      <c r="A1413" s="10" t="s">
        <v>1786</v>
      </c>
      <c r="B1413" s="10" t="s">
        <v>1647</v>
      </c>
      <c r="C1413" s="10" t="s">
        <v>126</v>
      </c>
    </row>
    <row r="1414" spans="1:3">
      <c r="A1414" s="10" t="s">
        <v>1787</v>
      </c>
      <c r="B1414" s="10" t="s">
        <v>1647</v>
      </c>
      <c r="C1414" s="10" t="s">
        <v>126</v>
      </c>
    </row>
    <row r="1415" spans="1:3">
      <c r="A1415" s="10" t="s">
        <v>1788</v>
      </c>
      <c r="B1415" s="10" t="s">
        <v>1647</v>
      </c>
      <c r="C1415" s="10" t="s">
        <v>126</v>
      </c>
    </row>
    <row r="1416" spans="1:3">
      <c r="A1416" s="10" t="s">
        <v>1789</v>
      </c>
      <c r="B1416" s="10" t="s">
        <v>1647</v>
      </c>
      <c r="C1416" s="10" t="s">
        <v>126</v>
      </c>
    </row>
    <row r="1417" spans="1:3">
      <c r="A1417" s="10" t="s">
        <v>1790</v>
      </c>
      <c r="B1417" s="10" t="s">
        <v>1647</v>
      </c>
      <c r="C1417" s="10" t="s">
        <v>126</v>
      </c>
    </row>
    <row r="1418" spans="1:3">
      <c r="A1418" s="10" t="s">
        <v>1791</v>
      </c>
      <c r="B1418" s="10" t="s">
        <v>1647</v>
      </c>
      <c r="C1418" s="10" t="s">
        <v>126</v>
      </c>
    </row>
    <row r="1419" spans="1:3">
      <c r="A1419" s="10" t="s">
        <v>1792</v>
      </c>
      <c r="B1419" s="10" t="s">
        <v>1647</v>
      </c>
      <c r="C1419" s="10" t="s">
        <v>126</v>
      </c>
    </row>
    <row r="1420" spans="1:3">
      <c r="A1420" s="10" t="s">
        <v>1793</v>
      </c>
      <c r="B1420" s="10" t="s">
        <v>1647</v>
      </c>
      <c r="C1420" s="10" t="s">
        <v>126</v>
      </c>
    </row>
    <row r="1421" spans="1:3">
      <c r="A1421" s="10" t="s">
        <v>1794</v>
      </c>
      <c r="B1421" s="10" t="s">
        <v>1647</v>
      </c>
      <c r="C1421" s="10" t="s">
        <v>126</v>
      </c>
    </row>
    <row r="1422" spans="1:3">
      <c r="A1422" s="10" t="s">
        <v>1795</v>
      </c>
      <c r="B1422" s="10" t="s">
        <v>1647</v>
      </c>
      <c r="C1422" s="10" t="s">
        <v>126</v>
      </c>
    </row>
    <row r="1423" spans="1:3">
      <c r="A1423" s="10" t="s">
        <v>1796</v>
      </c>
      <c r="B1423" s="10" t="s">
        <v>1647</v>
      </c>
      <c r="C1423" s="10" t="s">
        <v>126</v>
      </c>
    </row>
    <row r="1424" spans="1:3">
      <c r="A1424" s="10" t="s">
        <v>1797</v>
      </c>
      <c r="B1424" s="10" t="s">
        <v>1798</v>
      </c>
      <c r="C1424" s="10" t="s">
        <v>126</v>
      </c>
    </row>
    <row r="1425" spans="1:3">
      <c r="A1425" s="10" t="s">
        <v>1799</v>
      </c>
      <c r="B1425" s="10" t="s">
        <v>1798</v>
      </c>
      <c r="C1425" s="10" t="s">
        <v>126</v>
      </c>
    </row>
    <row r="1426" spans="1:3">
      <c r="A1426" s="10" t="s">
        <v>1800</v>
      </c>
      <c r="B1426" s="10" t="s">
        <v>1798</v>
      </c>
      <c r="C1426" s="10" t="s">
        <v>126</v>
      </c>
    </row>
    <row r="1427" spans="1:3">
      <c r="A1427" s="10" t="s">
        <v>1801</v>
      </c>
      <c r="B1427" s="10" t="s">
        <v>1798</v>
      </c>
      <c r="C1427" s="10" t="s">
        <v>126</v>
      </c>
    </row>
    <row r="1428" spans="1:3">
      <c r="A1428" s="10" t="s">
        <v>1802</v>
      </c>
      <c r="B1428" s="10" t="s">
        <v>1798</v>
      </c>
      <c r="C1428" s="10" t="s">
        <v>126</v>
      </c>
    </row>
    <row r="1429" spans="1:3">
      <c r="A1429" s="10" t="s">
        <v>1803</v>
      </c>
      <c r="B1429" s="10" t="s">
        <v>1798</v>
      </c>
      <c r="C1429" s="10" t="s">
        <v>126</v>
      </c>
    </row>
    <row r="1430" spans="1:3">
      <c r="A1430" s="10" t="s">
        <v>1804</v>
      </c>
      <c r="B1430" s="10" t="s">
        <v>1798</v>
      </c>
      <c r="C1430" s="10" t="s">
        <v>126</v>
      </c>
    </row>
    <row r="1431" spans="1:3">
      <c r="A1431" s="10" t="s">
        <v>1805</v>
      </c>
      <c r="B1431" s="10" t="s">
        <v>1798</v>
      </c>
      <c r="C1431" s="10" t="s">
        <v>126</v>
      </c>
    </row>
    <row r="1432" spans="1:3">
      <c r="A1432" s="10" t="s">
        <v>1806</v>
      </c>
      <c r="B1432" s="10" t="s">
        <v>1798</v>
      </c>
      <c r="C1432" s="10" t="s">
        <v>126</v>
      </c>
    </row>
    <row r="1433" spans="1:3">
      <c r="A1433" s="10" t="s">
        <v>1807</v>
      </c>
      <c r="B1433" s="10" t="s">
        <v>1798</v>
      </c>
      <c r="C1433" s="10" t="s">
        <v>126</v>
      </c>
    </row>
    <row r="1434" spans="1:3">
      <c r="A1434" s="10" t="s">
        <v>1808</v>
      </c>
      <c r="B1434" s="10" t="s">
        <v>1798</v>
      </c>
      <c r="C1434" s="10" t="s">
        <v>126</v>
      </c>
    </row>
    <row r="1435" spans="1:3">
      <c r="A1435" s="10" t="s">
        <v>1809</v>
      </c>
      <c r="B1435" s="10" t="s">
        <v>1798</v>
      </c>
      <c r="C1435" s="10" t="s">
        <v>126</v>
      </c>
    </row>
    <row r="1436" spans="1:3">
      <c r="A1436" s="10" t="s">
        <v>1810</v>
      </c>
      <c r="B1436" s="10" t="s">
        <v>1798</v>
      </c>
      <c r="C1436" s="10" t="s">
        <v>126</v>
      </c>
    </row>
    <row r="1437" spans="1:3">
      <c r="A1437" s="10" t="s">
        <v>1811</v>
      </c>
      <c r="B1437" s="10" t="s">
        <v>1798</v>
      </c>
      <c r="C1437" s="10" t="s">
        <v>126</v>
      </c>
    </row>
    <row r="1438" spans="1:3">
      <c r="A1438" s="10" t="s">
        <v>1812</v>
      </c>
      <c r="B1438" s="10" t="s">
        <v>1798</v>
      </c>
      <c r="C1438" s="10" t="s">
        <v>126</v>
      </c>
    </row>
    <row r="1439" spans="1:3">
      <c r="A1439" s="10" t="s">
        <v>1813</v>
      </c>
      <c r="B1439" s="10" t="s">
        <v>1798</v>
      </c>
      <c r="C1439" s="10" t="s">
        <v>126</v>
      </c>
    </row>
    <row r="1440" spans="1:3">
      <c r="A1440" s="10" t="s">
        <v>1814</v>
      </c>
      <c r="B1440" s="10" t="s">
        <v>1798</v>
      </c>
      <c r="C1440" s="10" t="s">
        <v>126</v>
      </c>
    </row>
    <row r="1441" spans="1:3">
      <c r="A1441" s="10" t="s">
        <v>1815</v>
      </c>
      <c r="B1441" s="10" t="s">
        <v>1798</v>
      </c>
      <c r="C1441" s="10" t="s">
        <v>126</v>
      </c>
    </row>
    <row r="1442" spans="1:3">
      <c r="A1442" s="10" t="s">
        <v>1816</v>
      </c>
      <c r="B1442" s="10" t="s">
        <v>1798</v>
      </c>
      <c r="C1442" s="10" t="s">
        <v>126</v>
      </c>
    </row>
    <row r="1443" spans="1:3">
      <c r="A1443" s="10" t="s">
        <v>1817</v>
      </c>
      <c r="B1443" s="10" t="s">
        <v>1798</v>
      </c>
      <c r="C1443" s="10" t="s">
        <v>126</v>
      </c>
    </row>
    <row r="1444" spans="1:3">
      <c r="A1444" s="10" t="s">
        <v>1818</v>
      </c>
      <c r="B1444" s="10" t="s">
        <v>1798</v>
      </c>
      <c r="C1444" s="10" t="s">
        <v>126</v>
      </c>
    </row>
    <row r="1445" spans="1:3">
      <c r="A1445" s="10" t="s">
        <v>1819</v>
      </c>
      <c r="B1445" s="10" t="s">
        <v>1798</v>
      </c>
      <c r="C1445" s="10" t="s">
        <v>126</v>
      </c>
    </row>
    <row r="1446" spans="1:3">
      <c r="A1446" s="10" t="s">
        <v>1820</v>
      </c>
      <c r="B1446" s="10" t="s">
        <v>1798</v>
      </c>
      <c r="C1446" s="10" t="s">
        <v>126</v>
      </c>
    </row>
    <row r="1447" spans="1:3">
      <c r="A1447" s="10" t="s">
        <v>1821</v>
      </c>
      <c r="B1447" s="10" t="s">
        <v>1798</v>
      </c>
      <c r="C1447" s="10" t="s">
        <v>126</v>
      </c>
    </row>
    <row r="1448" spans="1:3">
      <c r="A1448" s="10" t="s">
        <v>1822</v>
      </c>
      <c r="B1448" s="10" t="s">
        <v>1798</v>
      </c>
      <c r="C1448" s="10" t="s">
        <v>126</v>
      </c>
    </row>
    <row r="1449" spans="1:3">
      <c r="A1449" s="10" t="s">
        <v>1823</v>
      </c>
      <c r="B1449" s="10" t="s">
        <v>1798</v>
      </c>
      <c r="C1449" s="10" t="s">
        <v>126</v>
      </c>
    </row>
    <row r="1450" spans="1:3">
      <c r="A1450" s="10" t="s">
        <v>1824</v>
      </c>
      <c r="B1450" s="10" t="s">
        <v>1798</v>
      </c>
      <c r="C1450" s="10" t="s">
        <v>126</v>
      </c>
    </row>
    <row r="1451" spans="1:3">
      <c r="A1451" s="10" t="s">
        <v>1825</v>
      </c>
      <c r="B1451" s="10" t="s">
        <v>1798</v>
      </c>
      <c r="C1451" s="10" t="s">
        <v>126</v>
      </c>
    </row>
    <row r="1452" spans="1:3">
      <c r="A1452" s="10" t="s">
        <v>1826</v>
      </c>
      <c r="B1452" s="10" t="s">
        <v>1798</v>
      </c>
      <c r="C1452" s="10" t="s">
        <v>126</v>
      </c>
    </row>
    <row r="1453" spans="1:3">
      <c r="A1453" s="10" t="s">
        <v>1827</v>
      </c>
      <c r="B1453" s="10" t="s">
        <v>1798</v>
      </c>
      <c r="C1453" s="10" t="s">
        <v>126</v>
      </c>
    </row>
    <row r="1454" spans="1:3">
      <c r="A1454" s="10" t="s">
        <v>1828</v>
      </c>
      <c r="B1454" s="10" t="s">
        <v>1798</v>
      </c>
      <c r="C1454" s="10" t="s">
        <v>126</v>
      </c>
    </row>
    <row r="1455" spans="1:3">
      <c r="A1455" s="10" t="s">
        <v>1829</v>
      </c>
      <c r="B1455" s="10" t="s">
        <v>1798</v>
      </c>
      <c r="C1455" s="10" t="s">
        <v>126</v>
      </c>
    </row>
    <row r="1456" spans="1:3">
      <c r="A1456" s="10" t="s">
        <v>1830</v>
      </c>
      <c r="B1456" s="10" t="s">
        <v>1798</v>
      </c>
      <c r="C1456" s="10" t="s">
        <v>126</v>
      </c>
    </row>
    <row r="1457" spans="1:3">
      <c r="A1457" s="10" t="s">
        <v>1831</v>
      </c>
      <c r="B1457" s="10" t="s">
        <v>1798</v>
      </c>
      <c r="C1457" s="10" t="s">
        <v>126</v>
      </c>
    </row>
    <row r="1458" spans="1:3">
      <c r="A1458" s="10" t="s">
        <v>1832</v>
      </c>
      <c r="B1458" s="10" t="s">
        <v>1798</v>
      </c>
      <c r="C1458" s="10" t="s">
        <v>126</v>
      </c>
    </row>
    <row r="1459" spans="1:3">
      <c r="A1459" s="10" t="s">
        <v>1833</v>
      </c>
      <c r="B1459" s="10" t="s">
        <v>1798</v>
      </c>
      <c r="C1459" s="10" t="s">
        <v>126</v>
      </c>
    </row>
    <row r="1460" spans="1:3">
      <c r="A1460" s="10" t="s">
        <v>1834</v>
      </c>
      <c r="B1460" s="10" t="s">
        <v>1798</v>
      </c>
      <c r="C1460" s="10" t="s">
        <v>126</v>
      </c>
    </row>
    <row r="1461" spans="1:3">
      <c r="A1461" s="10" t="s">
        <v>1835</v>
      </c>
      <c r="B1461" s="10" t="s">
        <v>1798</v>
      </c>
      <c r="C1461" s="10" t="s">
        <v>126</v>
      </c>
    </row>
    <row r="1462" spans="1:3">
      <c r="A1462" s="10" t="s">
        <v>1836</v>
      </c>
      <c r="B1462" s="10" t="s">
        <v>1798</v>
      </c>
      <c r="C1462" s="10" t="s">
        <v>126</v>
      </c>
    </row>
    <row r="1463" spans="1:3">
      <c r="A1463" s="10" t="s">
        <v>1837</v>
      </c>
      <c r="B1463" s="10" t="s">
        <v>1798</v>
      </c>
      <c r="C1463" s="10" t="s">
        <v>126</v>
      </c>
    </row>
    <row r="1464" spans="1:3">
      <c r="A1464" s="10" t="s">
        <v>1838</v>
      </c>
      <c r="B1464" s="10" t="s">
        <v>1798</v>
      </c>
      <c r="C1464" s="10" t="s">
        <v>126</v>
      </c>
    </row>
    <row r="1465" spans="1:3">
      <c r="A1465" s="10" t="s">
        <v>1839</v>
      </c>
      <c r="B1465" s="10" t="s">
        <v>1798</v>
      </c>
      <c r="C1465" s="10" t="s">
        <v>126</v>
      </c>
    </row>
    <row r="1466" spans="1:3">
      <c r="A1466" s="10" t="s">
        <v>1840</v>
      </c>
      <c r="B1466" s="10" t="s">
        <v>1798</v>
      </c>
      <c r="C1466" s="10" t="s">
        <v>126</v>
      </c>
    </row>
    <row r="1467" spans="1:3">
      <c r="A1467" s="10" t="s">
        <v>1841</v>
      </c>
      <c r="B1467" s="10" t="s">
        <v>1798</v>
      </c>
      <c r="C1467" s="10" t="s">
        <v>126</v>
      </c>
    </row>
    <row r="1468" spans="1:3">
      <c r="A1468" s="10" t="s">
        <v>1842</v>
      </c>
      <c r="B1468" s="10" t="s">
        <v>1798</v>
      </c>
      <c r="C1468" s="10" t="s">
        <v>126</v>
      </c>
    </row>
    <row r="1469" spans="1:3">
      <c r="A1469" s="10" t="s">
        <v>1843</v>
      </c>
      <c r="B1469" s="10" t="s">
        <v>1798</v>
      </c>
      <c r="C1469" s="10" t="s">
        <v>126</v>
      </c>
    </row>
    <row r="1470" spans="1:3">
      <c r="A1470" s="10" t="s">
        <v>1844</v>
      </c>
      <c r="B1470" s="10" t="s">
        <v>1798</v>
      </c>
      <c r="C1470" s="10" t="s">
        <v>126</v>
      </c>
    </row>
    <row r="1471" spans="1:3">
      <c r="A1471" s="10" t="s">
        <v>1845</v>
      </c>
      <c r="B1471" s="10" t="s">
        <v>1798</v>
      </c>
      <c r="C1471" s="10" t="s">
        <v>126</v>
      </c>
    </row>
    <row r="1472" spans="1:3">
      <c r="A1472" s="10" t="s">
        <v>1846</v>
      </c>
      <c r="B1472" s="10" t="s">
        <v>1798</v>
      </c>
      <c r="C1472" s="10" t="s">
        <v>126</v>
      </c>
    </row>
    <row r="1473" spans="1:3">
      <c r="A1473" s="10" t="s">
        <v>1847</v>
      </c>
      <c r="B1473" s="10" t="s">
        <v>1798</v>
      </c>
      <c r="C1473" s="10" t="s">
        <v>126</v>
      </c>
    </row>
    <row r="1474" spans="1:3">
      <c r="A1474" s="10" t="s">
        <v>1848</v>
      </c>
      <c r="B1474" s="10" t="s">
        <v>1798</v>
      </c>
      <c r="C1474" s="10" t="s">
        <v>126</v>
      </c>
    </row>
    <row r="1475" spans="1:3">
      <c r="A1475" s="10" t="s">
        <v>1849</v>
      </c>
      <c r="B1475" s="10" t="s">
        <v>1798</v>
      </c>
      <c r="C1475" s="10" t="s">
        <v>126</v>
      </c>
    </row>
    <row r="1476" spans="1:3">
      <c r="A1476" s="10" t="s">
        <v>1850</v>
      </c>
      <c r="B1476" s="10" t="s">
        <v>1798</v>
      </c>
      <c r="C1476" s="10" t="s">
        <v>126</v>
      </c>
    </row>
    <row r="1477" spans="1:3">
      <c r="A1477" s="10" t="s">
        <v>1851</v>
      </c>
      <c r="B1477" s="10" t="s">
        <v>1798</v>
      </c>
      <c r="C1477" s="10" t="s">
        <v>126</v>
      </c>
    </row>
    <row r="1478" spans="1:3">
      <c r="A1478" s="10" t="s">
        <v>1852</v>
      </c>
      <c r="B1478" s="10" t="s">
        <v>1798</v>
      </c>
      <c r="C1478" s="10" t="s">
        <v>126</v>
      </c>
    </row>
    <row r="1479" spans="1:3">
      <c r="A1479" s="10" t="s">
        <v>1853</v>
      </c>
      <c r="B1479" s="10" t="s">
        <v>1798</v>
      </c>
      <c r="C1479" s="10" t="s">
        <v>126</v>
      </c>
    </row>
    <row r="1480" spans="1:3">
      <c r="A1480" s="10" t="s">
        <v>1854</v>
      </c>
      <c r="B1480" s="10" t="s">
        <v>1798</v>
      </c>
      <c r="C1480" s="10" t="s">
        <v>126</v>
      </c>
    </row>
    <row r="1481" spans="1:3">
      <c r="A1481" s="10" t="s">
        <v>1855</v>
      </c>
      <c r="B1481" s="10" t="s">
        <v>1798</v>
      </c>
      <c r="C1481" s="10" t="s">
        <v>126</v>
      </c>
    </row>
    <row r="1482" spans="1:3">
      <c r="A1482" s="10" t="s">
        <v>1856</v>
      </c>
      <c r="B1482" s="10" t="s">
        <v>1798</v>
      </c>
      <c r="C1482" s="10" t="s">
        <v>126</v>
      </c>
    </row>
    <row r="1483" spans="1:3">
      <c r="A1483" s="10" t="s">
        <v>1857</v>
      </c>
      <c r="B1483" s="10" t="s">
        <v>1798</v>
      </c>
      <c r="C1483" s="10" t="s">
        <v>126</v>
      </c>
    </row>
    <row r="1484" spans="1:3">
      <c r="A1484" s="10" t="s">
        <v>1858</v>
      </c>
      <c r="B1484" s="10" t="s">
        <v>1798</v>
      </c>
      <c r="C1484" s="10" t="s">
        <v>126</v>
      </c>
    </row>
    <row r="1485" spans="1:3">
      <c r="A1485" s="10" t="s">
        <v>1859</v>
      </c>
      <c r="B1485" s="10" t="s">
        <v>1798</v>
      </c>
      <c r="C1485" s="10" t="s">
        <v>126</v>
      </c>
    </row>
    <row r="1486" spans="1:3">
      <c r="A1486" s="10" t="s">
        <v>1860</v>
      </c>
      <c r="B1486" s="10" t="s">
        <v>1798</v>
      </c>
      <c r="C1486" s="10" t="s">
        <v>126</v>
      </c>
    </row>
    <row r="1487" spans="1:3">
      <c r="A1487" s="10" t="s">
        <v>1861</v>
      </c>
      <c r="B1487" s="10" t="s">
        <v>1798</v>
      </c>
      <c r="C1487" s="10" t="s">
        <v>126</v>
      </c>
    </row>
    <row r="1488" spans="1:3">
      <c r="A1488" s="10" t="s">
        <v>1862</v>
      </c>
      <c r="B1488" s="10" t="s">
        <v>1798</v>
      </c>
      <c r="C1488" s="10" t="s">
        <v>126</v>
      </c>
    </row>
    <row r="1489" spans="1:3">
      <c r="A1489" s="10" t="s">
        <v>1863</v>
      </c>
      <c r="B1489" s="10" t="s">
        <v>1798</v>
      </c>
      <c r="C1489" s="10" t="s">
        <v>126</v>
      </c>
    </row>
    <row r="1490" spans="1:3">
      <c r="A1490" s="10" t="s">
        <v>1864</v>
      </c>
      <c r="B1490" s="10" t="s">
        <v>1798</v>
      </c>
      <c r="C1490" s="10" t="s">
        <v>126</v>
      </c>
    </row>
    <row r="1491" spans="1:3">
      <c r="A1491" s="10" t="s">
        <v>1865</v>
      </c>
      <c r="B1491" s="10" t="s">
        <v>1798</v>
      </c>
      <c r="C1491" s="10" t="s">
        <v>126</v>
      </c>
    </row>
    <row r="1492" spans="1:3">
      <c r="A1492" s="10" t="s">
        <v>1866</v>
      </c>
      <c r="B1492" s="10" t="s">
        <v>1798</v>
      </c>
      <c r="C1492" s="10" t="s">
        <v>126</v>
      </c>
    </row>
    <row r="1493" spans="1:3">
      <c r="A1493" s="10" t="s">
        <v>1867</v>
      </c>
      <c r="B1493" s="10" t="s">
        <v>1798</v>
      </c>
      <c r="C1493" s="10" t="s">
        <v>126</v>
      </c>
    </row>
    <row r="1494" spans="1:3">
      <c r="A1494" s="10" t="s">
        <v>1868</v>
      </c>
      <c r="B1494" s="10" t="s">
        <v>1798</v>
      </c>
      <c r="C1494" s="10" t="s">
        <v>126</v>
      </c>
    </row>
    <row r="1495" spans="1:3">
      <c r="A1495" s="10" t="s">
        <v>1869</v>
      </c>
      <c r="B1495" s="10" t="s">
        <v>1798</v>
      </c>
      <c r="C1495" s="10" t="s">
        <v>126</v>
      </c>
    </row>
    <row r="1496" spans="1:3">
      <c r="A1496" s="10" t="s">
        <v>1870</v>
      </c>
      <c r="B1496" s="10" t="s">
        <v>1798</v>
      </c>
      <c r="C1496" s="10" t="s">
        <v>126</v>
      </c>
    </row>
    <row r="1497" spans="1:3">
      <c r="A1497" s="10" t="s">
        <v>1871</v>
      </c>
      <c r="B1497" s="10" t="s">
        <v>1798</v>
      </c>
      <c r="C1497" s="10" t="s">
        <v>126</v>
      </c>
    </row>
    <row r="1498" spans="1:3">
      <c r="A1498" s="10" t="s">
        <v>1872</v>
      </c>
      <c r="B1498" s="10" t="s">
        <v>1798</v>
      </c>
      <c r="C1498" s="10" t="s">
        <v>126</v>
      </c>
    </row>
    <row r="1499" spans="1:3">
      <c r="A1499" s="10" t="s">
        <v>1873</v>
      </c>
      <c r="B1499" s="10" t="s">
        <v>1798</v>
      </c>
      <c r="C1499" s="10" t="s">
        <v>126</v>
      </c>
    </row>
    <row r="1500" spans="1:3">
      <c r="A1500" s="10" t="s">
        <v>1874</v>
      </c>
      <c r="B1500" s="10" t="s">
        <v>1798</v>
      </c>
      <c r="C1500" s="10" t="s">
        <v>126</v>
      </c>
    </row>
    <row r="1501" spans="1:3">
      <c r="A1501" s="10" t="s">
        <v>1875</v>
      </c>
      <c r="B1501" s="10" t="s">
        <v>1798</v>
      </c>
      <c r="C1501" s="10" t="s">
        <v>126</v>
      </c>
    </row>
    <row r="1502" spans="1:3">
      <c r="A1502" s="10" t="s">
        <v>1876</v>
      </c>
      <c r="B1502" s="10" t="s">
        <v>1798</v>
      </c>
      <c r="C1502" s="10" t="s">
        <v>126</v>
      </c>
    </row>
    <row r="1503" spans="1:3">
      <c r="A1503" s="10" t="s">
        <v>1877</v>
      </c>
      <c r="B1503" s="10" t="s">
        <v>1798</v>
      </c>
      <c r="C1503" s="10" t="s">
        <v>126</v>
      </c>
    </row>
    <row r="1504" spans="1:3">
      <c r="A1504" s="10" t="s">
        <v>1878</v>
      </c>
      <c r="B1504" s="10" t="s">
        <v>1798</v>
      </c>
      <c r="C1504" s="10" t="s">
        <v>126</v>
      </c>
    </row>
    <row r="1505" spans="1:3">
      <c r="A1505" s="10" t="s">
        <v>1879</v>
      </c>
      <c r="B1505" s="10" t="s">
        <v>1798</v>
      </c>
      <c r="C1505" s="10" t="s">
        <v>126</v>
      </c>
    </row>
    <row r="1506" spans="1:3">
      <c r="A1506" s="10" t="s">
        <v>1880</v>
      </c>
      <c r="B1506" s="10" t="s">
        <v>1798</v>
      </c>
      <c r="C1506" s="10" t="s">
        <v>126</v>
      </c>
    </row>
    <row r="1507" spans="1:3">
      <c r="A1507" s="10" t="s">
        <v>1881</v>
      </c>
      <c r="B1507" s="10" t="s">
        <v>1798</v>
      </c>
      <c r="C1507" s="10" t="s">
        <v>126</v>
      </c>
    </row>
    <row r="1508" spans="1:3">
      <c r="A1508" s="10" t="s">
        <v>1882</v>
      </c>
      <c r="B1508" s="10" t="s">
        <v>1798</v>
      </c>
      <c r="C1508" s="10" t="s">
        <v>126</v>
      </c>
    </row>
    <row r="1509" spans="1:3">
      <c r="A1509" s="10" t="s">
        <v>1883</v>
      </c>
      <c r="B1509" s="10" t="s">
        <v>1798</v>
      </c>
      <c r="C1509" s="10" t="s">
        <v>126</v>
      </c>
    </row>
    <row r="1510" spans="1:3">
      <c r="A1510" s="10" t="s">
        <v>1884</v>
      </c>
      <c r="B1510" s="10" t="s">
        <v>1798</v>
      </c>
      <c r="C1510" s="10" t="s">
        <v>126</v>
      </c>
    </row>
    <row r="1511" spans="1:3">
      <c r="A1511" s="10" t="s">
        <v>1885</v>
      </c>
      <c r="B1511" s="10" t="s">
        <v>1798</v>
      </c>
      <c r="C1511" s="10" t="s">
        <v>126</v>
      </c>
    </row>
    <row r="1512" spans="1:3">
      <c r="A1512" s="10" t="s">
        <v>1886</v>
      </c>
      <c r="B1512" s="10" t="s">
        <v>1798</v>
      </c>
      <c r="C1512" s="10" t="s">
        <v>126</v>
      </c>
    </row>
    <row r="1513" spans="1:3">
      <c r="A1513" s="10" t="s">
        <v>1887</v>
      </c>
      <c r="B1513" s="10" t="s">
        <v>1798</v>
      </c>
      <c r="C1513" s="10" t="s">
        <v>126</v>
      </c>
    </row>
    <row r="1514" spans="1:3">
      <c r="A1514" s="10" t="s">
        <v>1888</v>
      </c>
      <c r="B1514" s="10" t="s">
        <v>1798</v>
      </c>
      <c r="C1514" s="10" t="s">
        <v>126</v>
      </c>
    </row>
    <row r="1515" spans="1:3">
      <c r="A1515" s="10" t="s">
        <v>1889</v>
      </c>
      <c r="B1515" s="10" t="s">
        <v>1798</v>
      </c>
      <c r="C1515" s="10" t="s">
        <v>126</v>
      </c>
    </row>
    <row r="1516" spans="1:3">
      <c r="A1516" s="10" t="s">
        <v>1890</v>
      </c>
      <c r="B1516" s="10" t="s">
        <v>1798</v>
      </c>
      <c r="C1516" s="10" t="s">
        <v>126</v>
      </c>
    </row>
    <row r="1517" spans="1:3">
      <c r="A1517" s="10" t="s">
        <v>1891</v>
      </c>
      <c r="B1517" s="10" t="s">
        <v>1798</v>
      </c>
      <c r="C1517" s="10" t="s">
        <v>126</v>
      </c>
    </row>
    <row r="1518" spans="1:3">
      <c r="A1518" s="10" t="s">
        <v>1892</v>
      </c>
      <c r="B1518" s="10" t="s">
        <v>1798</v>
      </c>
      <c r="C1518" s="10" t="s">
        <v>126</v>
      </c>
    </row>
    <row r="1519" spans="1:3">
      <c r="A1519" s="10" t="s">
        <v>1893</v>
      </c>
      <c r="B1519" s="10" t="s">
        <v>1798</v>
      </c>
      <c r="C1519" s="10" t="s">
        <v>126</v>
      </c>
    </row>
    <row r="1520" spans="1:3">
      <c r="A1520" s="10" t="s">
        <v>1894</v>
      </c>
      <c r="B1520" s="10" t="s">
        <v>1798</v>
      </c>
      <c r="C1520" s="10" t="s">
        <v>126</v>
      </c>
    </row>
    <row r="1521" spans="1:3">
      <c r="A1521" s="10" t="s">
        <v>1895</v>
      </c>
      <c r="B1521" s="10" t="s">
        <v>1798</v>
      </c>
      <c r="C1521" s="10" t="s">
        <v>126</v>
      </c>
    </row>
    <row r="1522" spans="1:3">
      <c r="A1522" s="10" t="s">
        <v>1896</v>
      </c>
      <c r="B1522" s="10" t="s">
        <v>1798</v>
      </c>
      <c r="C1522" s="10" t="s">
        <v>126</v>
      </c>
    </row>
    <row r="1523" spans="1:3">
      <c r="A1523" s="10" t="s">
        <v>1897</v>
      </c>
      <c r="B1523" s="10" t="s">
        <v>1798</v>
      </c>
      <c r="C1523" s="10" t="s">
        <v>126</v>
      </c>
    </row>
    <row r="1524" spans="1:3">
      <c r="A1524" s="10" t="s">
        <v>1898</v>
      </c>
      <c r="B1524" s="10" t="s">
        <v>1798</v>
      </c>
      <c r="C1524" s="10" t="s">
        <v>126</v>
      </c>
    </row>
    <row r="1525" spans="1:3">
      <c r="A1525" s="10" t="s">
        <v>1899</v>
      </c>
      <c r="B1525" s="10" t="s">
        <v>1798</v>
      </c>
      <c r="C1525" s="10" t="s">
        <v>126</v>
      </c>
    </row>
    <row r="1526" spans="1:3">
      <c r="A1526" s="10" t="s">
        <v>1900</v>
      </c>
      <c r="B1526" s="10" t="s">
        <v>1798</v>
      </c>
      <c r="C1526" s="10" t="s">
        <v>126</v>
      </c>
    </row>
    <row r="1527" spans="1:3">
      <c r="A1527" s="10" t="s">
        <v>1901</v>
      </c>
      <c r="B1527" s="10" t="s">
        <v>1798</v>
      </c>
      <c r="C1527" s="10" t="s">
        <v>126</v>
      </c>
    </row>
    <row r="1528" spans="1:3">
      <c r="A1528" s="10" t="s">
        <v>1902</v>
      </c>
      <c r="B1528" s="10" t="s">
        <v>1798</v>
      </c>
      <c r="C1528" s="10" t="s">
        <v>126</v>
      </c>
    </row>
    <row r="1529" spans="1:3">
      <c r="A1529" s="10" t="s">
        <v>1903</v>
      </c>
      <c r="B1529" s="10" t="s">
        <v>1798</v>
      </c>
      <c r="C1529" s="10" t="s">
        <v>126</v>
      </c>
    </row>
    <row r="1530" spans="1:3">
      <c r="A1530" s="10" t="s">
        <v>1904</v>
      </c>
      <c r="B1530" s="10" t="s">
        <v>1798</v>
      </c>
      <c r="C1530" s="10" t="s">
        <v>126</v>
      </c>
    </row>
    <row r="1531" spans="1:3">
      <c r="A1531" s="10" t="s">
        <v>1905</v>
      </c>
      <c r="B1531" s="10" t="s">
        <v>1798</v>
      </c>
      <c r="C1531" s="10" t="s">
        <v>126</v>
      </c>
    </row>
    <row r="1532" spans="1:3">
      <c r="A1532" s="10" t="s">
        <v>1906</v>
      </c>
      <c r="B1532" s="10" t="s">
        <v>1798</v>
      </c>
      <c r="C1532" s="10" t="s">
        <v>126</v>
      </c>
    </row>
    <row r="1533" spans="1:3">
      <c r="A1533" s="10" t="s">
        <v>1907</v>
      </c>
      <c r="B1533" s="10" t="s">
        <v>1798</v>
      </c>
      <c r="C1533" s="10" t="s">
        <v>126</v>
      </c>
    </row>
    <row r="1534" spans="1:3">
      <c r="A1534" s="10" t="s">
        <v>1908</v>
      </c>
      <c r="B1534" s="10" t="s">
        <v>1798</v>
      </c>
      <c r="C1534" s="10" t="s">
        <v>126</v>
      </c>
    </row>
    <row r="1535" spans="1:3">
      <c r="A1535" s="10" t="s">
        <v>1909</v>
      </c>
      <c r="B1535" s="10" t="s">
        <v>1798</v>
      </c>
      <c r="C1535" s="10" t="s">
        <v>126</v>
      </c>
    </row>
    <row r="1536" spans="1:3">
      <c r="A1536" s="10" t="s">
        <v>1910</v>
      </c>
      <c r="B1536" s="10" t="s">
        <v>1798</v>
      </c>
      <c r="C1536" s="10" t="s">
        <v>126</v>
      </c>
    </row>
    <row r="1537" spans="1:3">
      <c r="A1537" s="10" t="s">
        <v>1911</v>
      </c>
      <c r="B1537" s="10" t="s">
        <v>1798</v>
      </c>
      <c r="C1537" s="10" t="s">
        <v>126</v>
      </c>
    </row>
    <row r="1538" spans="1:3">
      <c r="A1538" s="10" t="s">
        <v>1912</v>
      </c>
      <c r="B1538" s="10" t="s">
        <v>1798</v>
      </c>
      <c r="C1538" s="10" t="s">
        <v>126</v>
      </c>
    </row>
    <row r="1539" spans="1:3">
      <c r="A1539" s="10" t="s">
        <v>1913</v>
      </c>
      <c r="B1539" s="10" t="s">
        <v>1798</v>
      </c>
      <c r="C1539" s="10" t="s">
        <v>126</v>
      </c>
    </row>
    <row r="1540" spans="1:3">
      <c r="A1540" s="10" t="s">
        <v>1914</v>
      </c>
      <c r="B1540" s="10" t="s">
        <v>1798</v>
      </c>
      <c r="C1540" s="10" t="s">
        <v>126</v>
      </c>
    </row>
    <row r="1541" spans="1:3">
      <c r="A1541" s="10" t="s">
        <v>1915</v>
      </c>
      <c r="B1541" s="10" t="s">
        <v>1798</v>
      </c>
      <c r="C1541" s="10" t="s">
        <v>126</v>
      </c>
    </row>
    <row r="1542" spans="1:3">
      <c r="A1542" s="10" t="s">
        <v>1916</v>
      </c>
      <c r="B1542" s="10" t="s">
        <v>1798</v>
      </c>
      <c r="C1542" s="10" t="s">
        <v>126</v>
      </c>
    </row>
    <row r="1543" spans="1:3">
      <c r="A1543" s="10" t="s">
        <v>1917</v>
      </c>
      <c r="B1543" s="10" t="s">
        <v>1798</v>
      </c>
      <c r="C1543" s="10" t="s">
        <v>126</v>
      </c>
    </row>
    <row r="1544" spans="1:3">
      <c r="A1544" s="10" t="s">
        <v>1918</v>
      </c>
      <c r="B1544" s="10" t="s">
        <v>1798</v>
      </c>
      <c r="C1544" s="10" t="s">
        <v>126</v>
      </c>
    </row>
    <row r="1545" spans="1:3">
      <c r="A1545" s="10" t="s">
        <v>1919</v>
      </c>
      <c r="B1545" s="10" t="s">
        <v>1798</v>
      </c>
      <c r="C1545" s="10" t="s">
        <v>126</v>
      </c>
    </row>
    <row r="1546" spans="1:3">
      <c r="A1546" s="10" t="s">
        <v>1920</v>
      </c>
      <c r="B1546" s="10" t="s">
        <v>1798</v>
      </c>
      <c r="C1546" s="10" t="s">
        <v>126</v>
      </c>
    </row>
    <row r="1547" spans="1:3">
      <c r="A1547" s="10" t="s">
        <v>1921</v>
      </c>
      <c r="B1547" s="10" t="s">
        <v>1798</v>
      </c>
      <c r="C1547" s="10" t="s">
        <v>126</v>
      </c>
    </row>
    <row r="1548" spans="1:3">
      <c r="A1548" s="10" t="s">
        <v>1922</v>
      </c>
      <c r="B1548" s="10" t="s">
        <v>1798</v>
      </c>
      <c r="C1548" s="10" t="s">
        <v>126</v>
      </c>
    </row>
    <row r="1549" spans="1:3">
      <c r="A1549" s="10" t="s">
        <v>1923</v>
      </c>
      <c r="B1549" s="10" t="s">
        <v>1798</v>
      </c>
      <c r="C1549" s="10" t="s">
        <v>126</v>
      </c>
    </row>
    <row r="1550" spans="1:3">
      <c r="A1550" s="10" t="s">
        <v>1924</v>
      </c>
      <c r="B1550" s="10" t="s">
        <v>1798</v>
      </c>
      <c r="C1550" s="10" t="s">
        <v>126</v>
      </c>
    </row>
    <row r="1551" spans="1:3">
      <c r="A1551" s="10" t="s">
        <v>1925</v>
      </c>
      <c r="B1551" s="10" t="s">
        <v>1798</v>
      </c>
      <c r="C1551" s="10" t="s">
        <v>126</v>
      </c>
    </row>
    <row r="1552" spans="1:3">
      <c r="A1552" s="10" t="s">
        <v>1926</v>
      </c>
      <c r="B1552" s="10" t="s">
        <v>1798</v>
      </c>
      <c r="C1552" s="10" t="s">
        <v>126</v>
      </c>
    </row>
    <row r="1553" spans="1:3">
      <c r="A1553" s="10" t="s">
        <v>1927</v>
      </c>
      <c r="B1553" s="10" t="s">
        <v>1798</v>
      </c>
      <c r="C1553" s="10" t="s">
        <v>126</v>
      </c>
    </row>
    <row r="1554" spans="1:3">
      <c r="A1554" s="10" t="s">
        <v>1928</v>
      </c>
      <c r="B1554" s="10" t="s">
        <v>1798</v>
      </c>
      <c r="C1554" s="10" t="s">
        <v>126</v>
      </c>
    </row>
    <row r="1555" spans="1:3">
      <c r="A1555" s="10" t="s">
        <v>1929</v>
      </c>
      <c r="B1555" s="10" t="s">
        <v>1798</v>
      </c>
      <c r="C1555" s="10" t="s">
        <v>126</v>
      </c>
    </row>
    <row r="1556" spans="1:3">
      <c r="A1556" s="10" t="s">
        <v>1930</v>
      </c>
      <c r="B1556" s="10" t="s">
        <v>1798</v>
      </c>
      <c r="C1556" s="10" t="s">
        <v>126</v>
      </c>
    </row>
    <row r="1557" spans="1:3">
      <c r="A1557" s="10" t="s">
        <v>1931</v>
      </c>
      <c r="B1557" s="10" t="s">
        <v>1798</v>
      </c>
      <c r="C1557" s="10" t="s">
        <v>126</v>
      </c>
    </row>
    <row r="1558" spans="1:3">
      <c r="A1558" s="10" t="s">
        <v>1932</v>
      </c>
      <c r="B1558" s="10" t="s">
        <v>1798</v>
      </c>
      <c r="C1558" s="10" t="s">
        <v>126</v>
      </c>
    </row>
    <row r="1559" spans="1:3">
      <c r="A1559" s="10" t="s">
        <v>1933</v>
      </c>
      <c r="B1559" s="10" t="s">
        <v>1798</v>
      </c>
      <c r="C1559" s="10" t="s">
        <v>126</v>
      </c>
    </row>
    <row r="1560" spans="1:3">
      <c r="A1560" s="10" t="s">
        <v>1934</v>
      </c>
      <c r="B1560" s="10" t="s">
        <v>1798</v>
      </c>
      <c r="C1560" s="10" t="s">
        <v>126</v>
      </c>
    </row>
    <row r="1561" spans="1:3">
      <c r="A1561" s="10" t="s">
        <v>1935</v>
      </c>
      <c r="B1561" s="10" t="s">
        <v>1798</v>
      </c>
      <c r="C1561" s="10" t="s">
        <v>126</v>
      </c>
    </row>
    <row r="1562" spans="1:3">
      <c r="A1562" s="10" t="s">
        <v>1936</v>
      </c>
      <c r="B1562" s="10" t="s">
        <v>1798</v>
      </c>
      <c r="C1562" s="10" t="s">
        <v>126</v>
      </c>
    </row>
    <row r="1563" spans="1:3">
      <c r="A1563" s="10" t="s">
        <v>1937</v>
      </c>
      <c r="B1563" s="10" t="s">
        <v>1798</v>
      </c>
      <c r="C1563" s="10" t="s">
        <v>126</v>
      </c>
    </row>
    <row r="1564" spans="1:3">
      <c r="A1564" s="10" t="s">
        <v>1938</v>
      </c>
      <c r="B1564" s="10" t="s">
        <v>1798</v>
      </c>
      <c r="C1564" s="10" t="s">
        <v>126</v>
      </c>
    </row>
    <row r="1565" spans="1:3">
      <c r="A1565" s="10" t="s">
        <v>1939</v>
      </c>
      <c r="B1565" s="10" t="s">
        <v>1798</v>
      </c>
      <c r="C1565" s="10" t="s">
        <v>126</v>
      </c>
    </row>
    <row r="1566" spans="1:3">
      <c r="A1566" s="10" t="s">
        <v>1940</v>
      </c>
      <c r="B1566" s="10" t="s">
        <v>1798</v>
      </c>
      <c r="C1566" s="10" t="s">
        <v>126</v>
      </c>
    </row>
    <row r="1567" spans="1:3">
      <c r="A1567" s="10" t="s">
        <v>1941</v>
      </c>
      <c r="B1567" s="10" t="s">
        <v>1798</v>
      </c>
      <c r="C1567" s="10" t="s">
        <v>126</v>
      </c>
    </row>
    <row r="1568" spans="1:3">
      <c r="A1568" s="10" t="s">
        <v>1942</v>
      </c>
      <c r="B1568" s="10" t="s">
        <v>1798</v>
      </c>
      <c r="C1568" s="10" t="s">
        <v>126</v>
      </c>
    </row>
    <row r="1569" spans="1:3">
      <c r="A1569" s="10" t="s">
        <v>1943</v>
      </c>
      <c r="B1569" s="10" t="s">
        <v>1798</v>
      </c>
      <c r="C1569" s="10" t="s">
        <v>126</v>
      </c>
    </row>
    <row r="1570" spans="1:3">
      <c r="A1570" s="10" t="s">
        <v>1944</v>
      </c>
      <c r="B1570" s="10" t="s">
        <v>1798</v>
      </c>
      <c r="C1570" s="10" t="s">
        <v>126</v>
      </c>
    </row>
    <row r="1571" spans="1:3">
      <c r="A1571" s="10" t="s">
        <v>1945</v>
      </c>
      <c r="B1571" s="10" t="s">
        <v>1798</v>
      </c>
      <c r="C1571" s="10" t="s">
        <v>126</v>
      </c>
    </row>
    <row r="1572" spans="1:3">
      <c r="A1572" s="10" t="s">
        <v>1946</v>
      </c>
      <c r="B1572" s="10" t="s">
        <v>1798</v>
      </c>
      <c r="C1572" s="10" t="s">
        <v>126</v>
      </c>
    </row>
    <row r="1573" spans="1:3">
      <c r="A1573" s="10" t="s">
        <v>1947</v>
      </c>
      <c r="B1573" s="10" t="s">
        <v>1798</v>
      </c>
      <c r="C1573" s="10" t="s">
        <v>126</v>
      </c>
    </row>
    <row r="1574" spans="1:3">
      <c r="A1574" s="10" t="s">
        <v>1948</v>
      </c>
      <c r="B1574" s="10" t="s">
        <v>1798</v>
      </c>
      <c r="C1574" s="10" t="s">
        <v>126</v>
      </c>
    </row>
    <row r="1575" spans="1:3">
      <c r="A1575" s="10" t="s">
        <v>1949</v>
      </c>
      <c r="B1575" s="10" t="s">
        <v>1798</v>
      </c>
      <c r="C1575" s="10" t="s">
        <v>126</v>
      </c>
    </row>
    <row r="1576" spans="1:3">
      <c r="A1576" s="10" t="s">
        <v>1950</v>
      </c>
      <c r="B1576" s="10" t="s">
        <v>1798</v>
      </c>
      <c r="C1576" s="10" t="s">
        <v>126</v>
      </c>
    </row>
    <row r="1577" spans="1:3">
      <c r="A1577" s="10" t="s">
        <v>1951</v>
      </c>
      <c r="B1577" s="10" t="s">
        <v>1798</v>
      </c>
      <c r="C1577" s="10" t="s">
        <v>126</v>
      </c>
    </row>
    <row r="1578" spans="1:3">
      <c r="A1578" s="10" t="s">
        <v>1952</v>
      </c>
      <c r="B1578" s="10" t="s">
        <v>1798</v>
      </c>
      <c r="C1578" s="10" t="s">
        <v>126</v>
      </c>
    </row>
    <row r="1579" spans="1:3">
      <c r="A1579" s="10" t="s">
        <v>1953</v>
      </c>
      <c r="B1579" s="10" t="s">
        <v>1798</v>
      </c>
      <c r="C1579" s="10" t="s">
        <v>126</v>
      </c>
    </row>
    <row r="1580" spans="1:3">
      <c r="A1580" s="10" t="s">
        <v>1954</v>
      </c>
      <c r="B1580" s="10" t="s">
        <v>1798</v>
      </c>
      <c r="C1580" s="10" t="s">
        <v>126</v>
      </c>
    </row>
    <row r="1581" spans="1:3">
      <c r="A1581" s="10" t="s">
        <v>1955</v>
      </c>
      <c r="B1581" s="10" t="s">
        <v>1798</v>
      </c>
      <c r="C1581" s="10" t="s">
        <v>126</v>
      </c>
    </row>
    <row r="1582" spans="1:3">
      <c r="A1582" s="10" t="s">
        <v>1956</v>
      </c>
      <c r="B1582" s="10" t="s">
        <v>1798</v>
      </c>
      <c r="C1582" s="10" t="s">
        <v>126</v>
      </c>
    </row>
    <row r="1583" spans="1:3">
      <c r="A1583" s="10" t="s">
        <v>1957</v>
      </c>
      <c r="B1583" s="10" t="s">
        <v>1798</v>
      </c>
      <c r="C1583" s="10" t="s">
        <v>126</v>
      </c>
    </row>
    <row r="1584" spans="1:3">
      <c r="A1584" s="10" t="s">
        <v>1958</v>
      </c>
      <c r="B1584" s="10" t="s">
        <v>1798</v>
      </c>
      <c r="C1584" s="10" t="s">
        <v>126</v>
      </c>
    </row>
    <row r="1585" spans="1:3">
      <c r="A1585" s="10" t="s">
        <v>1959</v>
      </c>
      <c r="B1585" s="10" t="s">
        <v>1798</v>
      </c>
      <c r="C1585" s="10" t="s">
        <v>126</v>
      </c>
    </row>
    <row r="1586" spans="1:3">
      <c r="A1586" s="10" t="s">
        <v>1960</v>
      </c>
      <c r="B1586" s="10" t="s">
        <v>1798</v>
      </c>
      <c r="C1586" s="10" t="s">
        <v>126</v>
      </c>
    </row>
    <row r="1587" spans="1:3">
      <c r="A1587" s="10" t="s">
        <v>1961</v>
      </c>
      <c r="B1587" s="10" t="s">
        <v>1798</v>
      </c>
      <c r="C1587" s="10" t="s">
        <v>126</v>
      </c>
    </row>
    <row r="1588" spans="1:3">
      <c r="A1588" s="10" t="s">
        <v>1962</v>
      </c>
      <c r="B1588" s="10" t="s">
        <v>1798</v>
      </c>
      <c r="C1588" s="10" t="s">
        <v>126</v>
      </c>
    </row>
    <row r="1589" spans="1:3">
      <c r="A1589" s="10" t="s">
        <v>1963</v>
      </c>
      <c r="B1589" s="10" t="s">
        <v>1798</v>
      </c>
      <c r="C1589" s="10" t="s">
        <v>126</v>
      </c>
    </row>
    <row r="1590" spans="1:3">
      <c r="A1590" s="10" t="s">
        <v>1964</v>
      </c>
      <c r="B1590" s="10" t="s">
        <v>1798</v>
      </c>
      <c r="C1590" s="10" t="s">
        <v>126</v>
      </c>
    </row>
    <row r="1591" spans="1:3">
      <c r="A1591" s="10" t="s">
        <v>1965</v>
      </c>
      <c r="B1591" s="10" t="s">
        <v>1798</v>
      </c>
      <c r="C1591" s="10" t="s">
        <v>126</v>
      </c>
    </row>
    <row r="1592" spans="1:3">
      <c r="A1592" s="10" t="s">
        <v>1966</v>
      </c>
      <c r="B1592" s="10" t="s">
        <v>1798</v>
      </c>
      <c r="C1592" s="10" t="s">
        <v>126</v>
      </c>
    </row>
    <row r="1593" spans="1:3">
      <c r="A1593" s="10" t="s">
        <v>1967</v>
      </c>
      <c r="B1593" s="10" t="s">
        <v>1798</v>
      </c>
      <c r="C1593" s="10" t="s">
        <v>126</v>
      </c>
    </row>
    <row r="1594" spans="1:3">
      <c r="A1594" s="10" t="s">
        <v>1968</v>
      </c>
      <c r="B1594" s="10" t="s">
        <v>1798</v>
      </c>
      <c r="C1594" s="10" t="s">
        <v>126</v>
      </c>
    </row>
    <row r="1595" spans="1:3">
      <c r="A1595" s="10" t="s">
        <v>1969</v>
      </c>
      <c r="B1595" s="10" t="s">
        <v>1798</v>
      </c>
      <c r="C1595" s="10" t="s">
        <v>126</v>
      </c>
    </row>
    <row r="1596" spans="1:3">
      <c r="A1596" s="10" t="s">
        <v>1970</v>
      </c>
      <c r="B1596" s="10" t="s">
        <v>1798</v>
      </c>
      <c r="C1596" s="10" t="s">
        <v>126</v>
      </c>
    </row>
    <row r="1597" spans="1:3">
      <c r="A1597" s="10" t="s">
        <v>1971</v>
      </c>
      <c r="B1597" s="10" t="s">
        <v>1798</v>
      </c>
      <c r="C1597" s="10" t="s">
        <v>126</v>
      </c>
    </row>
    <row r="1598" spans="1:3">
      <c r="A1598" s="10" t="s">
        <v>1972</v>
      </c>
      <c r="B1598" s="10" t="s">
        <v>1798</v>
      </c>
      <c r="C1598" s="10" t="s">
        <v>126</v>
      </c>
    </row>
    <row r="1599" spans="1:3">
      <c r="A1599" s="10" t="s">
        <v>1973</v>
      </c>
      <c r="B1599" s="10" t="s">
        <v>1798</v>
      </c>
      <c r="C1599" s="10" t="s">
        <v>126</v>
      </c>
    </row>
    <row r="1600" spans="1:3">
      <c r="A1600" s="10" t="s">
        <v>1974</v>
      </c>
      <c r="B1600" s="10" t="s">
        <v>1798</v>
      </c>
      <c r="C1600" s="10" t="s">
        <v>126</v>
      </c>
    </row>
    <row r="1601" spans="1:3">
      <c r="A1601" s="10" t="s">
        <v>1975</v>
      </c>
      <c r="B1601" s="10" t="s">
        <v>1798</v>
      </c>
      <c r="C1601" s="10" t="s">
        <v>126</v>
      </c>
    </row>
    <row r="1602" spans="1:3">
      <c r="A1602" s="10" t="s">
        <v>1976</v>
      </c>
      <c r="B1602" s="10" t="s">
        <v>1798</v>
      </c>
      <c r="C1602" s="10" t="s">
        <v>126</v>
      </c>
    </row>
    <row r="1603" spans="1:3">
      <c r="A1603" s="10" t="s">
        <v>1977</v>
      </c>
      <c r="B1603" s="10" t="s">
        <v>1798</v>
      </c>
      <c r="C1603" s="10" t="s">
        <v>126</v>
      </c>
    </row>
    <row r="1604" spans="1:3">
      <c r="A1604" s="10" t="s">
        <v>1978</v>
      </c>
      <c r="B1604" s="10" t="s">
        <v>1798</v>
      </c>
      <c r="C1604" s="10" t="s">
        <v>126</v>
      </c>
    </row>
    <row r="1605" spans="1:3">
      <c r="A1605" s="10" t="s">
        <v>1979</v>
      </c>
      <c r="B1605" s="10" t="s">
        <v>1798</v>
      </c>
      <c r="C1605" s="10" t="s">
        <v>126</v>
      </c>
    </row>
    <row r="1606" spans="1:3">
      <c r="A1606" s="10" t="s">
        <v>1980</v>
      </c>
      <c r="B1606" s="10" t="s">
        <v>1798</v>
      </c>
      <c r="C1606" s="10" t="s">
        <v>126</v>
      </c>
    </row>
    <row r="1607" spans="1:3">
      <c r="A1607" s="10" t="s">
        <v>1981</v>
      </c>
      <c r="B1607" s="10" t="s">
        <v>1798</v>
      </c>
      <c r="C1607" s="10" t="s">
        <v>126</v>
      </c>
    </row>
    <row r="1608" spans="1:3">
      <c r="A1608" s="10" t="s">
        <v>1982</v>
      </c>
      <c r="B1608" s="10" t="s">
        <v>1798</v>
      </c>
      <c r="C1608" s="10" t="s">
        <v>126</v>
      </c>
    </row>
    <row r="1609" spans="1:3">
      <c r="A1609" s="10" t="s">
        <v>1983</v>
      </c>
      <c r="B1609" s="10" t="s">
        <v>1798</v>
      </c>
      <c r="C1609" s="10" t="s">
        <v>126</v>
      </c>
    </row>
    <row r="1610" spans="1:3">
      <c r="A1610" s="10" t="s">
        <v>1984</v>
      </c>
      <c r="B1610" s="10" t="s">
        <v>1798</v>
      </c>
      <c r="C1610" s="10" t="s">
        <v>126</v>
      </c>
    </row>
    <row r="1611" spans="1:3">
      <c r="A1611" s="10" t="s">
        <v>1985</v>
      </c>
      <c r="B1611" s="10" t="s">
        <v>1798</v>
      </c>
      <c r="C1611" s="10" t="s">
        <v>126</v>
      </c>
    </row>
    <row r="1612" spans="1:3">
      <c r="A1612" s="10" t="s">
        <v>1986</v>
      </c>
      <c r="B1612" s="10" t="s">
        <v>1798</v>
      </c>
      <c r="C1612" s="10" t="s">
        <v>126</v>
      </c>
    </row>
    <row r="1613" spans="1:3">
      <c r="A1613" s="10" t="s">
        <v>1987</v>
      </c>
      <c r="B1613" s="10" t="s">
        <v>1988</v>
      </c>
      <c r="C1613" s="10" t="s">
        <v>126</v>
      </c>
    </row>
    <row r="1614" spans="1:3">
      <c r="A1614" s="10" t="s">
        <v>1989</v>
      </c>
      <c r="B1614" s="10" t="s">
        <v>1988</v>
      </c>
      <c r="C1614" s="10" t="s">
        <v>126</v>
      </c>
    </row>
    <row r="1615" spans="1:3">
      <c r="A1615" s="10" t="s">
        <v>1990</v>
      </c>
      <c r="B1615" s="10" t="s">
        <v>1988</v>
      </c>
      <c r="C1615" s="10" t="s">
        <v>126</v>
      </c>
    </row>
    <row r="1616" spans="1:3">
      <c r="A1616" s="10" t="s">
        <v>1991</v>
      </c>
      <c r="B1616" s="10" t="s">
        <v>1992</v>
      </c>
      <c r="C1616" s="10" t="s">
        <v>126</v>
      </c>
    </row>
    <row r="1617" spans="1:3">
      <c r="A1617" s="10" t="s">
        <v>1993</v>
      </c>
      <c r="B1617" s="10" t="s">
        <v>1992</v>
      </c>
      <c r="C1617" s="10" t="s">
        <v>126</v>
      </c>
    </row>
    <row r="1618" spans="1:3">
      <c r="A1618" s="10" t="s">
        <v>1994</v>
      </c>
      <c r="B1618" s="10" t="s">
        <v>1992</v>
      </c>
      <c r="C1618" s="10" t="s">
        <v>126</v>
      </c>
    </row>
    <row r="1619" spans="1:3">
      <c r="A1619" s="10" t="s">
        <v>1995</v>
      </c>
      <c r="B1619" s="10" t="s">
        <v>1996</v>
      </c>
      <c r="C1619" s="10" t="s">
        <v>126</v>
      </c>
    </row>
    <row r="1620" spans="1:3">
      <c r="A1620" s="10" t="s">
        <v>1997</v>
      </c>
      <c r="B1620" s="10" t="s">
        <v>1996</v>
      </c>
      <c r="C1620" s="10" t="s">
        <v>126</v>
      </c>
    </row>
    <row r="1621" spans="1:3">
      <c r="A1621" s="10" t="s">
        <v>1998</v>
      </c>
      <c r="B1621" s="10" t="s">
        <v>1996</v>
      </c>
      <c r="C1621" s="10" t="s">
        <v>126</v>
      </c>
    </row>
  </sheetData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conditional formating</vt:lpstr>
      <vt:lpstr>vlookup</vt:lpstr>
      <vt:lpstr>index match</vt:lpstr>
      <vt:lpstr>salesData</vt:lpstr>
      <vt:lpstr>VlooKUP2</vt:lpstr>
      <vt:lpstr>Index_match</vt:lpstr>
      <vt:lpstr>table join</vt:lpstr>
      <vt:lpstr>Manufacturer</vt:lpstr>
      <vt:lpstr>Location</vt:lpstr>
      <vt:lpstr>Sales</vt:lpstr>
      <vt:lpstr>Product</vt:lpstr>
      <vt:lpstr>Consolidated Table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</dc:creator>
  <cp:lastModifiedBy>abdul</cp:lastModifiedBy>
  <dcterms:created xsi:type="dcterms:W3CDTF">2024-04-22T09:14:00Z</dcterms:created>
  <dcterms:modified xsi:type="dcterms:W3CDTF">2024-05-03T13:57:01Z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DB1176FFB89F464FAC835617B3780DC7_12</vt:lpwstr>
  </property>
  <property fmtid="{D5CDD505-2E9C-101B-9397-08002B2CF9AE}" pid="3" name="KSOProductBuildVer">
    <vt:lpwstr>1033-12.2.0.13472</vt:lpwstr>
  </property>
</Properties>
</file>