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6f5a2531c25e95/Documents/BOOTCAMP/HOMEWORK/"/>
    </mc:Choice>
  </mc:AlternateContent>
  <xr:revisionPtr revIDLastSave="0" documentId="8_{526D2FEE-E793-478F-91C7-9D3C038775A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Crowdfunding" sheetId="1" r:id="rId1"/>
    <sheet name="Sheet1" sheetId="2" r:id="rId2"/>
    <sheet name="Sheet2" sheetId="5" r:id="rId3"/>
    <sheet name="Sheet3" sheetId="8" r:id="rId4"/>
    <sheet name="Sheet4" sheetId="9" r:id="rId5"/>
    <sheet name="Sheet5" sheetId="10" r:id="rId6"/>
  </sheets>
  <definedNames>
    <definedName name="_xlnm._FilterDatabase" localSheetId="0" hidden="1">Crowdfunding!$A$1:$T$1001</definedName>
    <definedName name="_xlnm._FilterDatabase" localSheetId="5" hidden="1">Sheet5!$A$1:$E$10214</definedName>
    <definedName name="_xlcn.WorksheetConnection_CrowdfundingAT1" hidden="1">Crowdfunding!$A:$T</definedName>
  </definedNames>
  <calcPr calcId="191029"/>
  <pivotCaches>
    <pivotCache cacheId="10" r:id="rId7"/>
    <pivotCache cacheId="58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a Created Conversion" columnId="Data Created Conversion">
                <x16:calculatedTimeColumn columnName="Data Created Conversion (Year)" columnId="Data Created Conversion (Year)" contentType="years" isSelected="1"/>
                <x16:calculatedTimeColumn columnName="Data Created Conversion (Quarter)" columnId="Data Created Conversion (Quarter)" contentType="quarters" isSelected="1"/>
                <x16:calculatedTimeColumn columnName="Data Created Conversion (Month Index)" columnId="Data Created Conversion (Month Index)" contentType="monthsindex" isSelected="1"/>
                <x16:calculatedTimeColumn columnName="Data Created Conversion (Month)" columnId="Data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0" l="1"/>
  <c r="L22" i="10"/>
  <c r="L18" i="10"/>
  <c r="L15" i="10"/>
  <c r="L12" i="10"/>
  <c r="I12" i="10"/>
  <c r="L9" i="10"/>
  <c r="I24" i="10"/>
  <c r="I22" i="10"/>
  <c r="I18" i="10"/>
  <c r="I15" i="10"/>
  <c r="I9" i="10"/>
  <c r="D13" i="9"/>
  <c r="D12" i="9"/>
  <c r="D11" i="9"/>
  <c r="D10" i="9"/>
  <c r="D9" i="9"/>
  <c r="D8" i="9"/>
  <c r="D7" i="9"/>
  <c r="D6" i="9"/>
  <c r="D5" i="9"/>
  <c r="D4" i="9"/>
  <c r="D3" i="9"/>
  <c r="D2" i="9"/>
  <c r="C13" i="9"/>
  <c r="C2" i="9"/>
  <c r="C10" i="9"/>
  <c r="C12" i="9"/>
  <c r="C11" i="9"/>
  <c r="C9" i="9"/>
  <c r="C8" i="9"/>
  <c r="C7" i="9"/>
  <c r="C6" i="9"/>
  <c r="C5" i="9"/>
  <c r="C4" i="9"/>
  <c r="C3" i="9"/>
  <c r="B3" i="9"/>
  <c r="B13" i="9"/>
  <c r="B2" i="9"/>
  <c r="B12" i="9"/>
  <c r="B11" i="9"/>
  <c r="B10" i="9"/>
  <c r="B8" i="9"/>
  <c r="B9" i="9"/>
  <c r="B7" i="9"/>
  <c r="B6" i="9"/>
  <c r="B5" i="9"/>
  <c r="B4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E9" i="9" l="1"/>
  <c r="G9" i="9" s="1"/>
  <c r="E7" i="9"/>
  <c r="G7" i="9"/>
  <c r="E8" i="9"/>
  <c r="G8" i="9" s="1"/>
  <c r="E10" i="9"/>
  <c r="F10" i="9" s="1"/>
  <c r="E6" i="9"/>
  <c r="H6" i="9" s="1"/>
  <c r="H9" i="9"/>
  <c r="H7" i="9"/>
  <c r="E13" i="9"/>
  <c r="H13" i="9" s="1"/>
  <c r="E5" i="9"/>
  <c r="F5" i="9" s="1"/>
  <c r="F9" i="9"/>
  <c r="E12" i="9"/>
  <c r="G12" i="9" s="1"/>
  <c r="E4" i="9"/>
  <c r="F4" i="9" s="1"/>
  <c r="E11" i="9"/>
  <c r="G11" i="9" s="1"/>
  <c r="E3" i="9"/>
  <c r="F3" i="9" s="1"/>
  <c r="F7" i="9"/>
  <c r="E2" i="9"/>
  <c r="G2" i="9" s="1"/>
  <c r="G10" i="9" l="1"/>
  <c r="G3" i="9"/>
  <c r="F6" i="9"/>
  <c r="H11" i="9"/>
  <c r="G6" i="9"/>
  <c r="F12" i="9"/>
  <c r="F8" i="9"/>
  <c r="G5" i="9"/>
  <c r="H10" i="9"/>
  <c r="F11" i="9"/>
  <c r="H8" i="9"/>
  <c r="H5" i="9"/>
  <c r="H4" i="9"/>
  <c r="H2" i="9"/>
  <c r="G13" i="9"/>
  <c r="G4" i="9"/>
  <c r="H3" i="9"/>
  <c r="F13" i="9"/>
  <c r="H12" i="9"/>
  <c r="F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95DF42-3CCB-4BED-A070-E1D172CEA26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75FECEB-B825-4947-B6BC-1EB41D0A9470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a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<sst xmlns="http://schemas.openxmlformats.org/spreadsheetml/2006/main" count="10148" uniqueCount="2119">
  <si>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</si>
  <si>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</si>
  <si>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</si>
  <si>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</si>
  <si>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</si>
  <si>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</si>
  <si>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</si>
  <si>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</si>
  <si>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</si>
  <si>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</si>
  <si>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</si>
  <si>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</si>
  <si>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</si>
  <si>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</si>
  <si>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</si>
  <si>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</si>
  <si>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</si>
  <si>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</si>
  <si>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</si>
  <si>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</si>
  <si>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</si>
  <si>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</si>
  <si>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</si>
  <si>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</si>
  <si>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</si>
  <si>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</si>
  <si>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</si>
  <si>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</si>
  <si>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</si>
  <si>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</si>
  <si>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</si>
  <si>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</si>
  <si>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</si>
  <si>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</si>
  <si>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</si>
  <si>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</si>
  <si>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</si>
  <si>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</si>
  <si>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</si>
  <si>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</si>
  <si>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</si>
  <si>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</si>
  <si>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</si>
  <si>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</si>
  <si>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</si>
  <si>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</si>
  <si>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</si>
  <si>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</si>
  <si>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</si>
  <si>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</si>
  <si>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</si>
  <si>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</si>
  <si>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</si>
  <si>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</si>
  <si>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</si>
  <si>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</si>
  <si>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</si>
  <si>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</si>
  <si>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</si>
  <si>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</si>
  <si>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</si>
  <si>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</si>
  <si>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</si>
  <si>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</si>
  <si>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</si>
  <si>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</si>
  <si>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</si>
  <si>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</si>
  <si>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</si>
  <si>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</si>
  <si>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</si>
  <si>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</si>
  <si>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</si>
  <si>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</si>
  <si>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</si>
  <si>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</si>
  <si>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</si>
  <si>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</si>
  <si>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</si>
  <si>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</si>
  <si>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</si>
  <si>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</si>
  <si>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</si>
  <si>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</si>
  <si>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</si>
  <si>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</si>
  <si>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</si>
  <si>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</si>
  <si>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</si>
  <si>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</si>
  <si>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</si>
  <si>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</si>
  <si>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</si>
  <si>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</si>
  <si>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</si>
  <si>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</si>
  <si>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</si>
  <si>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</si>
  <si>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</si>
  <si>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</si>
  <si>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</si>
  <si>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</si>
  <si>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</si>
  <si>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</si>
  <si>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</si>
  <si>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</si>
  <si>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</si>
  <si>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</si>
  <si>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</si>
  <si>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</si>
  <si>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</si>
  <si>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</si>
  <si>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</si>
  <si>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</si>
  <si>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</si>
  <si>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</si>
  <si>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</si>
  <si>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</si>
  <si>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</si>
  <si>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</si>
  <si>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</si>
  <si>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</si>
  <si>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</si>
  <si>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</si>
  <si>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</si>
  <si>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</si>
  <si>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</si>
  <si>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</si>
  <si>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</si>
  <si>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</si>
  <si>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</si>
  <si>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</si>
  <si>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</si>
  <si>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</si>
  <si>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</si>
  <si>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</si>
  <si>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</si>
  <si>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</si>
  <si>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</si>
  <si>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</si>
  <si>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</si>
  <si>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</si>
  <si>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</si>
  <si>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</si>
  <si>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</si>
  <si>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</si>
  <si>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</si>
  <si>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</si>
  <si>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</si>
  <si>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</si>
  <si>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</si>
  <si>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</si>
  <si>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</si>
  <si>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</si>
  <si>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</si>
  <si>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</si>
  <si>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</si>
  <si>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</si>
  <si>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</si>
  <si>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</si>
  <si>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</si>
  <si>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</si>
  <si>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</si>
  <si>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</si>
  <si>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</si>
  <si>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</si>
  <si>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</si>
  <si>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</si>
  <si>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</si>
  <si>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</si>
  <si>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</si>
  <si>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</si>
  <si>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</si>
  <si>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</si>
  <si>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</si>
  <si>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</si>
  <si>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</si>
  <si>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</si>
  <si>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</si>
  <si>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</si>
  <si>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</si>
  <si>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</si>
  <si>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</si>
  <si>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</si>
  <si>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</si>
  <si>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</si>
  <si>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</si>
  <si>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</si>
  <si>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</si>
  <si>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</si>
  <si>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</si>
  <si>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</si>
  <si>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</si>
  <si>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</si>
  <si>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</si>
  <si>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</si>
  <si>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</si>
  <si>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</si>
  <si>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</si>
  <si>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</si>
  <si>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</si>
  <si>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</si>
  <si>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</si>
  <si>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</si>
  <si>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</si>
  <si>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</si>
  <si>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</si>
  <si>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</si>
  <si>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</si>
  <si>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</si>
  <si>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</si>
  <si>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</si>
  <si>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</si>
  <si>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</si>
  <si>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</si>
  <si>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</si>
  <si>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</si>
  <si>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</si>
  <si>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</si>
  <si>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</si>
  <si>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</si>
  <si>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</si>
  <si>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</si>
  <si>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</si>
  <si>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</si>
  <si>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</si>
  <si>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</si>
  <si>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</si>
  <si>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</si>
  <si>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</si>
  <si>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</si>
  <si>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</si>
  <si>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</si>
  <si>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</si>
  <si>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</si>
  <si>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</si>
  <si>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</si>
  <si>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</si>
  <si>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</si>
  <si>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</si>
  <si>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</si>
  <si>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</si>
  <si>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</si>
  <si>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</si>
  <si>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</si>
  <si>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</si>
  <si>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</si>
  <si>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</si>
  <si>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</si>
  <si>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</si>
  <si>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</si>
  <si>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</si>
  <si>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</si>
  <si>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</si>
  <si>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</si>
  <si>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</si>
  <si>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</si>
  <si>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</si>
  <si>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</si>
  <si>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</si>
  <si>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</si>
  <si>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</si>
  <si>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</si>
  <si>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</si>
  <si>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</si>
  <si>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</si>
  <si>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</si>
  <si>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</si>
  <si>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</si>
  <si>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</si>
  <si>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</si>
  <si>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</si>
  <si>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</si>
  <si>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</si>
  <si>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</si>
  <si>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</si>
  <si>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</si>
  <si>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</si>
  <si>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</si>
  <si>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</si>
  <si>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</si>
  <si>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</si>
  <si>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</si>
  <si>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</si>
  <si>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</si>
  <si>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</si>
  <si>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</si>
  <si>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</si>
  <si>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</si>
  <si>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</si>
  <si>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</si>
  <si>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</si>
  <si>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</si>
  <si>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</si>
  <si>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</si>
  <si>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</si>
  <si>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</si>
  <si>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</si>
  <si>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</si>
  <si>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</si>
  <si>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</si>
  <si>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</si>
  <si>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</si>
  <si>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</si>
  <si>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</si>
  <si>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</si>
  <si>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</si>
  <si>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</si>
  <si>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</si>
  <si>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</si>
  <si>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</si>
  <si>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</si>
  <si>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</si>
  <si>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</si>
  <si>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</si>
  <si>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</si>
  <si>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</si>
  <si>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</si>
  <si>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</si>
  <si>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</si>
  <si>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</si>
  <si>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</si>
  <si>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</si>
  <si>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</si>
  <si>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</si>
  <si>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</si>
  <si>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</si>
  <si>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</si>
  <si>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</si>
  <si>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</si>
  <si>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</si>
  <si>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</si>
  <si>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</si>
  <si>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</si>
  <si>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</si>
  <si>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</si>
  <si>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</si>
  <si>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</si>
  <si>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</si>
  <si>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</si>
  <si>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</si>
  <si>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</si>
  <si>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</si>
  <si>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</si>
  <si>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</si>
  <si>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</si>
  <si>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</si>
  <si>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</si>
  <si>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</si>
  <si>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</si>
  <si>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</si>
  <si>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</si>
  <si>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</si>
  <si>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</si>
  <si>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</si>
  <si>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</si>
  <si>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</si>
  <si>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</si>
  <si>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</si>
  <si>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</si>
  <si>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</si>
  <si>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</si>
  <si>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</si>
  <si>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</si>
  <si>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</si>
  <si>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</si>
  <si>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</si>
  <si>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</si>
  <si>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</si>
  <si>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</si>
  <si>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</si>
  <si>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</si>
  <si>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</si>
  <si>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</si>
  <si>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</si>
  <si>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</si>
  <si>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</si>
  <si>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</si>
  <si>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</si>
  <si>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</si>
  <si>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</si>
  <si>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</si>
  <si>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</si>
  <si>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</si>
  <si>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</si>
  <si>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</si>
  <si>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</si>
  <si>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</si>
  <si>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</si>
  <si>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</si>
  <si>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</si>
  <si>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</si>
  <si>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</si>
  <si>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</si>
  <si>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</si>
  <si>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</si>
  <si>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</si>
  <si>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</si>
  <si>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</si>
  <si>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</si>
  <si>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</si>
  <si>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</si>
  <si>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</si>
  <si>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</si>
  <si>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</si>
  <si>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</si>
  <si>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</si>
  <si>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</si>
  <si>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</si>
  <si>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</si>
  <si>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</si>
  <si>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</si>
  <si>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</si>
  <si>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</si>
  <si>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</si>
  <si>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</si>
  <si>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</si>
  <si>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</si>
  <si>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</si>
  <si>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</si>
  <si>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</si>
  <si>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</si>
  <si>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</si>
  <si>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</si>
  <si>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</si>
  <si>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</si>
  <si>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</si>
  <si>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</si>
  <si>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</si>
  <si>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</si>
  <si>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</si>
  <si>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</si>
  <si>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</si>
  <si>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</si>
  <si>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</si>
  <si>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</si>
  <si>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</si>
  <si>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</si>
  <si>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</si>
  <si>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</si>
  <si>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</si>
  <si>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</si>
  <si>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</si>
  <si>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</si>
  <si>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</si>
  <si>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</si>
  <si>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</si>
  <si>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</si>
  <si>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</si>
  <si>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</si>
  <si>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</si>
  <si>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</si>
  <si>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</si>
  <si>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</si>
  <si>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</si>
  <si>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</si>
  <si>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</si>
  <si>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</si>
  <si>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</si>
  <si>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</si>
  <si>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</si>
  <si>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</si>
  <si>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</si>
  <si>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</si>
  <si>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</si>
  <si>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</si>
  <si>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</si>
  <si>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</si>
  <si>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</si>
  <si>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</si>
  <si>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</si>
  <si>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</si>
  <si>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</si>
  <si>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</si>
  <si>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</si>
  <si>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</si>
  <si>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</si>
  <si>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</si>
  <si>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</si>
  <si>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</si>
  <si>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</si>
  <si>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</si>
  <si>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</si>
  <si>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</si>
  <si>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</si>
  <si>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</si>
  <si>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</si>
  <si>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</si>
  <si>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</si>
  <si>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</si>
  <si>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</si>
  <si>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</si>
  <si>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</si>
  <si>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</si>
  <si>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</si>
  <si>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</si>
  <si>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</si>
  <si>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</si>
  <si>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</si>
  <si>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</si>
  <si>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</si>
  <si>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</si>
  <si>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</si>
  <si>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</si>
  <si>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</si>
  <si>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</si>
  <si>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</si>
  <si>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</si>
  <si>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</si>
  <si>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</si>
  <si>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</si>
  <si>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</si>
  <si>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</si>
  <si>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</si>
  <si>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</si>
  <si>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</si>
  <si>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</si>
  <si>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</si>
  <si>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</si>
  <si>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</si>
  <si>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</si>
  <si>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</si>
  <si>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</si>
  <si>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</si>
  <si>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</si>
  <si>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</si>
  <si>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</si>
  <si>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</si>
  <si>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</si>
  <si>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</si>
  <si>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</si>
  <si>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</si>
  <si>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</si>
  <si>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</si>
  <si>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</si>
  <si>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</si>
  <si>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</si>
  <si>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</si>
  <si>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</si>
  <si>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</si>
  <si>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</si>
  <si>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</si>
  <si>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</si>
  <si>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</si>
  <si>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</si>
  <si>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</si>
  <si>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</si>
  <si>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</si>
  <si>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</si>
  <si>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</si>
  <si>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</si>
  <si>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</si>
  <si>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</si>
  <si>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</si>
  <si>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</si>
  <si>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</si>
  <si>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</si>
  <si>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</si>
  <si>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</si>
  <si>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</si>
  <si>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</si>
  <si>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</si>
  <si>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</si>
  <si>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</si>
  <si>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</si>
  <si>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</si>
  <si>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</si>
  <si>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</si>
  <si>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</si>
  <si>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</si>
  <si>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</si>
  <si>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</si>
  <si>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</si>
  <si>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</si>
  <si>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</si>
  <si>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</si>
  <si>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</si>
  <si>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</si>
  <si>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</si>
  <si>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</si>
  <si>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</si>
  <si>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</si>
  <si>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</si>
  <si>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</si>
  <si>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</si>
  <si>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</si>
  <si>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</si>
  <si>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</si>
  <si>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</si>
  <si>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</si>
  <si>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</si>
  <si>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</si>
  <si>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</si>
  <si>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</si>
  <si>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</si>
  <si>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</si>
  <si>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</si>
  <si>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</si>
  <si>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</si>
  <si>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</si>
  <si>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</si>
  <si>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</si>
  <si>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</si>
  <si>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</si>
  <si>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</si>
  <si>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</si>
  <si>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</si>
  <si>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</si>
  <si>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</si>
  <si>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</si>
  <si>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</si>
  <si>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</si>
  <si>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</si>
  <si>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</si>
  <si>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</si>
  <si>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</si>
  <si>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</si>
  <si>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</si>
  <si>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</si>
  <si>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</si>
  <si>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</si>
  <si>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</si>
  <si>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</si>
  <si>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</si>
  <si>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</si>
  <si>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</si>
  <si>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</si>
  <si>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</si>
  <si>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</si>
  <si>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</si>
  <si>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</si>
  <si>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</si>
  <si>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</si>
  <si>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</si>
  <si>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</si>
  <si>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</si>
  <si>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</si>
  <si>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</si>
  <si>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</si>
  <si>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</si>
  <si>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</si>
  <si>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</si>
  <si>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</si>
  <si>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</si>
  <si>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</si>
  <si>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</si>
  <si>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</si>
  <si>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</si>
  <si>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</si>
  <si>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</si>
  <si>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</si>
  <si>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</si>
  <si>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</si>
  <si>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</si>
  <si>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</si>
  <si>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</si>
  <si>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</si>
  <si>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</si>
  <si>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</si>
  <si>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</si>
  <si>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</si>
  <si>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</si>
  <si>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</si>
  <si>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</si>
  <si>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</si>
  <si>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</si>
  <si>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</si>
  <si>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</si>
  <si>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</si>
  <si>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</si>
  <si>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</si>
  <si>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</si>
  <si>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</si>
  <si>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</si>
  <si>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</si>
  <si>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</si>
  <si>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</si>
  <si>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</si>
  <si>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</si>
  <si>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</si>
  <si>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</si>
  <si>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</si>
  <si>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</si>
  <si>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</si>
  <si>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</si>
  <si>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</si>
  <si>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</si>
  <si>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</si>
  <si>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</si>
  <si>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</si>
  <si>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</si>
  <si>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</si>
  <si>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</si>
  <si>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</si>
  <si>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</si>
  <si>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</si>
  <si>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</si>
  <si>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</si>
  <si>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</si>
  <si>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</si>
  <si>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</si>
  <si>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</si>
  <si>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</si>
  <si>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</si>
  <si>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</si>
  <si>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</si>
  <si>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</si>
  <si>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</si>
  <si>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</si>
  <si>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</si>
  <si>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</si>
  <si>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</si>
  <si>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</si>
  <si>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</si>
  <si>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</si>
  <si>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</si>
  <si>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</si>
  <si>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</si>
  <si>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</si>
  <si>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</si>
  <si>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</si>
  <si>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</si>
  <si>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</si>
  <si>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</si>
  <si>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</si>
  <si>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</si>
  <si>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</si>
  <si>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</si>
  <si>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</si>
  <si>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</si>
  <si>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</si>
  <si>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</si>
  <si>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</si>
  <si>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</si>
  <si>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</si>
  <si>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</si>
  <si>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</si>
  <si>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</si>
  <si>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</si>
  <si>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</si>
  <si>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</si>
  <si>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</si>
  <si>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</si>
  <si>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</si>
  <si>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</si>
  <si>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</si>
  <si>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</si>
  <si>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</si>
  <si>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</si>
  <si>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</si>
  <si>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</si>
  <si>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</si>
  <si>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</si>
  <si>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</si>
  <si>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</si>
  <si>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</si>
  <si>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</si>
  <si>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</si>
  <si>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</si>
  <si>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</si>
  <si>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</si>
  <si>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</si>
  <si>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</si>
  <si>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</si>
  <si>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</si>
  <si>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</si>
  <si>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</si>
  <si>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</si>
  <si>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</si>
  <si>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</si>
  <si>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</si>
  <si>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</si>
  <si>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</si>
  <si>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</si>
  <si>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</si>
  <si>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</si>
  <si>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</si>
  <si>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</si>
  <si>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</si>
  <si>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</si>
  <si>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</si>
  <si>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</si>
  <si>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</si>
  <si>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</si>
  <si>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</si>
  <si>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</si>
  <si>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</si>
  <si>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</si>
  <si>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</si>
  <si>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</si>
  <si>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</si>
  <si>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</si>
  <si>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</si>
  <si>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</si>
  <si>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</si>
  <si>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</si>
  <si>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</si>
  <si>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</si>
  <si>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</si>
  <si>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</si>
  <si>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</si>
  <si>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</si>
  <si>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</si>
  <si>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</si>
  <si>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</si>
  <si>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</si>
  <si>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</si>
  <si>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</si>
  <si>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</si>
  <si>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</si>
  <si>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</si>
  <si>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</si>
  <si>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</si>
  <si>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</si>
  <si>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</si>
  <si>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</si>
  <si>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</si>
  <si>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</si>
  <si>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</si>
  <si>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</si>
  <si>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</si>
  <si>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</si>
  <si>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</si>
  <si>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</si>
  <si>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</si>
  <si>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</si>
  <si>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</si>
  <si>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</si>
  <si>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</si>
  <si>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</si>
  <si>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</si>
  <si>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</si>
  <si>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</si>
  <si>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</si>
  <si>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</si>
  <si>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</si>
  <si>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</si>
  <si>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</si>
  <si>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</si>
  <si>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</si>
  <si>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</si>
  <si>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</si>
  <si>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</si>
  <si>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</si>
  <si>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</si>
  <si>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</si>
  <si>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</si>
  <si>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</si>
  <si>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</si>
  <si>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</si>
  <si>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</si>
  <si>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</si>
  <si>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</si>
  <si>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</si>
  <si>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</si>
  <si>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</si>
  <si>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</si>
  <si>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</si>
  <si>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</si>
  <si>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</si>
  <si>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</si>
  <si>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</si>
  <si>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</si>
  <si>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</si>
  <si>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</si>
  <si>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</si>
  <si>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</si>
  <si>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</si>
  <si>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</si>
  <si>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</si>
  <si>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</si>
  <si>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</si>
  <si>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</si>
  <si>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</si>
  <si>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</si>
  <si>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</si>
  <si>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</si>
  <si>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</si>
  <si>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</si>
  <si>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</si>
  <si>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</si>
  <si>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</si>
  <si>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</si>
  <si>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</si>
  <si>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</si>
  <si>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</si>
  <si>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</si>
  <si>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</si>
  <si>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</si>
  <si>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</si>
  <si>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</si>
  <si>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</si>
  <si>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</si>
  <si>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</si>
  <si>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</si>
  <si>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</si>
  <si>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</si>
  <si>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</si>
  <si>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</si>
  <si>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</si>
  <si>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</si>
  <si>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</si>
  <si>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</si>
  <si>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</si>
  <si>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</si>
  <si>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</si>
  <si>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</si>
  <si>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</si>
  <si>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</si>
  <si>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</si>
  <si>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</si>
  <si>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</si>
  <si>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</si>
  <si>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</si>
  <si>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</si>
  <si>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</si>
  <si>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</si>
  <si>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</si>
  <si>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</si>
  <si>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</si>
  <si>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</si>
  <si>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</si>
  <si>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</si>
  <si>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</si>
  <si>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</si>
  <si>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</si>
  <si>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</si>
  <si>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</si>
  <si>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</si>
  <si>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</si>
  <si>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</si>
  <si>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</si>
  <si>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</si>
  <si>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</si>
  <si>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</si>
  <si>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</si>
  <si>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</si>
  <si>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</si>
  <si>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</si>
  <si>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</si>
  <si>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</si>
  <si>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</si>
  <si>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</si>
  <si>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</si>
  <si>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</si>
  <si>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</si>
  <si>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</si>
  <si>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</si>
  <si>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</si>
  <si>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</si>
  <si>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</si>
  <si>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</si>
  <si>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</si>
  <si>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</si>
  <si>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</si>
  <si>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</si>
  <si>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</si>
  <si>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</si>
  <si>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</si>
  <si>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</si>
  <si>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</si>
  <si>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</si>
  <si>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</si>
  <si>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</si>
  <si>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</si>
  <si>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</si>
  <si>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</si>
  <si>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</si>
  <si>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</si>
  <si>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</si>
  <si>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</si>
  <si>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</si>
  <si>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</si>
  <si>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</si>
  <si>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</si>
  <si>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</si>
  <si>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</si>
  <si>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</si>
  <si>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</si>
  <si>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</si>
  <si>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</si>
  <si>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</si>
  <si>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</si>
  <si>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</si>
  <si>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</si>
  <si>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</si>
  <si>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</si>
  <si>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</si>
  <si>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</si>
  <si>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</si>
  <si>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</si>
  <si>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</si>
  <si>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</si>
  <si>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</si>
  <si>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</si>
  <si>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</si>
  <si>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</si>
  <si>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</si>
  <si>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</si>
  <si>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</si>
  <si>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</si>
  <si>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</si>
  <si>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</si>
  <si>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</si>
  <si>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</si>
  <si>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</si>
  <si>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</si>
  <si>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</si>
  <si>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</si>
  <si>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</si>
  <si>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</si>
  <si>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</si>
  <si>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</si>
  <si>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</si>
  <si>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</si>
  <si>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</si>
  <si>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</si>
  <si>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</si>
  <si>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</si>
  <si>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</si>
  <si>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</si>
  <si>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</si>
  <si>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</si>
  <si>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</si>
  <si>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</si>
  <si>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</si>
  <si>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</si>
  <si>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</si>
  <si>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</si>
  <si>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</si>
  <si>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</si>
  <si>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</si>
  <si>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</si>
  <si>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</si>
  <si>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</si>
  <si>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</si>
  <si>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</si>
  <si>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</si>
  <si>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</si>
  <si>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</si>
  <si>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</si>
  <si>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</si>
  <si>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</si>
  <si>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</si>
  <si>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</si>
  <si>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</si>
  <si>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</si>
  <si>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</si>
  <si>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</si>
  <si>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</si>
  <si>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</si>
  <si>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</si>
  <si>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</si>
  <si>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</si>
  <si>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</si>
  <si>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</si>
  <si>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</si>
  <si>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</si>
  <si>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</si>
  <si>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</si>
  <si>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</si>
  <si>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</si>
  <si>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</si>
  <si>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</si>
  <si>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</si>
  <si>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</si>
  <si>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</si>
  <si>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</si>
  <si>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</si>
  <si>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</si>
  <si>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</si>
  <si>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</si>
  <si>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</si>
  <si>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</si>
  <si>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</si>
  <si>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</si>
  <si>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</si>
  <si>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</si>
  <si>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</si>
  <si>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</si>
  <si>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</si>
  <si>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</si>
  <si>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</si>
  <si>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</si>
  <si>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</si>
  <si>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</si>
  <si>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</si>
  <si>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</si>
  <si>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</si>
  <si>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</si>
  <si>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</si>
  <si>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</si>
  <si>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</si>
  <si>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</si>
  <si>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</si>
  <si>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</si>
  <si>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</si>
  <si>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</si>
  <si>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</si>
  <si>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</si>
  <si>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</si>
  <si>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</si>
  <si>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</si>
  <si>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</si>
  <si>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</si>
  <si>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</si>
  <si>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</si>
  <si>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</si>
  <si>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</si>
  <si>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</si>
  <si>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</si>
  <si>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</si>
  <si>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</si>
  <si>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</si>
  <si>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</si>
  <si>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</si>
  <si>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</si>
  <si>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</si>
  <si>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</si>
  <si>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</si>
  <si>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</si>
  <si>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</si>
  <si>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</si>
  <si>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</si>
  <si>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</si>
  <si>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</si>
  <si>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</si>
  <si>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</si>
  <si>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</si>
  <si>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</si>
  <si>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</si>
  <si>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</si>
  <si>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</si>
  <si>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</si>
  <si>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</si>
  <si>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</si>
  <si>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</si>
  <si>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</si>
  <si>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</si>
  <si>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</si>
  <si>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</si>
  <si>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</si>
  <si>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</si>
  <si>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</si>
  <si>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</si>
  <si>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</si>
  <si>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</si>
  <si>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</si>
  <si>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</si>
  <si>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</si>
  <si>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</si>
  <si>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</si>
  <si>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</si>
  <si>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</si>
  <si>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</si>
  <si>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</si>
  <si>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</si>
  <si>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</si>
  <si>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</si>
  <si>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</si>
  <si>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</si>
  <si>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</si>
  <si>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</si>
  <si>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</si>
  <si>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</si>
  <si>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</si>
  <si>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</si>
  <si>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</si>
  <si>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</si>
  <si>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</si>
  <si>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</si>
  <si>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</si>
  <si>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</si>
  <si>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</si>
  <si>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</si>
  <si>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</si>
  <si>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</si>
  <si>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</si>
  <si>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</si>
  <si>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</si>
  <si>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</si>
  <si>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</si>
  <si>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</si>
  <si>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</si>
  <si>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</si>
  <si>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</si>
  <si>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</si>
  <si>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</si>
  <si>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</si>
  <si>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</si>
  <si>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</si>
  <si>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</si>
  <si>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</si>
  <si>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</si>
  <si>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</si>
  <si>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</si>
  <si>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</si>
  <si>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</si>
  <si>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</si>
  <si>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</si>
  <si>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</si>
  <si>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</si>
  <si>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</si>
  <si>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</si>
  <si>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</si>
  <si>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</si>
  <si>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</si>
  <si>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</si>
  <si>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</si>
  <si>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</si>
  <si>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</si>
  <si>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</si>
  <si>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</si>
  <si>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</si>
  <si>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</si>
  <si>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</si>
  <si>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</si>
  <si>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</si>
  <si>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</si>
  <si>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</si>
  <si>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</si>
  <si>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</si>
  <si>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</si>
  <si>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</si>
  <si>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</si>
  <si>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</si>
  <si>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</si>
  <si>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</si>
  <si>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</si>
  <si>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</si>
  <si>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</si>
  <si>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</si>
  <si>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</si>
  <si>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</si>
  <si>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</si>
  <si>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</si>
  <si>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</si>
  <si>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</si>
  <si>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</si>
  <si>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</si>
  <si>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</si>
  <si>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</si>
  <si>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</si>
  <si>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</si>
  <si>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</si>
  <si>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</si>
  <si>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</si>
  <si>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</si>
  <si>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</si>
  <si>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</si>
  <si>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</si>
  <si>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</si>
  <si>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</si>
  <si>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</si>
  <si>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</si>
  <si>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</si>
  <si>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</si>
  <si>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</si>
  <si>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</si>
  <si>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</si>
  <si>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</si>
  <si>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</si>
  <si>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</si>
  <si>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</si>
  <si>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</si>
  <si>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</si>
  <si>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</si>
  <si>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</si>
  <si>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</si>
  <si>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</si>
  <si>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</si>
  <si>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</si>
  <si>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</si>
  <si>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</si>
  <si>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</si>
  <si>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</si>
  <si>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</si>
  <si>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</si>
  <si>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</si>
  <si>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</si>
  <si>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</si>
  <si>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</si>
  <si>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</si>
  <si>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</si>
  <si>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</si>
  <si>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</si>
  <si>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</si>
  <si>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</si>
  <si>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</si>
  <si>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</si>
  <si>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</si>
  <si>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</si>
  <si>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</si>
  <si>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</si>
  <si>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</si>
  <si>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</si>
  <si>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</si>
  <si>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</si>
  <si>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</si>
  <si>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</si>
  <si>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</si>
  <si>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</si>
  <si>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</si>
  <si>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</si>
  <si>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</si>
  <si>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</si>
  <si>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</si>
  <si>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</si>
  <si>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</si>
  <si>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</si>
  <si>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</si>
  <si>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</si>
  <si>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</si>
  <si>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</si>
  <si>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</si>
  <si>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</si>
  <si>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</si>
  <si>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</si>
  <si>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</si>
  <si>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</si>
  <si>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</si>
  <si>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</si>
  <si>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</si>
  <si>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</si>
  <si>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</si>
  <si>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</si>
  <si>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</si>
  <si>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</si>
  <si>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</si>
  <si>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</si>
  <si>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</si>
  <si>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</si>
  <si>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</si>
  <si>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</si>
  <si>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</si>
  <si>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</si>
  <si>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</si>
  <si>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</si>
  <si>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</si>
  <si>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</si>
  <si>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</si>
  <si>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</si>
  <si>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</si>
  <si>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</si>
  <si>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</si>
  <si>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</si>
  <si>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</si>
  <si>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</si>
  <si>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</si>
  <si>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</si>
  <si>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</si>
  <si>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</si>
  <si>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</si>
  <si>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</si>
  <si>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</si>
  <si>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</si>
  <si>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</si>
  <si>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</si>
  <si>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</si>
  <si>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</si>
  <si>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</si>
  <si>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</si>
  <si>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</si>
  <si>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</si>
  <si>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</si>
  <si>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</si>
  <si>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</si>
  <si>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</si>
  <si>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</si>
  <si>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</si>
  <si>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</si>
  <si>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</si>
  <si>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</si>
  <si>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</si>
  <si>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</si>
  <si>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</si>
  <si>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</si>
  <si>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</si>
  <si>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</si>
  <si>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</si>
  <si>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</si>
  <si>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</si>
  <si>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</si>
  <si>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</si>
  <si>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</si>
  <si>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</si>
  <si>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</si>
  <si>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</si>
  <si>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</si>
  <si>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</si>
  <si>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</si>
  <si>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</si>
  <si>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</si>
  <si>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</si>
  <si>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</si>
  <si>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</si>
  <si>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</si>
  <si>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</si>
  <si>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</si>
  <si>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</si>
  <si>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</si>
  <si>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</si>
  <si>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</si>
  <si>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</si>
  <si>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</si>
  <si>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</si>
  <si>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</si>
  <si>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</si>
  <si>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</si>
  <si>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</si>
  <si>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</si>
  <si>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</si>
  <si>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</si>
  <si>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</si>
  <si>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</si>
  <si>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</si>
  <si>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</si>
  <si>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</si>
  <si>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</si>
  <si>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</si>
  <si>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</si>
  <si>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</si>
  <si>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</si>
  <si>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</si>
  <si>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</si>
  <si>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</si>
  <si>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</si>
  <si>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</si>
  <si>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</si>
  <si>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</si>
  <si>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</si>
  <si>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</si>
  <si>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</si>
  <si>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</si>
  <si>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</si>
  <si>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</si>
  <si>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</si>
  <si>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</si>
  <si>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</si>
  <si>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</si>
  <si>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</si>
  <si>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</si>
  <si>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</si>
  <si>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</si>
  <si>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</si>
  <si>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</si>
  <si>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</si>
  <si>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</si>
  <si>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</si>
  <si>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</si>
  <si>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</si>
  <si>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</si>
  <si>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</si>
  <si>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</si>
  <si>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</si>
  <si>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</si>
  <si>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</si>
  <si>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</si>
  <si>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</si>
  <si>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</si>
  <si>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</si>
  <si>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</si>
  <si>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</si>
  <si>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</si>
  <si>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</si>
  <si>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</si>
  <si>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</si>
  <si>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</si>
  <si>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</si>
  <si>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</si>
  <si>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</si>
  <si>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</si>
  <si>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</si>
  <si>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</si>
  <si>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</si>
  <si>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</si>
  <si>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</si>
  <si>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</si>
  <si>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</si>
  <si>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</si>
  <si>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</si>
  <si>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</si>
  <si>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</si>
  <si>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</si>
  <si>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</si>
  <si>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</si>
  <si>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</si>
  <si>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</si>
  <si>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</si>
  <si>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</si>
  <si>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</si>
  <si>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</si>
  <si>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</si>
  <si>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</si>
  <si>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</si>
  <si>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</si>
  <si>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</si>
  <si>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</si>
  <si>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</si>
  <si>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</si>
  <si>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</si>
  <si>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</si>
  <si>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</si>
  <si>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</si>
  <si>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</si>
  <si>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</si>
  <si>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</si>
  <si>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</si>
  <si>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</si>
  <si>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</si>
  <si>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</si>
  <si>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</si>
  <si>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</si>
  <si>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</si>
  <si>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</si>
  <si>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</si>
  <si>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</si>
  <si>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</si>
  <si>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</si>
  <si>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</si>
  <si>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</si>
  <si>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</si>
  <si>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</si>
  <si>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</si>
  <si>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</si>
  <si>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</si>
  <si>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</si>
  <si>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</si>
  <si>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</si>
  <si>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</si>
  <si>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</si>
  <si>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</si>
  <si>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</si>
  <si>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</si>
  <si>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</si>
  <si>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</si>
  <si>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</si>
  <si>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</si>
  <si>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</si>
  <si>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</si>
  <si>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</si>
  <si>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</si>
  <si>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</si>
  <si>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</si>
  <si>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</si>
  <si>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</si>
  <si>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</si>
  <si>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</si>
  <si>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</si>
  <si>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</si>
  <si>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</si>
  <si>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</si>
  <si>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</si>
  <si>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</si>
  <si>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</si>
  <si>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</si>
  <si>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</si>
  <si>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</si>
  <si>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</si>
  <si>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</si>
  <si>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</si>
  <si>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</si>
  <si>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</si>
  <si>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</si>
  <si>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</si>
  <si>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</si>
  <si>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</si>
  <si>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</si>
  <si>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</si>
  <si>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</si>
  <si>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</si>
  <si>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</si>
  <si>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</si>
  <si>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</si>
  <si>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</si>
  <si>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</si>
  <si>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</si>
  <si>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</si>
  <si>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</si>
  <si>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</si>
  <si>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</si>
  <si>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</si>
  <si>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</si>
  <si>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</si>
  <si>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</si>
  <si>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</si>
  <si>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</si>
  <si>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</si>
  <si>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</si>
  <si>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</si>
  <si>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</si>
  <si>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</si>
  <si>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</si>
  <si>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</si>
  <si>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</si>
  <si>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</si>
  <si>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</si>
  <si>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</si>
  <si>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</si>
  <si>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</si>
  <si>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</si>
  <si>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</si>
  <si>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</si>
  <si>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</si>
  <si>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</si>
  <si>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</si>
  <si>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</si>
  <si>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</si>
  <si>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</si>
  <si>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</si>
  <si>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</si>
  <si>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</si>
  <si>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</si>
  <si>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</si>
  <si>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</si>
  <si>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</si>
  <si>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</si>
  <si>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</si>
  <si>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</si>
  <si>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</si>
  <si>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</si>
  <si>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</si>
  <si>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</si>
  <si>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</si>
  <si>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</si>
  <si>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</si>
  <si>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</si>
  <si>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</si>
  <si>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</si>
  <si>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</si>
  <si>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</si>
  <si>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</si>
  <si>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</si>
  <si>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</si>
  <si>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</si>
  <si>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</si>
  <si>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</si>
  <si>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</si>
  <si>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</si>
  <si>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</si>
  <si>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</si>
  <si>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</si>
  <si>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</si>
  <si>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</si>
  <si>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</si>
  <si>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</si>
  <si>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</si>
  <si>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</si>
  <si>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</si>
  <si>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</si>
  <si>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</si>
  <si>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</si>
  <si>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</si>
  <si>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</si>
  <si>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</si>
  <si>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</si>
  <si>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</si>
  <si>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</si>
  <si>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</si>
  <si>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</si>
  <si>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</si>
  <si>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</si>
  <si>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</si>
  <si>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</si>
  <si>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</si>
  <si>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</si>
  <si>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</si>
  <si>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</si>
  <si>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</si>
  <si>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</si>
  <si>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</si>
  <si>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</si>
  <si>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</si>
  <si>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</si>
  <si>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</si>
  <si>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</si>
  <si>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</si>
  <si>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</si>
  <si>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</si>
  <si>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</si>
  <si>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</si>
  <si>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</si>
  <si>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</si>
  <si>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</si>
  <si>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</si>
  <si>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</si>
  <si>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</si>
  <si>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</si>
  <si>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</si>
  <si>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</si>
  <si>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</si>
  <si>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</si>
  <si>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</si>
  <si>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</si>
  <si>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</si>
  <si>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</si>
  <si>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</si>
  <si>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</si>
  <si>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</si>
  <si>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</si>
  <si>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</si>
  <si>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</si>
  <si>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</si>
  <si>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</si>
  <si>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</si>
  <si>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</si>
  <si>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</si>
  <si>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</si>
  <si>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</si>
  <si>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</si>
  <si>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</si>
  <si>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</si>
  <si>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</si>
  <si>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</si>
  <si>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</si>
  <si>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</si>
  <si>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</si>
  <si>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</si>
  <si>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</si>
  <si>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</si>
  <si>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</si>
  <si>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</si>
  <si>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</si>
  <si>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</si>
  <si>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</si>
  <si>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</si>
  <si>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</si>
  <si>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</si>
  <si>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</si>
  <si>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</si>
  <si>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</si>
  <si>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</si>
  <si>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</si>
  <si>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</si>
  <si>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</si>
  <si>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</si>
  <si>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</si>
  <si>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</si>
  <si>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</si>
  <si>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</si>
  <si>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</si>
  <si>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</si>
  <si>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</si>
  <si>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</si>
  <si>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</si>
  <si>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</si>
  <si>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</si>
  <si>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</si>
  <si>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</si>
  <si>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</si>
  <si>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</si>
  <si>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</si>
  <si>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</si>
  <si>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</si>
  <si>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</si>
  <si>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</si>
  <si>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</si>
  <si>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</si>
  <si>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</si>
  <si>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</si>
  <si>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</si>
  <si>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</si>
  <si>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</si>
  <si>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</si>
  <si>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</si>
  <si>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</si>
  <si>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</si>
  <si>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</si>
  <si>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</si>
  <si>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</si>
  <si>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</si>
  <si>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</si>
  <si>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</si>
  <si>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</si>
  <si>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</si>
  <si>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</si>
  <si>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</si>
  <si>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</si>
  <si>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</si>
  <si>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</si>
  <si>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</si>
  <si>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</si>
  <si>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</si>
  <si>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</si>
  <si>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</si>
  <si>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</si>
  <si>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</si>
  <si>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</si>
  <si>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</si>
  <si>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</si>
  <si>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</si>
  <si>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</si>
  <si>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</si>
  <si>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</si>
  <si>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</si>
  <si>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</si>
  <si>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</si>
  <si>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</si>
  <si>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</si>
  <si>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</si>
  <si>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</si>
  <si>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</si>
  <si>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</si>
  <si>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</si>
  <si>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</si>
  <si>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</si>
  <si>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</si>
  <si>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</si>
  <si>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</si>
  <si>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</si>
  <si>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</si>
  <si>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</si>
  <si>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</si>
  <si>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</si>
  <si>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</si>
  <si>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</si>
  <si>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</si>
  <si>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</si>
  <si>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</si>
  <si>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</si>
  <si>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</si>
  <si>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</si>
  <si>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</si>
  <si>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</si>
  <si>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</si>
  <si>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</si>
  <si>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</si>
  <si>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</si>
  <si>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</si>
  <si>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</si>
  <si>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</si>
  <si>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</si>
  <si>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</si>
  <si>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</si>
  <si>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</si>
  <si>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</si>
  <si>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</si>
  <si>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</si>
  <si>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</si>
  <si>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</si>
  <si>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</si>
  <si>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</si>
  <si>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</si>
  <si>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</si>
  <si>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</si>
  <si>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</si>
  <si>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</si>
  <si>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</si>
  <si>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</si>
  <si>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</si>
  <si>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</si>
  <si>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</si>
  <si>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</si>
  <si>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</si>
  <si>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</si>
  <si>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</si>
  <si>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</si>
  <si>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</si>
  <si>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</si>
  <si>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</si>
  <si>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</si>
  <si>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</si>
  <si>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</si>
  <si>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</si>
  <si>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</si>
  <si>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</si>
  <si>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</si>
  <si>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</si>
  <si>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</si>
  <si>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</si>
  <si>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</si>
  <si>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</si>
  <si>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</si>
  <si>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</si>
  <si>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</si>
  <si>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</si>
  <si>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</si>
  <si>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</si>
  <si>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</si>
  <si>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</si>
  <si>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</si>
  <si>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</si>
  <si>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</si>
  <si>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</si>
  <si>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</si>
  <si>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</si>
  <si>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</si>
  <si>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</si>
  <si>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</si>
  <si>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</si>
  <si>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</si>
  <si>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</si>
  <si>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</si>
  <si>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</si>
  <si>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</si>
  <si>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</si>
  <si>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</si>
  <si>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</si>
  <si>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</si>
  <si>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</si>
  <si>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</si>
  <si>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</si>
  <si>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</si>
  <si>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</si>
  <si>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</si>
  <si>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</si>
  <si>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</si>
  <si>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</si>
  <si>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</si>
  <si>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</si>
  <si>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</si>
  <si>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</si>
  <si>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</si>
  <si>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</si>
  <si>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</si>
  <si>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</si>
  <si>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</si>
  <si>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</si>
  <si>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</si>
  <si>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</si>
  <si>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</si>
  <si>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</si>
  <si>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</si>
  <si>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</si>
  <si>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</si>
  <si>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</si>
  <si>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</si>
  <si>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</si>
  <si>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</si>
  <si>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</si>
  <si>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</si>
  <si>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</si>
  <si>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</si>
  <si>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</si>
  <si>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</si>
  <si>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</si>
  <si>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</si>
  <si>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</si>
  <si>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</si>
  <si>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</si>
  <si>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</si>
  <si>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</si>
  <si>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</si>
  <si>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</si>
  <si>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</si>
  <si>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</si>
  <si>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</si>
  <si>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</si>
  <si>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</si>
  <si>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</si>
  <si>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</si>
  <si>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</si>
  <si>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</si>
  <si>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</si>
  <si>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</si>
  <si>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</si>
  <si>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</si>
  <si>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</si>
  <si>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</si>
  <si>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</si>
  <si>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</si>
  <si>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</si>
  <si>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</si>
  <si>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</si>
  <si>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</si>
  <si>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</si>
  <si>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</si>
  <si>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</si>
  <si>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</si>
  <si>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</si>
  <si>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</si>
  <si>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</si>
  <si>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</si>
  <si>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</si>
  <si>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</si>
  <si>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</si>
  <si>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</si>
  <si>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</si>
  <si>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</si>
  <si>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</si>
  <si>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</si>
  <si>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</si>
  <si>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</si>
  <si>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</si>
  <si>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</si>
  <si>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</si>
  <si>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</si>
  <si>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</si>
  <si>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</si>
  <si>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</si>
  <si>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</si>
  <si>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</si>
  <si>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</si>
  <si>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</si>
  <si>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</si>
  <si>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</si>
  <si>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</si>
  <si>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</si>
  <si>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</si>
  <si>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</si>
  <si>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</si>
  <si>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</si>
  <si>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</si>
  <si>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</si>
  <si>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</si>
  <si>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</si>
  <si>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</si>
  <si>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</si>
  <si>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</si>
  <si>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</si>
  <si>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</si>
  <si>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</si>
  <si>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</si>
  <si>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</si>
  <si>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</si>
  <si>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</si>
  <si>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</si>
  <si>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</si>
  <si>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</si>
  <si>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</si>
  <si>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</si>
  <si>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</si>
  <si>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</si>
  <si>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</si>
  <si>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</si>
  <si>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</si>
  <si>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</si>
  <si>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</si>
  <si>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</si>
  <si>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</si>
  <si>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</si>
  <si>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</si>
  <si>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</si>
  <si>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</si>
  <si>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</si>
  <si>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</si>
  <si>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</si>
  <si>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</si>
  <si>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</si>
  <si>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</si>
  <si>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</si>
  <si>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</si>
  <si>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</si>
  <si>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</si>
  <si>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</si>
  <si>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</si>
  <si>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</si>
  <si>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</si>
  <si>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</si>
  <si>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</si>
  <si>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</si>
  <si>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</si>
  <si>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</si>
  <si>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</si>
  <si>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</si>
  <si>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</si>
  <si>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</si>
  <si>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</si>
  <si>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</si>
  <si>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</si>
  <si>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</si>
  <si>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</si>
  <si>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</si>
  <si>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</si>
  <si>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</si>
  <si>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</si>
  <si>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</si>
  <si>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Column Labels</t>
  </si>
  <si>
    <t>(blank)</t>
  </si>
  <si>
    <t>Grand Total</t>
  </si>
  <si>
    <t>Row Labels</t>
  </si>
  <si>
    <t>Count of outcome</t>
  </si>
  <si>
    <t>(All)</t>
  </si>
  <si>
    <t>Data Created Conversion</t>
  </si>
  <si>
    <t>Data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</si>
  <si>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</si>
  <si>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</si>
  <si>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</si>
  <si>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</si>
  <si>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</si>
  <si>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</si>
  <si>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</si>
  <si>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</si>
  <si>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</si>
  <si>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</si>
  <si>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</si>
  <si>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</si>
  <si>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</si>
  <si>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Data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</si>
  <si>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</si>
  <si>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</si>
  <si>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</si>
  <si>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</si>
  <si>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</si>
  <si>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</si>
  <si>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</si>
  <si>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</si>
  <si>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</si>
  <si>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</si>
  <si>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</si>
  <si>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</si>
  <si>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</si>
  <si>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</si>
  <si>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</si>
  <si>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</si>
  <si>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</si>
  <si>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</si>
  <si>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</si>
  <si>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</si>
  <si>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outcome2</t>
  </si>
  <si>
    <t>Succesfull Outcomes</t>
  </si>
  <si>
    <t>Mean</t>
  </si>
  <si>
    <t>Median</t>
  </si>
  <si>
    <t>Minimum</t>
  </si>
  <si>
    <t>Maximum</t>
  </si>
  <si>
    <t>Variance</t>
  </si>
  <si>
    <t>Standard Deviation</t>
  </si>
  <si>
    <t>Failed Outcomes</t>
  </si>
  <si>
    <t>Minumum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</si>
</sst>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0212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NumberFormat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numFmt numFmtId="0" formatCode="General"/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[CrowdfundingBook-Chalenge 1 - Abdullah Jaura.xlsx]Sheet1!PivotTable1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9-4790-B1FC-869EB1AEA9B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89-4790-B1FC-869EB1AEA9B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89-4790-B1FC-869EB1AEA9B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89-4790-B1FC-869EB1AEA9B2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Sheet1!$F$5:$F$15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9989-4790-B1FC-869EB1AEA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811823"/>
        <c:axId val="307815663"/>
      </c:barChart>
      <c:catAx>
        <c:axId val="30781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15663"/>
        <c:crosses val="autoZero"/>
        <c:auto val="1"/>
        <c:lblAlgn val="ctr"/>
        <c:lblOffset val="100"/>
        <c:noMultiLvlLbl val="0"/>
      </c:catAx>
      <c:valAx>
        <c:axId val="30781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81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[CrowdfundingBook-Chalenge 1 - Abdullah Jaura.xlsx]Sheet2!PivotTable2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7C-440B-B83B-D6011A419B52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7C-440B-B83B-D6011A419B52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C-440B-B83B-D6011A419B52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C-440B-B83B-D6011A419B52}"/>
            </c:ext>
          </c:extLst>
        </c:ser>
        <c:ser>
          <c:idx val="4"/>
          <c:order val="4"/>
          <c:tx>
            <c:strRef>
              <c:f>Sheet2!$F$4:$F$5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Sheet2!$F$6:$F$31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687C-440B-B83B-D6011A419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880783"/>
        <c:axId val="592887023"/>
      </c:barChart>
      <c:catAx>
        <c:axId val="5928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87023"/>
        <c:crosses val="autoZero"/>
        <c:auto val="1"/>
        <c:lblAlgn val="ctr"/>
        <c:lblOffset val="100"/>
        <c:noMultiLvlLbl val="0"/>
      </c:catAx>
      <c:valAx>
        <c:axId val="592887023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80783"/>
        <c:crosses val="autoZero"/>
        <c:crossBetween val="between"/>
        <c:majorUnit val="4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[CrowdfundingBook-Chalenge 1 - Abdullah Jaura.xlsx]Sheet3!PivotTable5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6A-473C-BBE2-B6196BA93FE4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6A-473C-BBE2-B6196BA93FE4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6A-473C-BBE2-B6196BA93FE4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6A-473C-BBE2-B6196BA93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904527"/>
        <c:axId val="988109647"/>
      </c:lineChart>
      <c:catAx>
        <c:axId val="25090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09647"/>
        <c:crosses val="autoZero"/>
        <c:auto val="1"/>
        <c:lblAlgn val="ctr"/>
        <c:lblOffset val="100"/>
        <c:noMultiLvlLbl val="0"/>
      </c:catAx>
      <c:valAx>
        <c:axId val="98810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0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3.5714285714285712E-2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74-40B4-A8C8-FC98359C4E6E}"/>
            </c:ext>
          </c:extLst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0.9642857142857143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74-40B4-A8C8-FC98359C4E6E}"/>
            </c:ext>
          </c:extLst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74-40B4-A8C8-FC98359C4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849247"/>
        <c:axId val="9828502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Sheet4!$B$1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Sheet4!$B$2:$B$13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74-40B4-A8C8-FC98359C4E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108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B74-40B4-A8C8-FC98359C4E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B74-40B4-A8C8-FC98359C4E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Sheet4!$A$2:$A$13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Sheet4!$E$2:$E$13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112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B74-40B4-A8C8-FC98359C4E6E}"/>
                  </c:ext>
                </c:extLst>
              </c15:ser>
            </c15:filteredLineSeries>
          </c:ext>
        </c:extLst>
      </c:lineChart>
      <c:catAx>
        <c:axId val="98284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50207"/>
        <c:crosses val="autoZero"/>
        <c:auto val="1"/>
        <c:lblAlgn val="ctr"/>
        <c:lblOffset val="100"/>
        <c:noMultiLvlLbl val="0"/>
      </c:catAx>
      <c:valAx>
        <c:axId val="98285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84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114300</xdr:rowOff>
    </xdr:from>
    <xdr:to>
      <xdr:col>21</xdr:col>
      <xdr:colOff>57150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31C6-F277-E313-4D9D-4BCA26650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4</xdr:row>
      <xdr:rowOff>6350</xdr:rowOff>
    </xdr:from>
    <xdr:to>
      <xdr:col>17</xdr:col>
      <xdr:colOff>323850</xdr:colOff>
      <xdr:row>19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82CEE-DE1A-0D5E-6C24-58969B172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273050</xdr:colOff>
      <xdr:row>2</xdr:row>
      <xdr:rowOff>107950</xdr:rowOff>
    </xdr:from>
    <xdr:to>
      <xdr:col>14</xdr:col>
      <xdr:colOff>222250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B2FE3-11C2-D4B1-59BA-85DDBE46C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16</xdr:row>
      <xdr:rowOff>88900</xdr:rowOff>
    </xdr:from>
    <xdr:to>
      <xdr:col>6</xdr:col>
      <xdr:colOff>374650</xdr:colOff>
      <xdr:row>38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FFB87-B33F-B544-82B0-5F068CA7D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91.79563912037" createdVersion="8" refreshedVersion="8" minRefreshableVersion="3" recordCount="10214" xr:uid="{2B19895B-6BED-466A-895D-4FE780F968F1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091.826215972222" backgroundQuery="1" createdVersion="8" refreshedVersion="8" minRefreshableVersion="3" recordCount="0" supportSubquery="1" supportAdvancedDrill="1" xr:uid="{4E4581ED-1127-422A-8FDF-1155310EF087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Data Created Conversion (Month)].[Data Created Conversion (Month)]" caption="Data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a Created Conversion (Year)].[Data Created Conversion (Year)]" caption="Data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age Funded]" caption="Percentage Funded" attribute="1" defaultMemberUniqueName="[Range].[Percentage Funded].[All]" allUniqueName="[Range].[Percentage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4"/>
      </fieldsUsage>
    </cacheHierarchy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a Created Conversion]" caption="Data Created Conversion" attribute="1" time="1" defaultMemberUniqueName="[Range].[Data Created Conversion].[All]" allUniqueName="[Range].[Data Created Conversion].[All]" dimensionUniqueName="[Range]" displayFolder="" count="0" memberValueDatatype="7" unbalanced="0"/>
    <cacheHierarchy uniqueName="[Range].[Data Ended Conversion]" caption="Data Ended Conversion" attribute="1" time="1" defaultMemberUniqueName="[Range].[Data Ended Conversion].[All]" allUniqueName="[Range].[Data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a Created Conversion (Year)]" caption="Data Created Conversion (Year)" attribute="1" defaultMemberUniqueName="[Range].[Data Created Conversion (Year)].[All]" allUniqueName="[Range].[Data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a Created Conversion (Quarter)]" caption="Data Created Conversion (Quarter)" attribute="1" defaultMemberUniqueName="[Range].[Data Created Conversion (Quarter)].[All]" allUniqueName="[Range].[Data Created Conversion (Quarter)].[All]" dimensionUniqueName="[Range]" displayFolder="" count="0" memberValueDatatype="130" unbalanced="0"/>
    <cacheHierarchy uniqueName="[Range].[Data Created Conversion (Month)]" caption="Data Created Conversion (Month)" attribute="1" defaultMemberUniqueName="[Range].[Data Created Conversion (Month)].[All]" allUniqueName="[Range].[Data Created Conver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a Created Conversion (Month Index)]" caption="Data Created Conversion (Month Index)" attribute="1" defaultMemberUniqueName="[Range].[Data Created Conversion (Month Index)].[All]" allUniqueName="[Range].[Data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14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74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5.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105.75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71.7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39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89.54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90.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80.7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2.9767441860465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2949D-1534-418E-8B65-65072A858CC7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16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3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4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5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6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1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3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4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6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9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13B91-D844-4C41-A2A3-0DC78C7B8F83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17" baseItem="11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451970-7A25-4AE5-B9D6-61285B54ACF3}" name="PivotTable5" cacheId="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AttributeDrillState="1">
      <items count="1">
        <item t="default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0" hier="18" name="[Range].[Parent Category].[All]" cap="All"/>
    <pageField fld="2" hier="20" name="[Range].[Data Created Conversion (Year)].[All]" cap="All"/>
  </pageFields>
  <dataFields count="1">
    <dataField name="Count of outcome" fld="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14"/>
  <sheetViews>
    <sheetView workbookViewId="0">
      <selection activeCell="I2" sqref="I2:I100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1640625" style="6" customWidth="1"/>
    <col min="7" max="7" width="11.5" style="4" customWidth="1"/>
    <col min="8" max="8" width="16.6640625" style="4" customWidth="1"/>
    <col min="9" max="9" width="13" style="4" bestFit="1" customWidth="1"/>
    <col min="12" max="12" width="18.6640625" customWidth="1"/>
    <col min="13" max="13" width="16.25" customWidth="1"/>
    <col min="14" max="14" width="25.75" customWidth="1"/>
    <col min="15" max="15" width="24" customWidth="1"/>
    <col min="18" max="18" width="28" bestFit="1" customWidth="1"/>
    <col min="19" max="19" width="31.6640625" customWidth="1"/>
    <col min="20" max="20" width="16" style="4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2073</v>
      </c>
      <c r="O1" s="1" t="s">
        <v>2074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v>0</v>
      </c>
      <c r="G2" s="4" t="s">
        <v>14</v>
      </c>
      <c r="H2" s="4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s="13">
        <f>(((L2/60)/60)/24)+DATE(1970,1,1)</f>
        <v>42336.25</v>
      </c>
      <c r="O2" s="13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s="4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SUM(E3/D3)</f>
        <v>10.4</v>
      </c>
      <c r="G3" s="4" t="s">
        <v>20</v>
      </c>
      <c r="H3" s="9">
        <f>SUM(E3/I3)</f>
        <v>92.151898734177209</v>
      </c>
      <c r="I3" s="4">
        <v>158</v>
      </c>
      <c r="J3" t="s">
        <v>21</v>
      </c>
      <c r="K3" t="s">
        <v>22</v>
      </c>
      <c r="L3">
        <v>1408424400</v>
      </c>
      <c r="M3">
        <v>1408597200</v>
      </c>
      <c r="N3" s="13">
        <f t="shared" ref="N3:N66" si="0">(((L3/60)/60)/24)+DATE(1970,1,1)</f>
        <v>41870.208333333336</v>
      </c>
      <c r="O3" s="13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s="4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ref="F4:F67" si="2">SUM(E4/D4)</f>
        <v>1.3147878228782288</v>
      </c>
      <c r="G4" s="4" t="s">
        <v>20</v>
      </c>
      <c r="H4" s="9">
        <f t="shared" ref="H4:H67" si="3">SUM(E4/I4)</f>
        <v>100.01614035087719</v>
      </c>
      <c r="I4" s="4">
        <v>1425</v>
      </c>
      <c r="J4" t="s">
        <v>26</v>
      </c>
      <c r="K4" t="s">
        <v>27</v>
      </c>
      <c r="L4">
        <v>1384668000</v>
      </c>
      <c r="M4">
        <v>1384840800</v>
      </c>
      <c r="N4" s="13">
        <f t="shared" si="0"/>
        <v>41595.25</v>
      </c>
      <c r="O4" s="13">
        <f t="shared" si="1"/>
        <v>41597.25</v>
      </c>
      <c r="P4" t="b">
        <v>0</v>
      </c>
      <c r="Q4" t="b">
        <v>0</v>
      </c>
      <c r="R4" t="s">
        <v>28</v>
      </c>
      <c r="S4" t="s">
        <v>2037</v>
      </c>
      <c r="T4" s="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2"/>
        <v>0.58976190476190471</v>
      </c>
      <c r="G5" s="4" t="s">
        <v>14</v>
      </c>
      <c r="H5" s="9">
        <f t="shared" si="3"/>
        <v>103.20833333333333</v>
      </c>
      <c r="I5" s="4">
        <v>24</v>
      </c>
      <c r="J5" t="s">
        <v>21</v>
      </c>
      <c r="K5" t="s">
        <v>22</v>
      </c>
      <c r="L5">
        <v>1565499600</v>
      </c>
      <c r="M5">
        <v>1568955600</v>
      </c>
      <c r="N5" s="13">
        <f t="shared" si="0"/>
        <v>43688.208333333328</v>
      </c>
      <c r="O5" s="13">
        <f t="shared" si="1"/>
        <v>43728.208333333328</v>
      </c>
      <c r="P5" t="b">
        <v>0</v>
      </c>
      <c r="Q5" t="b">
        <v>0</v>
      </c>
      <c r="R5" t="s">
        <v>23</v>
      </c>
      <c r="S5" t="s">
        <v>2035</v>
      </c>
      <c r="T5" s="4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2"/>
        <v>0.69276315789473686</v>
      </c>
      <c r="G6" s="4" t="s">
        <v>14</v>
      </c>
      <c r="H6" s="9">
        <f t="shared" si="3"/>
        <v>99.339622641509436</v>
      </c>
      <c r="I6" s="4">
        <v>53</v>
      </c>
      <c r="J6" t="s">
        <v>21</v>
      </c>
      <c r="K6" t="s">
        <v>22</v>
      </c>
      <c r="L6">
        <v>1547964000</v>
      </c>
      <c r="M6">
        <v>1548309600</v>
      </c>
      <c r="N6" s="13">
        <f t="shared" si="0"/>
        <v>43485.25</v>
      </c>
      <c r="O6" s="13">
        <f t="shared" si="1"/>
        <v>43489.25</v>
      </c>
      <c r="P6" t="b">
        <v>0</v>
      </c>
      <c r="Q6" t="b">
        <v>0</v>
      </c>
      <c r="R6" t="s">
        <v>33</v>
      </c>
      <c r="S6" t="s">
        <v>2039</v>
      </c>
      <c r="T6" s="4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2"/>
        <v>1.7361842105263159</v>
      </c>
      <c r="G7" s="4" t="s">
        <v>20</v>
      </c>
      <c r="H7" s="9">
        <f t="shared" si="3"/>
        <v>75.833333333333329</v>
      </c>
      <c r="I7" s="4">
        <v>174</v>
      </c>
      <c r="J7" t="s">
        <v>36</v>
      </c>
      <c r="K7" t="s">
        <v>37</v>
      </c>
      <c r="L7">
        <v>1346130000</v>
      </c>
      <c r="M7">
        <v>1347080400</v>
      </c>
      <c r="N7" s="13">
        <f t="shared" si="0"/>
        <v>41149.208333333336</v>
      </c>
      <c r="O7" s="13">
        <f t="shared" si="1"/>
        <v>41160.208333333336</v>
      </c>
      <c r="P7" t="b">
        <v>0</v>
      </c>
      <c r="Q7" t="b">
        <v>0</v>
      </c>
      <c r="R7" t="s">
        <v>33</v>
      </c>
      <c r="S7" t="s">
        <v>2039</v>
      </c>
      <c r="T7" s="4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2"/>
        <v>0.20961538461538462</v>
      </c>
      <c r="G8" s="4" t="s">
        <v>14</v>
      </c>
      <c r="H8" s="9">
        <f t="shared" si="3"/>
        <v>60.555555555555557</v>
      </c>
      <c r="I8" s="4">
        <v>18</v>
      </c>
      <c r="J8" t="s">
        <v>40</v>
      </c>
      <c r="K8" t="s">
        <v>41</v>
      </c>
      <c r="L8">
        <v>1505278800</v>
      </c>
      <c r="M8">
        <v>1505365200</v>
      </c>
      <c r="N8" s="13">
        <f t="shared" si="0"/>
        <v>42991.208333333328</v>
      </c>
      <c r="O8" s="13">
        <f t="shared" si="1"/>
        <v>42992.208333333328</v>
      </c>
      <c r="P8" t="b">
        <v>0</v>
      </c>
      <c r="Q8" t="b">
        <v>0</v>
      </c>
      <c r="R8" t="s">
        <v>42</v>
      </c>
      <c r="S8" t="s">
        <v>2041</v>
      </c>
      <c r="T8" s="4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2"/>
        <v>3.2757777777777779</v>
      </c>
      <c r="G9" s="4" t="s">
        <v>20</v>
      </c>
      <c r="H9" s="9">
        <f t="shared" si="3"/>
        <v>64.93832599118943</v>
      </c>
      <c r="I9" s="4">
        <v>227</v>
      </c>
      <c r="J9" t="s">
        <v>36</v>
      </c>
      <c r="K9" t="s">
        <v>37</v>
      </c>
      <c r="L9">
        <v>1439442000</v>
      </c>
      <c r="M9">
        <v>1439614800</v>
      </c>
      <c r="N9" s="13">
        <f t="shared" si="0"/>
        <v>42229.208333333328</v>
      </c>
      <c r="O9" s="13">
        <f t="shared" si="1"/>
        <v>42231.208333333328</v>
      </c>
      <c r="P9" t="b">
        <v>0</v>
      </c>
      <c r="Q9" t="b">
        <v>0</v>
      </c>
      <c r="R9" t="s">
        <v>33</v>
      </c>
      <c r="S9" t="s">
        <v>2039</v>
      </c>
      <c r="T9" s="4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2"/>
        <v>0.19932788374205268</v>
      </c>
      <c r="G10" s="4" t="s">
        <v>47</v>
      </c>
      <c r="H10" s="9">
        <f t="shared" si="3"/>
        <v>30.997175141242938</v>
      </c>
      <c r="I10" s="4">
        <v>708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0"/>
        <v>40399.208333333336</v>
      </c>
      <c r="O10" s="13">
        <f t="shared" si="1"/>
        <v>40401.208333333336</v>
      </c>
      <c r="P10" t="b">
        <v>0</v>
      </c>
      <c r="Q10" t="b">
        <v>0</v>
      </c>
      <c r="R10" t="s">
        <v>33</v>
      </c>
      <c r="S10" t="s">
        <v>2039</v>
      </c>
      <c r="T10" s="4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2"/>
        <v>0.51741935483870971</v>
      </c>
      <c r="G11" s="4" t="s">
        <v>14</v>
      </c>
      <c r="H11" s="9">
        <f t="shared" si="3"/>
        <v>72.909090909090907</v>
      </c>
      <c r="I11" s="4">
        <v>44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0"/>
        <v>41536.208333333336</v>
      </c>
      <c r="O11" s="13">
        <f t="shared" si="1"/>
        <v>41585.25</v>
      </c>
      <c r="P11" t="b">
        <v>0</v>
      </c>
      <c r="Q11" t="b">
        <v>0</v>
      </c>
      <c r="R11" t="s">
        <v>50</v>
      </c>
      <c r="S11" t="s">
        <v>2035</v>
      </c>
      <c r="T11" s="4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2"/>
        <v>2.6611538461538462</v>
      </c>
      <c r="G12" s="4" t="s">
        <v>20</v>
      </c>
      <c r="H12" s="9">
        <f t="shared" si="3"/>
        <v>62.9</v>
      </c>
      <c r="I12" s="4">
        <v>220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0"/>
        <v>40404.208333333336</v>
      </c>
      <c r="O12" s="13">
        <f t="shared" si="1"/>
        <v>40452.208333333336</v>
      </c>
      <c r="P12" t="b">
        <v>0</v>
      </c>
      <c r="Q12" t="b">
        <v>0</v>
      </c>
      <c r="R12" t="s">
        <v>53</v>
      </c>
      <c r="S12" t="s">
        <v>2041</v>
      </c>
      <c r="T12" s="4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2"/>
        <v>0.48095238095238096</v>
      </c>
      <c r="G13" s="4" t="s">
        <v>14</v>
      </c>
      <c r="H13" s="9">
        <f t="shared" si="3"/>
        <v>112.22222222222223</v>
      </c>
      <c r="I13" s="4">
        <v>27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0"/>
        <v>40442.208333333336</v>
      </c>
      <c r="O13" s="13">
        <f t="shared" si="1"/>
        <v>40448.208333333336</v>
      </c>
      <c r="P13" t="b">
        <v>0</v>
      </c>
      <c r="Q13" t="b">
        <v>1</v>
      </c>
      <c r="R13" t="s">
        <v>33</v>
      </c>
      <c r="S13" t="s">
        <v>2039</v>
      </c>
      <c r="T13" s="4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2"/>
        <v>0.89349206349206345</v>
      </c>
      <c r="G14" s="4" t="s">
        <v>14</v>
      </c>
      <c r="H14" s="9">
        <f t="shared" si="3"/>
        <v>102.34545454545454</v>
      </c>
      <c r="I14" s="4">
        <v>55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0"/>
        <v>43760.208333333328</v>
      </c>
      <c r="O14" s="13">
        <f t="shared" si="1"/>
        <v>43768.208333333328</v>
      </c>
      <c r="P14" t="b">
        <v>0</v>
      </c>
      <c r="Q14" t="b">
        <v>0</v>
      </c>
      <c r="R14" t="s">
        <v>53</v>
      </c>
      <c r="S14" t="s">
        <v>2041</v>
      </c>
      <c r="T14" s="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2"/>
        <v>2.4511904761904764</v>
      </c>
      <c r="G15" s="4" t="s">
        <v>20</v>
      </c>
      <c r="H15" s="9">
        <f t="shared" si="3"/>
        <v>105.05102040816327</v>
      </c>
      <c r="I15" s="4">
        <v>98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0"/>
        <v>42532.208333333328</v>
      </c>
      <c r="O15" s="13">
        <f t="shared" si="1"/>
        <v>42544.208333333328</v>
      </c>
      <c r="P15" t="b">
        <v>0</v>
      </c>
      <c r="Q15" t="b">
        <v>0</v>
      </c>
      <c r="R15" t="s">
        <v>60</v>
      </c>
      <c r="S15" t="s">
        <v>2035</v>
      </c>
      <c r="T15" s="4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2"/>
        <v>0.66769503546099296</v>
      </c>
      <c r="G16" s="4" t="s">
        <v>14</v>
      </c>
      <c r="H16" s="9">
        <f t="shared" si="3"/>
        <v>94.144999999999996</v>
      </c>
      <c r="I16" s="4">
        <v>200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0"/>
        <v>40974.25</v>
      </c>
      <c r="O16" s="13">
        <f t="shared" si="1"/>
        <v>41001.208333333336</v>
      </c>
      <c r="P16" t="b">
        <v>0</v>
      </c>
      <c r="Q16" t="b">
        <v>0</v>
      </c>
      <c r="R16" t="s">
        <v>60</v>
      </c>
      <c r="S16" t="s">
        <v>2035</v>
      </c>
      <c r="T16" s="4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2"/>
        <v>0.47307881773399013</v>
      </c>
      <c r="G17" s="4" t="s">
        <v>14</v>
      </c>
      <c r="H17" s="9">
        <f t="shared" si="3"/>
        <v>84.986725663716811</v>
      </c>
      <c r="I17" s="4">
        <v>452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0"/>
        <v>43809.25</v>
      </c>
      <c r="O17" s="13">
        <f t="shared" si="1"/>
        <v>43813.25</v>
      </c>
      <c r="P17" t="b">
        <v>0</v>
      </c>
      <c r="Q17" t="b">
        <v>0</v>
      </c>
      <c r="R17" t="s">
        <v>65</v>
      </c>
      <c r="S17" t="s">
        <v>2037</v>
      </c>
      <c r="T17" s="4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2"/>
        <v>6.4947058823529416</v>
      </c>
      <c r="G18" s="4" t="s">
        <v>20</v>
      </c>
      <c r="H18" s="9">
        <f t="shared" si="3"/>
        <v>110.41</v>
      </c>
      <c r="I18" s="4">
        <v>100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0"/>
        <v>41661.25</v>
      </c>
      <c r="O18" s="13">
        <f t="shared" si="1"/>
        <v>41683.25</v>
      </c>
      <c r="P18" t="b">
        <v>0</v>
      </c>
      <c r="Q18" t="b">
        <v>0</v>
      </c>
      <c r="R18" t="s">
        <v>68</v>
      </c>
      <c r="S18" t="s">
        <v>2047</v>
      </c>
      <c r="T18" s="4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2"/>
        <v>1.5939125295508274</v>
      </c>
      <c r="G19" s="4" t="s">
        <v>20</v>
      </c>
      <c r="H19" s="9">
        <f t="shared" si="3"/>
        <v>107.96236989591674</v>
      </c>
      <c r="I19" s="4">
        <v>1249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0"/>
        <v>40555.25</v>
      </c>
      <c r="O19" s="13">
        <f t="shared" si="1"/>
        <v>40556.25</v>
      </c>
      <c r="P19" t="b">
        <v>0</v>
      </c>
      <c r="Q19" t="b">
        <v>0</v>
      </c>
      <c r="R19" t="s">
        <v>71</v>
      </c>
      <c r="S19" t="s">
        <v>2041</v>
      </c>
      <c r="T19" s="4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2"/>
        <v>0.66912087912087914</v>
      </c>
      <c r="G20" s="4" t="s">
        <v>74</v>
      </c>
      <c r="H20" s="9">
        <f t="shared" si="3"/>
        <v>45.103703703703701</v>
      </c>
      <c r="I20" s="4">
        <v>135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0"/>
        <v>43351.208333333328</v>
      </c>
      <c r="O20" s="13">
        <f t="shared" si="1"/>
        <v>43359.208333333328</v>
      </c>
      <c r="P20" t="b">
        <v>0</v>
      </c>
      <c r="Q20" t="b">
        <v>0</v>
      </c>
      <c r="R20" t="s">
        <v>33</v>
      </c>
      <c r="S20" t="s">
        <v>2039</v>
      </c>
      <c r="T20" s="4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2"/>
        <v>0.48529600000000001</v>
      </c>
      <c r="G21" s="4" t="s">
        <v>14</v>
      </c>
      <c r="H21" s="9">
        <f t="shared" si="3"/>
        <v>45.001483679525222</v>
      </c>
      <c r="I21" s="4">
        <v>674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0"/>
        <v>43528.25</v>
      </c>
      <c r="O21" s="13">
        <f t="shared" si="1"/>
        <v>43549.208333333328</v>
      </c>
      <c r="P21" t="b">
        <v>0</v>
      </c>
      <c r="Q21" t="b">
        <v>1</v>
      </c>
      <c r="R21" t="s">
        <v>33</v>
      </c>
      <c r="S21" t="s">
        <v>2039</v>
      </c>
      <c r="T21" s="4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2"/>
        <v>1.1224279210925645</v>
      </c>
      <c r="G22" s="4" t="s">
        <v>20</v>
      </c>
      <c r="H22" s="9">
        <f t="shared" si="3"/>
        <v>105.97134670487107</v>
      </c>
      <c r="I22" s="4">
        <v>1396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0"/>
        <v>41848.208333333336</v>
      </c>
      <c r="O22" s="13">
        <f t="shared" si="1"/>
        <v>41848.208333333336</v>
      </c>
      <c r="P22" t="b">
        <v>0</v>
      </c>
      <c r="Q22" t="b">
        <v>0</v>
      </c>
      <c r="R22" t="s">
        <v>53</v>
      </c>
      <c r="S22" t="s">
        <v>2041</v>
      </c>
      <c r="T22" s="4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2"/>
        <v>0.40992553191489361</v>
      </c>
      <c r="G23" s="4" t="s">
        <v>14</v>
      </c>
      <c r="H23" s="9">
        <f t="shared" si="3"/>
        <v>69.055555555555557</v>
      </c>
      <c r="I23" s="4">
        <v>558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0"/>
        <v>40770.208333333336</v>
      </c>
      <c r="O23" s="13">
        <f t="shared" si="1"/>
        <v>40804.208333333336</v>
      </c>
      <c r="P23" t="b">
        <v>0</v>
      </c>
      <c r="Q23" t="b">
        <v>0</v>
      </c>
      <c r="R23" t="s">
        <v>33</v>
      </c>
      <c r="S23" t="s">
        <v>2039</v>
      </c>
      <c r="T23" s="4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2"/>
        <v>1.2807106598984772</v>
      </c>
      <c r="G24" s="4" t="s">
        <v>20</v>
      </c>
      <c r="H24" s="9">
        <f t="shared" si="3"/>
        <v>85.044943820224717</v>
      </c>
      <c r="I24" s="4">
        <v>890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0"/>
        <v>43193.208333333328</v>
      </c>
      <c r="O24" s="13">
        <f t="shared" si="1"/>
        <v>43208.208333333328</v>
      </c>
      <c r="P24" t="b">
        <v>0</v>
      </c>
      <c r="Q24" t="b">
        <v>0</v>
      </c>
      <c r="R24" t="s">
        <v>33</v>
      </c>
      <c r="S24" t="s">
        <v>2039</v>
      </c>
      <c r="T24" s="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2"/>
        <v>3.3204444444444445</v>
      </c>
      <c r="G25" s="4" t="s">
        <v>20</v>
      </c>
      <c r="H25" s="9">
        <f t="shared" si="3"/>
        <v>105.22535211267606</v>
      </c>
      <c r="I25" s="4">
        <v>142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0"/>
        <v>43510.25</v>
      </c>
      <c r="O25" s="13">
        <f t="shared" si="1"/>
        <v>43563.208333333328</v>
      </c>
      <c r="P25" t="b">
        <v>0</v>
      </c>
      <c r="Q25" t="b">
        <v>0</v>
      </c>
      <c r="R25" t="s">
        <v>42</v>
      </c>
      <c r="S25" t="s">
        <v>2041</v>
      </c>
      <c r="T25" s="4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2"/>
        <v>1.1283225108225108</v>
      </c>
      <c r="G26" s="4" t="s">
        <v>20</v>
      </c>
      <c r="H26" s="9">
        <f t="shared" si="3"/>
        <v>39.003741114852225</v>
      </c>
      <c r="I26" s="4">
        <v>2673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0"/>
        <v>41811.208333333336</v>
      </c>
      <c r="O26" s="13">
        <f t="shared" si="1"/>
        <v>41813.208333333336</v>
      </c>
      <c r="P26" t="b">
        <v>0</v>
      </c>
      <c r="Q26" t="b">
        <v>0</v>
      </c>
      <c r="R26" t="s">
        <v>65</v>
      </c>
      <c r="S26" t="s">
        <v>2037</v>
      </c>
      <c r="T26" s="4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2"/>
        <v>2.1643636363636363</v>
      </c>
      <c r="G27" s="4" t="s">
        <v>20</v>
      </c>
      <c r="H27" s="9">
        <f t="shared" si="3"/>
        <v>73.030674846625772</v>
      </c>
      <c r="I27" s="4">
        <v>163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0"/>
        <v>40681.208333333336</v>
      </c>
      <c r="O27" s="13">
        <f t="shared" si="1"/>
        <v>40701.208333333336</v>
      </c>
      <c r="P27" t="b">
        <v>0</v>
      </c>
      <c r="Q27" t="b">
        <v>1</v>
      </c>
      <c r="R27" t="s">
        <v>89</v>
      </c>
      <c r="S27" t="s">
        <v>2050</v>
      </c>
      <c r="T27" s="4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2"/>
        <v>0.4819906976744186</v>
      </c>
      <c r="G28" s="4" t="s">
        <v>74</v>
      </c>
      <c r="H28" s="9">
        <f t="shared" si="3"/>
        <v>35.009459459459457</v>
      </c>
      <c r="I28" s="4">
        <v>1480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0"/>
        <v>43312.208333333328</v>
      </c>
      <c r="O28" s="13">
        <f t="shared" si="1"/>
        <v>43339.208333333328</v>
      </c>
      <c r="P28" t="b">
        <v>0</v>
      </c>
      <c r="Q28" t="b">
        <v>0</v>
      </c>
      <c r="R28" t="s">
        <v>33</v>
      </c>
      <c r="S28" t="s">
        <v>2039</v>
      </c>
      <c r="T28" s="4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2"/>
        <v>0.79949999999999999</v>
      </c>
      <c r="G29" s="4" t="s">
        <v>14</v>
      </c>
      <c r="H29" s="9">
        <f t="shared" si="3"/>
        <v>106.6</v>
      </c>
      <c r="I29" s="4">
        <v>15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0"/>
        <v>42280.208333333328</v>
      </c>
      <c r="O29" s="13">
        <f t="shared" si="1"/>
        <v>42288.208333333328</v>
      </c>
      <c r="P29" t="b">
        <v>0</v>
      </c>
      <c r="Q29" t="b">
        <v>0</v>
      </c>
      <c r="R29" t="s">
        <v>23</v>
      </c>
      <c r="S29" t="s">
        <v>2035</v>
      </c>
      <c r="T29" s="4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2"/>
        <v>1.0522553516819573</v>
      </c>
      <c r="G30" s="4" t="s">
        <v>20</v>
      </c>
      <c r="H30" s="9">
        <f t="shared" si="3"/>
        <v>61.997747747747745</v>
      </c>
      <c r="I30" s="4">
        <v>2220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0"/>
        <v>40218.25</v>
      </c>
      <c r="O30" s="13">
        <f t="shared" si="1"/>
        <v>40241.25</v>
      </c>
      <c r="P30" t="b">
        <v>0</v>
      </c>
      <c r="Q30" t="b">
        <v>1</v>
      </c>
      <c r="R30" t="s">
        <v>33</v>
      </c>
      <c r="S30" t="s">
        <v>2039</v>
      </c>
      <c r="T30" s="4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2"/>
        <v>3.2889978213507627</v>
      </c>
      <c r="G31" s="4" t="s">
        <v>20</v>
      </c>
      <c r="H31" s="9">
        <f t="shared" si="3"/>
        <v>94.000622665006233</v>
      </c>
      <c r="I31" s="4">
        <v>1606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0"/>
        <v>43301.208333333328</v>
      </c>
      <c r="O31" s="13">
        <f t="shared" si="1"/>
        <v>43341.208333333328</v>
      </c>
      <c r="P31" t="b">
        <v>0</v>
      </c>
      <c r="Q31" t="b">
        <v>0</v>
      </c>
      <c r="R31" t="s">
        <v>100</v>
      </c>
      <c r="S31" t="s">
        <v>2041</v>
      </c>
      <c r="T31" s="4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2"/>
        <v>1.606111111111111</v>
      </c>
      <c r="G32" s="4" t="s">
        <v>20</v>
      </c>
      <c r="H32" s="9">
        <f t="shared" si="3"/>
        <v>112.05426356589147</v>
      </c>
      <c r="I32" s="4">
        <v>129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0"/>
        <v>43609.208333333328</v>
      </c>
      <c r="O32" s="13">
        <f t="shared" si="1"/>
        <v>43614.208333333328</v>
      </c>
      <c r="P32" t="b">
        <v>0</v>
      </c>
      <c r="Q32" t="b">
        <v>0</v>
      </c>
      <c r="R32" t="s">
        <v>71</v>
      </c>
      <c r="S32" t="s">
        <v>2041</v>
      </c>
      <c r="T32" s="4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2"/>
        <v>3.1</v>
      </c>
      <c r="G33" s="4" t="s">
        <v>20</v>
      </c>
      <c r="H33" s="9">
        <f t="shared" si="3"/>
        <v>48.008849557522126</v>
      </c>
      <c r="I33" s="4">
        <v>226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0"/>
        <v>42374.25</v>
      </c>
      <c r="O33" s="13">
        <f t="shared" si="1"/>
        <v>42402.25</v>
      </c>
      <c r="P33" t="b">
        <v>0</v>
      </c>
      <c r="Q33" t="b">
        <v>0</v>
      </c>
      <c r="R33" t="s">
        <v>89</v>
      </c>
      <c r="S33" t="s">
        <v>2050</v>
      </c>
      <c r="T33" s="4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2"/>
        <v>0.86807920792079207</v>
      </c>
      <c r="G34" s="4" t="s">
        <v>14</v>
      </c>
      <c r="H34" s="9">
        <f t="shared" si="3"/>
        <v>38.004334633723452</v>
      </c>
      <c r="I34" s="4">
        <v>2307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0"/>
        <v>43110.25</v>
      </c>
      <c r="O34" s="13">
        <f t="shared" si="1"/>
        <v>43137.25</v>
      </c>
      <c r="P34" t="b">
        <v>0</v>
      </c>
      <c r="Q34" t="b">
        <v>0</v>
      </c>
      <c r="R34" t="s">
        <v>42</v>
      </c>
      <c r="S34" t="s">
        <v>2041</v>
      </c>
      <c r="T34" s="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2"/>
        <v>3.7782071713147412</v>
      </c>
      <c r="G35" s="4" t="s">
        <v>20</v>
      </c>
      <c r="H35" s="9">
        <f t="shared" si="3"/>
        <v>35.000184535892231</v>
      </c>
      <c r="I35" s="4">
        <v>5419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0"/>
        <v>41917.208333333336</v>
      </c>
      <c r="O35" s="13">
        <f t="shared" si="1"/>
        <v>41954.25</v>
      </c>
      <c r="P35" t="b">
        <v>0</v>
      </c>
      <c r="Q35" t="b">
        <v>0</v>
      </c>
      <c r="R35" t="s">
        <v>33</v>
      </c>
      <c r="S35" t="s">
        <v>2039</v>
      </c>
      <c r="T35" s="4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2"/>
        <v>1.5080645161290323</v>
      </c>
      <c r="G36" s="4" t="s">
        <v>20</v>
      </c>
      <c r="H36" s="9">
        <f t="shared" si="3"/>
        <v>85</v>
      </c>
      <c r="I36" s="4">
        <v>165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0"/>
        <v>42817.208333333328</v>
      </c>
      <c r="O36" s="13">
        <f t="shared" si="1"/>
        <v>42822.208333333328</v>
      </c>
      <c r="P36" t="b">
        <v>0</v>
      </c>
      <c r="Q36" t="b">
        <v>0</v>
      </c>
      <c r="R36" t="s">
        <v>42</v>
      </c>
      <c r="S36" t="s">
        <v>2041</v>
      </c>
      <c r="T36" s="4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2"/>
        <v>1.5030119521912351</v>
      </c>
      <c r="G37" s="4" t="s">
        <v>20</v>
      </c>
      <c r="H37" s="9">
        <f t="shared" si="3"/>
        <v>95.993893129770996</v>
      </c>
      <c r="I37" s="4">
        <v>1965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0"/>
        <v>43484.25</v>
      </c>
      <c r="O37" s="13">
        <f t="shared" si="1"/>
        <v>43526.25</v>
      </c>
      <c r="P37" t="b">
        <v>0</v>
      </c>
      <c r="Q37" t="b">
        <v>1</v>
      </c>
      <c r="R37" t="s">
        <v>53</v>
      </c>
      <c r="S37" t="s">
        <v>2041</v>
      </c>
      <c r="T37" s="4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2"/>
        <v>1.572857142857143</v>
      </c>
      <c r="G38" s="4" t="s">
        <v>20</v>
      </c>
      <c r="H38" s="9">
        <f t="shared" si="3"/>
        <v>68.8125</v>
      </c>
      <c r="I38" s="4">
        <v>16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0"/>
        <v>40600.25</v>
      </c>
      <c r="O38" s="13">
        <f t="shared" si="1"/>
        <v>40625.208333333336</v>
      </c>
      <c r="P38" t="b">
        <v>0</v>
      </c>
      <c r="Q38" t="b">
        <v>0</v>
      </c>
      <c r="R38" t="s">
        <v>33</v>
      </c>
      <c r="S38" t="s">
        <v>2039</v>
      </c>
      <c r="T38" s="4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2"/>
        <v>1.3998765432098765</v>
      </c>
      <c r="G39" s="4" t="s">
        <v>20</v>
      </c>
      <c r="H39" s="9">
        <f t="shared" si="3"/>
        <v>105.97196261682242</v>
      </c>
      <c r="I39" s="4">
        <v>107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0"/>
        <v>43744.208333333328</v>
      </c>
      <c r="O39" s="13">
        <f t="shared" si="1"/>
        <v>43777.25</v>
      </c>
      <c r="P39" t="b">
        <v>0</v>
      </c>
      <c r="Q39" t="b">
        <v>1</v>
      </c>
      <c r="R39" t="s">
        <v>119</v>
      </c>
      <c r="S39" t="s">
        <v>2047</v>
      </c>
      <c r="T39" s="4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2"/>
        <v>3.2532258064516131</v>
      </c>
      <c r="G40" s="4" t="s">
        <v>20</v>
      </c>
      <c r="H40" s="9">
        <f t="shared" si="3"/>
        <v>75.261194029850742</v>
      </c>
      <c r="I40" s="4">
        <v>134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0"/>
        <v>40469.208333333336</v>
      </c>
      <c r="O40" s="13">
        <f t="shared" si="1"/>
        <v>40474.208333333336</v>
      </c>
      <c r="P40" t="b">
        <v>0</v>
      </c>
      <c r="Q40" t="b">
        <v>0</v>
      </c>
      <c r="R40" t="s">
        <v>122</v>
      </c>
      <c r="S40" t="s">
        <v>2054</v>
      </c>
      <c r="T40" s="4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2"/>
        <v>0.50777777777777777</v>
      </c>
      <c r="G41" s="4" t="s">
        <v>14</v>
      </c>
      <c r="H41" s="9">
        <f t="shared" si="3"/>
        <v>57.125</v>
      </c>
      <c r="I41" s="4">
        <v>88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0"/>
        <v>41330.25</v>
      </c>
      <c r="O41" s="13">
        <f t="shared" si="1"/>
        <v>41344.208333333336</v>
      </c>
      <c r="P41" t="b">
        <v>0</v>
      </c>
      <c r="Q41" t="b">
        <v>0</v>
      </c>
      <c r="R41" t="s">
        <v>33</v>
      </c>
      <c r="S41" t="s">
        <v>2039</v>
      </c>
      <c r="T41" s="4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2"/>
        <v>1.6906818181818182</v>
      </c>
      <c r="G42" s="4" t="s">
        <v>20</v>
      </c>
      <c r="H42" s="9">
        <f t="shared" si="3"/>
        <v>75.141414141414145</v>
      </c>
      <c r="I42" s="4">
        <v>198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0"/>
        <v>40334.208333333336</v>
      </c>
      <c r="O42" s="13">
        <f t="shared" si="1"/>
        <v>40353.208333333336</v>
      </c>
      <c r="P42" t="b">
        <v>0</v>
      </c>
      <c r="Q42" t="b">
        <v>1</v>
      </c>
      <c r="R42" t="s">
        <v>65</v>
      </c>
      <c r="S42" t="s">
        <v>2037</v>
      </c>
      <c r="T42" s="4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2"/>
        <v>2.1292857142857144</v>
      </c>
      <c r="G43" s="4" t="s">
        <v>20</v>
      </c>
      <c r="H43" s="9">
        <f t="shared" si="3"/>
        <v>107.42342342342343</v>
      </c>
      <c r="I43" s="4">
        <v>111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0"/>
        <v>41156.208333333336</v>
      </c>
      <c r="O43" s="13">
        <f t="shared" si="1"/>
        <v>41182.208333333336</v>
      </c>
      <c r="P43" t="b">
        <v>0</v>
      </c>
      <c r="Q43" t="b">
        <v>1</v>
      </c>
      <c r="R43" t="s">
        <v>23</v>
      </c>
      <c r="S43" t="s">
        <v>2035</v>
      </c>
      <c r="T43" s="4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2"/>
        <v>4.4394444444444447</v>
      </c>
      <c r="G44" s="4" t="s">
        <v>20</v>
      </c>
      <c r="H44" s="9">
        <f t="shared" si="3"/>
        <v>35.995495495495497</v>
      </c>
      <c r="I44" s="4">
        <v>222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0"/>
        <v>40728.208333333336</v>
      </c>
      <c r="O44" s="13">
        <f t="shared" si="1"/>
        <v>40737.208333333336</v>
      </c>
      <c r="P44" t="b">
        <v>0</v>
      </c>
      <c r="Q44" t="b">
        <v>0</v>
      </c>
      <c r="R44" t="s">
        <v>17</v>
      </c>
      <c r="S44" t="s">
        <v>2033</v>
      </c>
      <c r="T44" s="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2"/>
        <v>1.859390243902439</v>
      </c>
      <c r="G45" s="4" t="s">
        <v>20</v>
      </c>
      <c r="H45" s="9">
        <f t="shared" si="3"/>
        <v>26.998873148744366</v>
      </c>
      <c r="I45" s="4">
        <v>6212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0"/>
        <v>41844.208333333336</v>
      </c>
      <c r="O45" s="13">
        <f t="shared" si="1"/>
        <v>41860.208333333336</v>
      </c>
      <c r="P45" t="b">
        <v>0</v>
      </c>
      <c r="Q45" t="b">
        <v>0</v>
      </c>
      <c r="R45" t="s">
        <v>133</v>
      </c>
      <c r="S45" t="s">
        <v>2047</v>
      </c>
      <c r="T45" s="4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2"/>
        <v>6.5881249999999998</v>
      </c>
      <c r="G46" s="4" t="s">
        <v>20</v>
      </c>
      <c r="H46" s="9">
        <f t="shared" si="3"/>
        <v>107.56122448979592</v>
      </c>
      <c r="I46" s="4">
        <v>98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0"/>
        <v>43541.208333333328</v>
      </c>
      <c r="O46" s="13">
        <f t="shared" si="1"/>
        <v>43542.208333333328</v>
      </c>
      <c r="P46" t="b">
        <v>0</v>
      </c>
      <c r="Q46" t="b">
        <v>0</v>
      </c>
      <c r="R46" t="s">
        <v>119</v>
      </c>
      <c r="S46" t="s">
        <v>2047</v>
      </c>
      <c r="T46" s="4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2"/>
        <v>0.4768421052631579</v>
      </c>
      <c r="G47" s="4" t="s">
        <v>14</v>
      </c>
      <c r="H47" s="9">
        <f t="shared" si="3"/>
        <v>94.375</v>
      </c>
      <c r="I47" s="4">
        <v>48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0"/>
        <v>42676.208333333328</v>
      </c>
      <c r="O47" s="13">
        <f t="shared" si="1"/>
        <v>42691.25</v>
      </c>
      <c r="P47" t="b">
        <v>0</v>
      </c>
      <c r="Q47" t="b">
        <v>1</v>
      </c>
      <c r="R47" t="s">
        <v>33</v>
      </c>
      <c r="S47" t="s">
        <v>2039</v>
      </c>
      <c r="T47" s="4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2"/>
        <v>1.1478378378378378</v>
      </c>
      <c r="G48" s="4" t="s">
        <v>20</v>
      </c>
      <c r="H48" s="9">
        <f t="shared" si="3"/>
        <v>46.163043478260867</v>
      </c>
      <c r="I48" s="4">
        <v>92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0"/>
        <v>40367.208333333336</v>
      </c>
      <c r="O48" s="13">
        <f t="shared" si="1"/>
        <v>40390.208333333336</v>
      </c>
      <c r="P48" t="b">
        <v>0</v>
      </c>
      <c r="Q48" t="b">
        <v>0</v>
      </c>
      <c r="R48" t="s">
        <v>23</v>
      </c>
      <c r="S48" t="s">
        <v>2035</v>
      </c>
      <c r="T48" s="4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2"/>
        <v>4.7526666666666664</v>
      </c>
      <c r="G49" s="4" t="s">
        <v>20</v>
      </c>
      <c r="H49" s="9">
        <f t="shared" si="3"/>
        <v>47.845637583892618</v>
      </c>
      <c r="I49" s="4">
        <v>149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0"/>
        <v>41727.208333333336</v>
      </c>
      <c r="O49" s="13">
        <f t="shared" si="1"/>
        <v>41757.208333333336</v>
      </c>
      <c r="P49" t="b">
        <v>0</v>
      </c>
      <c r="Q49" t="b">
        <v>0</v>
      </c>
      <c r="R49" t="s">
        <v>33</v>
      </c>
      <c r="S49" t="s">
        <v>2039</v>
      </c>
      <c r="T49" s="4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2"/>
        <v>3.86972972972973</v>
      </c>
      <c r="G50" s="4" t="s">
        <v>20</v>
      </c>
      <c r="H50" s="9">
        <f t="shared" si="3"/>
        <v>53.007815713698065</v>
      </c>
      <c r="I50" s="4">
        <v>2431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0"/>
        <v>42180.208333333328</v>
      </c>
      <c r="O50" s="13">
        <f t="shared" si="1"/>
        <v>42192.208333333328</v>
      </c>
      <c r="P50" t="b">
        <v>0</v>
      </c>
      <c r="Q50" t="b">
        <v>0</v>
      </c>
      <c r="R50" t="s">
        <v>33</v>
      </c>
      <c r="S50" t="s">
        <v>2039</v>
      </c>
      <c r="T50" s="4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2"/>
        <v>1.89625</v>
      </c>
      <c r="G51" s="4" t="s">
        <v>20</v>
      </c>
      <c r="H51" s="9">
        <f t="shared" si="3"/>
        <v>45.059405940594061</v>
      </c>
      <c r="I51" s="4">
        <v>303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0"/>
        <v>43758.208333333328</v>
      </c>
      <c r="O51" s="13">
        <f t="shared" si="1"/>
        <v>43803.25</v>
      </c>
      <c r="P51" t="b">
        <v>0</v>
      </c>
      <c r="Q51" t="b">
        <v>0</v>
      </c>
      <c r="R51" t="s">
        <v>23</v>
      </c>
      <c r="S51" t="s">
        <v>2035</v>
      </c>
      <c r="T51" s="4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2"/>
        <v>0.02</v>
      </c>
      <c r="G52" s="4" t="s">
        <v>14</v>
      </c>
      <c r="H52" s="9">
        <f t="shared" si="3"/>
        <v>2</v>
      </c>
      <c r="I52" s="4">
        <v>1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0"/>
        <v>41487.208333333336</v>
      </c>
      <c r="O52" s="13">
        <f t="shared" si="1"/>
        <v>41515.208333333336</v>
      </c>
      <c r="P52" t="b">
        <v>0</v>
      </c>
      <c r="Q52" t="b">
        <v>0</v>
      </c>
      <c r="R52" t="s">
        <v>148</v>
      </c>
      <c r="S52" t="s">
        <v>2035</v>
      </c>
      <c r="T52" s="4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2"/>
        <v>0.91867805186590767</v>
      </c>
      <c r="G53" s="4" t="s">
        <v>14</v>
      </c>
      <c r="H53" s="9">
        <f t="shared" si="3"/>
        <v>99.006816632583508</v>
      </c>
      <c r="I53" s="4">
        <v>1467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0"/>
        <v>40995.208333333336</v>
      </c>
      <c r="O53" s="13">
        <f t="shared" si="1"/>
        <v>41011.208333333336</v>
      </c>
      <c r="P53" t="b">
        <v>0</v>
      </c>
      <c r="Q53" t="b">
        <v>1</v>
      </c>
      <c r="R53" t="s">
        <v>65</v>
      </c>
      <c r="S53" t="s">
        <v>2037</v>
      </c>
      <c r="T53" s="4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2"/>
        <v>0.34152777777777776</v>
      </c>
      <c r="G54" s="4" t="s">
        <v>14</v>
      </c>
      <c r="H54" s="9">
        <f t="shared" si="3"/>
        <v>32.786666666666669</v>
      </c>
      <c r="I54" s="4">
        <v>75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0"/>
        <v>40436.208333333336</v>
      </c>
      <c r="O54" s="13">
        <f t="shared" si="1"/>
        <v>40440.208333333336</v>
      </c>
      <c r="P54" t="b">
        <v>0</v>
      </c>
      <c r="Q54" t="b">
        <v>0</v>
      </c>
      <c r="R54" t="s">
        <v>33</v>
      </c>
      <c r="S54" t="s">
        <v>2039</v>
      </c>
      <c r="T54" s="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2"/>
        <v>1.4040909090909091</v>
      </c>
      <c r="G55" s="4" t="s">
        <v>20</v>
      </c>
      <c r="H55" s="9">
        <f t="shared" si="3"/>
        <v>59.119617224880386</v>
      </c>
      <c r="I55" s="4">
        <v>209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0"/>
        <v>41779.208333333336</v>
      </c>
      <c r="O55" s="13">
        <f t="shared" si="1"/>
        <v>41818.208333333336</v>
      </c>
      <c r="P55" t="b">
        <v>0</v>
      </c>
      <c r="Q55" t="b">
        <v>0</v>
      </c>
      <c r="R55" t="s">
        <v>53</v>
      </c>
      <c r="S55" t="s">
        <v>2041</v>
      </c>
      <c r="T55" s="4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2"/>
        <v>0.89866666666666661</v>
      </c>
      <c r="G56" s="4" t="s">
        <v>14</v>
      </c>
      <c r="H56" s="9">
        <f t="shared" si="3"/>
        <v>44.93333333333333</v>
      </c>
      <c r="I56" s="4">
        <v>120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0"/>
        <v>43170.25</v>
      </c>
      <c r="O56" s="13">
        <f t="shared" si="1"/>
        <v>43176.208333333328</v>
      </c>
      <c r="P56" t="b">
        <v>0</v>
      </c>
      <c r="Q56" t="b">
        <v>0</v>
      </c>
      <c r="R56" t="s">
        <v>65</v>
      </c>
      <c r="S56" t="s">
        <v>2037</v>
      </c>
      <c r="T56" s="4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2"/>
        <v>1.7796969696969698</v>
      </c>
      <c r="G57" s="4" t="s">
        <v>20</v>
      </c>
      <c r="H57" s="9">
        <f t="shared" si="3"/>
        <v>89.664122137404576</v>
      </c>
      <c r="I57" s="4">
        <v>131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0"/>
        <v>43311.208333333328</v>
      </c>
      <c r="O57" s="13">
        <f t="shared" si="1"/>
        <v>43316.208333333328</v>
      </c>
      <c r="P57" t="b">
        <v>0</v>
      </c>
      <c r="Q57" t="b">
        <v>0</v>
      </c>
      <c r="R57" t="s">
        <v>159</v>
      </c>
      <c r="S57" t="s">
        <v>2035</v>
      </c>
      <c r="T57" s="4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2"/>
        <v>1.436625</v>
      </c>
      <c r="G58" s="4" t="s">
        <v>20</v>
      </c>
      <c r="H58" s="9">
        <f t="shared" si="3"/>
        <v>70.079268292682926</v>
      </c>
      <c r="I58" s="4">
        <v>164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0"/>
        <v>42014.25</v>
      </c>
      <c r="O58" s="13">
        <f t="shared" si="1"/>
        <v>42021.25</v>
      </c>
      <c r="P58" t="b">
        <v>0</v>
      </c>
      <c r="Q58" t="b">
        <v>0</v>
      </c>
      <c r="R58" t="s">
        <v>65</v>
      </c>
      <c r="S58" t="s">
        <v>2037</v>
      </c>
      <c r="T58" s="4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2"/>
        <v>2.1527586206896552</v>
      </c>
      <c r="G59" s="4" t="s">
        <v>20</v>
      </c>
      <c r="H59" s="9">
        <f t="shared" si="3"/>
        <v>31.059701492537314</v>
      </c>
      <c r="I59" s="4">
        <v>201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0"/>
        <v>42979.208333333328</v>
      </c>
      <c r="O59" s="13">
        <f t="shared" si="1"/>
        <v>42991.208333333328</v>
      </c>
      <c r="P59" t="b">
        <v>0</v>
      </c>
      <c r="Q59" t="b">
        <v>0</v>
      </c>
      <c r="R59" t="s">
        <v>89</v>
      </c>
      <c r="S59" t="s">
        <v>2050</v>
      </c>
      <c r="T59" s="4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2"/>
        <v>2.2711111111111113</v>
      </c>
      <c r="G60" s="4" t="s">
        <v>20</v>
      </c>
      <c r="H60" s="9">
        <f t="shared" si="3"/>
        <v>29.061611374407583</v>
      </c>
      <c r="I60" s="4">
        <v>211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0"/>
        <v>42268.208333333328</v>
      </c>
      <c r="O60" s="13">
        <f t="shared" si="1"/>
        <v>42281.208333333328</v>
      </c>
      <c r="P60" t="b">
        <v>0</v>
      </c>
      <c r="Q60" t="b">
        <v>0</v>
      </c>
      <c r="R60" t="s">
        <v>33</v>
      </c>
      <c r="S60" t="s">
        <v>2039</v>
      </c>
      <c r="T60" s="4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2"/>
        <v>2.7507142857142859</v>
      </c>
      <c r="G61" s="4" t="s">
        <v>20</v>
      </c>
      <c r="H61" s="9">
        <f t="shared" si="3"/>
        <v>30.0859375</v>
      </c>
      <c r="I61" s="4">
        <v>128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0"/>
        <v>42898.208333333328</v>
      </c>
      <c r="O61" s="13">
        <f t="shared" si="1"/>
        <v>42913.208333333328</v>
      </c>
      <c r="P61" t="b">
        <v>0</v>
      </c>
      <c r="Q61" t="b">
        <v>1</v>
      </c>
      <c r="R61" t="s">
        <v>33</v>
      </c>
      <c r="S61" t="s">
        <v>2039</v>
      </c>
      <c r="T61" s="4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2"/>
        <v>1.4437048832271762</v>
      </c>
      <c r="G62" s="4" t="s">
        <v>20</v>
      </c>
      <c r="H62" s="9">
        <f t="shared" si="3"/>
        <v>84.998125000000002</v>
      </c>
      <c r="I62" s="4">
        <v>1600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0"/>
        <v>41107.208333333336</v>
      </c>
      <c r="O62" s="13">
        <f t="shared" si="1"/>
        <v>41110.208333333336</v>
      </c>
      <c r="P62" t="b">
        <v>0</v>
      </c>
      <c r="Q62" t="b">
        <v>0</v>
      </c>
      <c r="R62" t="s">
        <v>33</v>
      </c>
      <c r="S62" t="s">
        <v>2039</v>
      </c>
      <c r="T62" s="4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2"/>
        <v>0.92745983935742971</v>
      </c>
      <c r="G63" s="4" t="s">
        <v>14</v>
      </c>
      <c r="H63" s="9">
        <f t="shared" si="3"/>
        <v>82.001775410563695</v>
      </c>
      <c r="I63" s="4">
        <v>2253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0"/>
        <v>40595.25</v>
      </c>
      <c r="O63" s="13">
        <f t="shared" si="1"/>
        <v>40635.208333333336</v>
      </c>
      <c r="P63" t="b">
        <v>0</v>
      </c>
      <c r="Q63" t="b">
        <v>0</v>
      </c>
      <c r="R63" t="s">
        <v>33</v>
      </c>
      <c r="S63" t="s">
        <v>2039</v>
      </c>
      <c r="T63" s="4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2"/>
        <v>7.226</v>
      </c>
      <c r="G64" s="4" t="s">
        <v>20</v>
      </c>
      <c r="H64" s="9">
        <f t="shared" si="3"/>
        <v>58.040160642570278</v>
      </c>
      <c r="I64" s="4">
        <v>249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0"/>
        <v>42160.208333333328</v>
      </c>
      <c r="O64" s="13">
        <f t="shared" si="1"/>
        <v>42161.208333333328</v>
      </c>
      <c r="P64" t="b">
        <v>0</v>
      </c>
      <c r="Q64" t="b">
        <v>0</v>
      </c>
      <c r="R64" t="s">
        <v>28</v>
      </c>
      <c r="S64" t="s">
        <v>2037</v>
      </c>
      <c r="T64" s="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2"/>
        <v>0.11851063829787234</v>
      </c>
      <c r="G65" s="4" t="s">
        <v>14</v>
      </c>
      <c r="H65" s="9">
        <f t="shared" si="3"/>
        <v>111.4</v>
      </c>
      <c r="I65" s="4">
        <v>5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0"/>
        <v>42853.208333333328</v>
      </c>
      <c r="O65" s="13">
        <f t="shared" si="1"/>
        <v>42859.208333333328</v>
      </c>
      <c r="P65" t="b">
        <v>0</v>
      </c>
      <c r="Q65" t="b">
        <v>0</v>
      </c>
      <c r="R65" t="s">
        <v>33</v>
      </c>
      <c r="S65" t="s">
        <v>2039</v>
      </c>
      <c r="T65" s="4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2"/>
        <v>0.97642857142857142</v>
      </c>
      <c r="G66" s="4" t="s">
        <v>14</v>
      </c>
      <c r="H66" s="9">
        <f t="shared" si="3"/>
        <v>71.94736842105263</v>
      </c>
      <c r="I66" s="4">
        <v>38</v>
      </c>
      <c r="J66" t="s">
        <v>21</v>
      </c>
      <c r="K66" t="s">
        <v>22</v>
      </c>
      <c r="L66">
        <v>1530507600</v>
      </c>
      <c r="M66">
        <v>1531803600</v>
      </c>
      <c r="N66" s="13">
        <f t="shared" si="0"/>
        <v>43283.208333333328</v>
      </c>
      <c r="O66" s="13">
        <f t="shared" si="1"/>
        <v>43298.208333333328</v>
      </c>
      <c r="P66" t="b">
        <v>0</v>
      </c>
      <c r="Q66" t="b">
        <v>1</v>
      </c>
      <c r="R66" t="s">
        <v>28</v>
      </c>
      <c r="S66" t="s">
        <v>2037</v>
      </c>
      <c r="T66" s="4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2"/>
        <v>2.3614754098360655</v>
      </c>
      <c r="G67" s="4" t="s">
        <v>20</v>
      </c>
      <c r="H67" s="9">
        <f t="shared" si="3"/>
        <v>61.038135593220339</v>
      </c>
      <c r="I67" s="4">
        <v>236</v>
      </c>
      <c r="J67" t="s">
        <v>21</v>
      </c>
      <c r="K67" t="s">
        <v>22</v>
      </c>
      <c r="L67">
        <v>1296108000</v>
      </c>
      <c r="M67">
        <v>1296712800</v>
      </c>
      <c r="N67" s="13">
        <f t="shared" ref="N67:N130" si="4">(((L67/60)/60)/24)+DATE(1970,1,1)</f>
        <v>40570.25</v>
      </c>
      <c r="O67" s="13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s="4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ref="F68:F131" si="6">SUM(E68/D68)</f>
        <v>0.45068965517241377</v>
      </c>
      <c r="G68" s="4" t="s">
        <v>14</v>
      </c>
      <c r="H68" s="9">
        <f t="shared" ref="H68:H131" si="7">SUM(E68/I68)</f>
        <v>108.91666666666667</v>
      </c>
      <c r="I68" s="4">
        <v>12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4"/>
        <v>42102.208333333328</v>
      </c>
      <c r="O68" s="13">
        <f t="shared" si="5"/>
        <v>42107.208333333328</v>
      </c>
      <c r="P68" t="b">
        <v>0</v>
      </c>
      <c r="Q68" t="b">
        <v>1</v>
      </c>
      <c r="R68" t="s">
        <v>33</v>
      </c>
      <c r="S68" t="s">
        <v>2039</v>
      </c>
      <c r="T68" s="4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6"/>
        <v>1.6238567493112948</v>
      </c>
      <c r="G69" s="4" t="s">
        <v>20</v>
      </c>
      <c r="H69" s="9">
        <f t="shared" si="7"/>
        <v>29.001722017220171</v>
      </c>
      <c r="I69" s="4">
        <v>4065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4"/>
        <v>40203.25</v>
      </c>
      <c r="O69" s="13">
        <f t="shared" si="5"/>
        <v>40208.25</v>
      </c>
      <c r="P69" t="b">
        <v>0</v>
      </c>
      <c r="Q69" t="b">
        <v>1</v>
      </c>
      <c r="R69" t="s">
        <v>65</v>
      </c>
      <c r="S69" t="s">
        <v>2037</v>
      </c>
      <c r="T69" s="4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6"/>
        <v>2.5452631578947367</v>
      </c>
      <c r="G70" s="4" t="s">
        <v>20</v>
      </c>
      <c r="H70" s="9">
        <f t="shared" si="7"/>
        <v>58.975609756097562</v>
      </c>
      <c r="I70" s="4">
        <v>246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4"/>
        <v>42943.208333333328</v>
      </c>
      <c r="O70" s="13">
        <f t="shared" si="5"/>
        <v>42990.208333333328</v>
      </c>
      <c r="P70" t="b">
        <v>0</v>
      </c>
      <c r="Q70" t="b">
        <v>1</v>
      </c>
      <c r="R70" t="s">
        <v>33</v>
      </c>
      <c r="S70" t="s">
        <v>2039</v>
      </c>
      <c r="T70" s="4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6"/>
        <v>0.24063291139240506</v>
      </c>
      <c r="G71" s="4" t="s">
        <v>74</v>
      </c>
      <c r="H71" s="9">
        <f t="shared" si="7"/>
        <v>111.82352941176471</v>
      </c>
      <c r="I71" s="4">
        <v>17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4"/>
        <v>40531.25</v>
      </c>
      <c r="O71" s="13">
        <f t="shared" si="5"/>
        <v>40565.25</v>
      </c>
      <c r="P71" t="b">
        <v>0</v>
      </c>
      <c r="Q71" t="b">
        <v>0</v>
      </c>
      <c r="R71" t="s">
        <v>33</v>
      </c>
      <c r="S71" t="s">
        <v>2039</v>
      </c>
      <c r="T71" s="4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6"/>
        <v>1.2374140625000001</v>
      </c>
      <c r="G72" s="4" t="s">
        <v>20</v>
      </c>
      <c r="H72" s="9">
        <f t="shared" si="7"/>
        <v>63.995555555555555</v>
      </c>
      <c r="I72" s="4">
        <v>2475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4"/>
        <v>40484.208333333336</v>
      </c>
      <c r="O72" s="13">
        <f t="shared" si="5"/>
        <v>40533.25</v>
      </c>
      <c r="P72" t="b">
        <v>0</v>
      </c>
      <c r="Q72" t="b">
        <v>1</v>
      </c>
      <c r="R72" t="s">
        <v>33</v>
      </c>
      <c r="S72" t="s">
        <v>2039</v>
      </c>
      <c r="T72" s="4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6"/>
        <v>1.0806666666666667</v>
      </c>
      <c r="G73" s="4" t="s">
        <v>20</v>
      </c>
      <c r="H73" s="9">
        <f t="shared" si="7"/>
        <v>85.315789473684205</v>
      </c>
      <c r="I73" s="4">
        <v>76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4"/>
        <v>43799.25</v>
      </c>
      <c r="O73" s="13">
        <f t="shared" si="5"/>
        <v>43803.25</v>
      </c>
      <c r="P73" t="b">
        <v>0</v>
      </c>
      <c r="Q73" t="b">
        <v>0</v>
      </c>
      <c r="R73" t="s">
        <v>33</v>
      </c>
      <c r="S73" t="s">
        <v>2039</v>
      </c>
      <c r="T73" s="4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6"/>
        <v>6.7033333333333331</v>
      </c>
      <c r="G74" s="4" t="s">
        <v>20</v>
      </c>
      <c r="H74" s="9">
        <f t="shared" si="7"/>
        <v>74.481481481481481</v>
      </c>
      <c r="I74" s="4">
        <v>54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4"/>
        <v>42186.208333333328</v>
      </c>
      <c r="O74" s="13">
        <f t="shared" si="5"/>
        <v>42222.208333333328</v>
      </c>
      <c r="P74" t="b">
        <v>0</v>
      </c>
      <c r="Q74" t="b">
        <v>0</v>
      </c>
      <c r="R74" t="s">
        <v>71</v>
      </c>
      <c r="S74" t="s">
        <v>2041</v>
      </c>
      <c r="T74" s="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6"/>
        <v>6.609285714285714</v>
      </c>
      <c r="G75" s="4" t="s">
        <v>20</v>
      </c>
      <c r="H75" s="9">
        <f t="shared" si="7"/>
        <v>105.14772727272727</v>
      </c>
      <c r="I75" s="4">
        <v>88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4"/>
        <v>42701.25</v>
      </c>
      <c r="O75" s="13">
        <f t="shared" si="5"/>
        <v>42704.25</v>
      </c>
      <c r="P75" t="b">
        <v>0</v>
      </c>
      <c r="Q75" t="b">
        <v>0</v>
      </c>
      <c r="R75" t="s">
        <v>159</v>
      </c>
      <c r="S75" t="s">
        <v>2035</v>
      </c>
      <c r="T75" s="4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6"/>
        <v>1.2246153846153847</v>
      </c>
      <c r="G76" s="4" t="s">
        <v>20</v>
      </c>
      <c r="H76" s="9">
        <f t="shared" si="7"/>
        <v>56.188235294117646</v>
      </c>
      <c r="I76" s="4">
        <v>85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4"/>
        <v>42456.208333333328</v>
      </c>
      <c r="O76" s="13">
        <f t="shared" si="5"/>
        <v>42457.208333333328</v>
      </c>
      <c r="P76" t="b">
        <v>0</v>
      </c>
      <c r="Q76" t="b">
        <v>0</v>
      </c>
      <c r="R76" t="s">
        <v>148</v>
      </c>
      <c r="S76" t="s">
        <v>2035</v>
      </c>
      <c r="T76" s="4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6"/>
        <v>1.5057731958762886</v>
      </c>
      <c r="G77" s="4" t="s">
        <v>20</v>
      </c>
      <c r="H77" s="9">
        <f t="shared" si="7"/>
        <v>85.917647058823533</v>
      </c>
      <c r="I77" s="4">
        <v>170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4"/>
        <v>43296.208333333328</v>
      </c>
      <c r="O77" s="13">
        <f t="shared" si="5"/>
        <v>43304.208333333328</v>
      </c>
      <c r="P77" t="b">
        <v>0</v>
      </c>
      <c r="Q77" t="b">
        <v>0</v>
      </c>
      <c r="R77" t="s">
        <v>122</v>
      </c>
      <c r="S77" t="s">
        <v>2054</v>
      </c>
      <c r="T77" s="4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6"/>
        <v>0.78106590724165992</v>
      </c>
      <c r="G78" s="4" t="s">
        <v>14</v>
      </c>
      <c r="H78" s="9">
        <f t="shared" si="7"/>
        <v>57.00296912114014</v>
      </c>
      <c r="I78" s="4">
        <v>1684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4"/>
        <v>42027.25</v>
      </c>
      <c r="O78" s="13">
        <f t="shared" si="5"/>
        <v>42076.208333333328</v>
      </c>
      <c r="P78" t="b">
        <v>1</v>
      </c>
      <c r="Q78" t="b">
        <v>1</v>
      </c>
      <c r="R78" t="s">
        <v>33</v>
      </c>
      <c r="S78" t="s">
        <v>2039</v>
      </c>
      <c r="T78" s="4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6"/>
        <v>0.46947368421052632</v>
      </c>
      <c r="G79" s="4" t="s">
        <v>14</v>
      </c>
      <c r="H79" s="9">
        <f t="shared" si="7"/>
        <v>79.642857142857139</v>
      </c>
      <c r="I79" s="4">
        <v>56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4"/>
        <v>40448.208333333336</v>
      </c>
      <c r="O79" s="13">
        <f t="shared" si="5"/>
        <v>40462.208333333336</v>
      </c>
      <c r="P79" t="b">
        <v>0</v>
      </c>
      <c r="Q79" t="b">
        <v>1</v>
      </c>
      <c r="R79" t="s">
        <v>71</v>
      </c>
      <c r="S79" t="s">
        <v>2041</v>
      </c>
      <c r="T79" s="4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6"/>
        <v>3.008</v>
      </c>
      <c r="G80" s="4" t="s">
        <v>20</v>
      </c>
      <c r="H80" s="9">
        <f t="shared" si="7"/>
        <v>41.018181818181816</v>
      </c>
      <c r="I80" s="4">
        <v>330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4"/>
        <v>43206.208333333328</v>
      </c>
      <c r="O80" s="13">
        <f t="shared" si="5"/>
        <v>43207.208333333328</v>
      </c>
      <c r="P80" t="b">
        <v>0</v>
      </c>
      <c r="Q80" t="b">
        <v>0</v>
      </c>
      <c r="R80" t="s">
        <v>206</v>
      </c>
      <c r="S80" t="s">
        <v>2047</v>
      </c>
      <c r="T80" s="4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6"/>
        <v>0.6959861591695502</v>
      </c>
      <c r="G81" s="4" t="s">
        <v>14</v>
      </c>
      <c r="H81" s="9">
        <f t="shared" si="7"/>
        <v>48.004773269689736</v>
      </c>
      <c r="I81" s="4">
        <v>838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4"/>
        <v>43267.208333333328</v>
      </c>
      <c r="O81" s="13">
        <f t="shared" si="5"/>
        <v>43272.208333333328</v>
      </c>
      <c r="P81" t="b">
        <v>0</v>
      </c>
      <c r="Q81" t="b">
        <v>0</v>
      </c>
      <c r="R81" t="s">
        <v>33</v>
      </c>
      <c r="S81" t="s">
        <v>2039</v>
      </c>
      <c r="T81" s="4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6"/>
        <v>6.374545454545455</v>
      </c>
      <c r="G82" s="4" t="s">
        <v>20</v>
      </c>
      <c r="H82" s="9">
        <f t="shared" si="7"/>
        <v>55.212598425196852</v>
      </c>
      <c r="I82" s="4">
        <v>127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4"/>
        <v>42976.208333333328</v>
      </c>
      <c r="O82" s="13">
        <f t="shared" si="5"/>
        <v>43006.208333333328</v>
      </c>
      <c r="P82" t="b">
        <v>0</v>
      </c>
      <c r="Q82" t="b">
        <v>0</v>
      </c>
      <c r="R82" t="s">
        <v>89</v>
      </c>
      <c r="S82" t="s">
        <v>2050</v>
      </c>
      <c r="T82" s="4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6"/>
        <v>2.253392857142857</v>
      </c>
      <c r="G83" s="4" t="s">
        <v>20</v>
      </c>
      <c r="H83" s="9">
        <f t="shared" si="7"/>
        <v>92.109489051094897</v>
      </c>
      <c r="I83" s="4">
        <v>411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4"/>
        <v>43062.25</v>
      </c>
      <c r="O83" s="13">
        <f t="shared" si="5"/>
        <v>43087.25</v>
      </c>
      <c r="P83" t="b">
        <v>0</v>
      </c>
      <c r="Q83" t="b">
        <v>0</v>
      </c>
      <c r="R83" t="s">
        <v>23</v>
      </c>
      <c r="S83" t="s">
        <v>2035</v>
      </c>
      <c r="T83" s="4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6"/>
        <v>14.973000000000001</v>
      </c>
      <c r="G84" s="4" t="s">
        <v>20</v>
      </c>
      <c r="H84" s="9">
        <f t="shared" si="7"/>
        <v>83.183333333333337</v>
      </c>
      <c r="I84" s="4">
        <v>180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4"/>
        <v>43482.25</v>
      </c>
      <c r="O84" s="13">
        <f t="shared" si="5"/>
        <v>43489.25</v>
      </c>
      <c r="P84" t="b">
        <v>0</v>
      </c>
      <c r="Q84" t="b">
        <v>1</v>
      </c>
      <c r="R84" t="s">
        <v>89</v>
      </c>
      <c r="S84" t="s">
        <v>2050</v>
      </c>
      <c r="T84" s="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6"/>
        <v>0.37590225563909774</v>
      </c>
      <c r="G85" s="4" t="s">
        <v>14</v>
      </c>
      <c r="H85" s="9">
        <f t="shared" si="7"/>
        <v>39.996000000000002</v>
      </c>
      <c r="I85" s="4">
        <v>1000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4"/>
        <v>42579.208333333328</v>
      </c>
      <c r="O85" s="13">
        <f t="shared" si="5"/>
        <v>42601.208333333328</v>
      </c>
      <c r="P85" t="b">
        <v>0</v>
      </c>
      <c r="Q85" t="b">
        <v>0</v>
      </c>
      <c r="R85" t="s">
        <v>50</v>
      </c>
      <c r="S85" t="s">
        <v>2035</v>
      </c>
      <c r="T85" s="4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6"/>
        <v>1.3236942675159236</v>
      </c>
      <c r="G86" s="4" t="s">
        <v>20</v>
      </c>
      <c r="H86" s="9">
        <f t="shared" si="7"/>
        <v>111.1336898395722</v>
      </c>
      <c r="I86" s="4">
        <v>374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4"/>
        <v>41118.208333333336</v>
      </c>
      <c r="O86" s="13">
        <f t="shared" si="5"/>
        <v>41128.208333333336</v>
      </c>
      <c r="P86" t="b">
        <v>0</v>
      </c>
      <c r="Q86" t="b">
        <v>0</v>
      </c>
      <c r="R86" t="s">
        <v>65</v>
      </c>
      <c r="S86" t="s">
        <v>2037</v>
      </c>
      <c r="T86" s="4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6"/>
        <v>1.3122448979591836</v>
      </c>
      <c r="G87" s="4" t="s">
        <v>20</v>
      </c>
      <c r="H87" s="9">
        <f t="shared" si="7"/>
        <v>90.563380281690144</v>
      </c>
      <c r="I87" s="4">
        <v>71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4"/>
        <v>40797.208333333336</v>
      </c>
      <c r="O87" s="13">
        <f t="shared" si="5"/>
        <v>40805.208333333336</v>
      </c>
      <c r="P87" t="b">
        <v>0</v>
      </c>
      <c r="Q87" t="b">
        <v>0</v>
      </c>
      <c r="R87" t="s">
        <v>60</v>
      </c>
      <c r="S87" t="s">
        <v>2035</v>
      </c>
      <c r="T87" s="4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6"/>
        <v>1.6763513513513513</v>
      </c>
      <c r="G88" s="4" t="s">
        <v>20</v>
      </c>
      <c r="H88" s="9">
        <f t="shared" si="7"/>
        <v>61.108374384236456</v>
      </c>
      <c r="I88" s="4">
        <v>203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4"/>
        <v>42128.208333333328</v>
      </c>
      <c r="O88" s="13">
        <f t="shared" si="5"/>
        <v>42141.208333333328</v>
      </c>
      <c r="P88" t="b">
        <v>1</v>
      </c>
      <c r="Q88" t="b">
        <v>0</v>
      </c>
      <c r="R88" t="s">
        <v>33</v>
      </c>
      <c r="S88" t="s">
        <v>2039</v>
      </c>
      <c r="T88" s="4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6"/>
        <v>0.6198488664987406</v>
      </c>
      <c r="G89" s="4" t="s">
        <v>14</v>
      </c>
      <c r="H89" s="9">
        <f t="shared" si="7"/>
        <v>83.022941970310384</v>
      </c>
      <c r="I89" s="4">
        <v>1482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4"/>
        <v>40610.25</v>
      </c>
      <c r="O89" s="13">
        <f t="shared" si="5"/>
        <v>40621.208333333336</v>
      </c>
      <c r="P89" t="b">
        <v>0</v>
      </c>
      <c r="Q89" t="b">
        <v>1</v>
      </c>
      <c r="R89" t="s">
        <v>23</v>
      </c>
      <c r="S89" t="s">
        <v>2035</v>
      </c>
      <c r="T89" s="4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6"/>
        <v>2.6074999999999999</v>
      </c>
      <c r="G90" s="4" t="s">
        <v>20</v>
      </c>
      <c r="H90" s="9">
        <f t="shared" si="7"/>
        <v>110.76106194690266</v>
      </c>
      <c r="I90" s="4">
        <v>113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4"/>
        <v>42110.208333333328</v>
      </c>
      <c r="O90" s="13">
        <f t="shared" si="5"/>
        <v>42132.208333333328</v>
      </c>
      <c r="P90" t="b">
        <v>0</v>
      </c>
      <c r="Q90" t="b">
        <v>0</v>
      </c>
      <c r="R90" t="s">
        <v>206</v>
      </c>
      <c r="S90" t="s">
        <v>2047</v>
      </c>
      <c r="T90" s="4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6"/>
        <v>2.5258823529411765</v>
      </c>
      <c r="G91" s="4" t="s">
        <v>20</v>
      </c>
      <c r="H91" s="9">
        <f t="shared" si="7"/>
        <v>89.458333333333329</v>
      </c>
      <c r="I91" s="4">
        <v>96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4"/>
        <v>40283.208333333336</v>
      </c>
      <c r="O91" s="13">
        <f t="shared" si="5"/>
        <v>40285.208333333336</v>
      </c>
      <c r="P91" t="b">
        <v>0</v>
      </c>
      <c r="Q91" t="b">
        <v>0</v>
      </c>
      <c r="R91" t="s">
        <v>33</v>
      </c>
      <c r="S91" t="s">
        <v>2039</v>
      </c>
      <c r="T91" s="4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6"/>
        <v>0.7861538461538462</v>
      </c>
      <c r="G92" s="4" t="s">
        <v>14</v>
      </c>
      <c r="H92" s="9">
        <f t="shared" si="7"/>
        <v>57.849056603773583</v>
      </c>
      <c r="I92" s="4">
        <v>106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4"/>
        <v>42425.25</v>
      </c>
      <c r="O92" s="13">
        <f t="shared" si="5"/>
        <v>42425.25</v>
      </c>
      <c r="P92" t="b">
        <v>0</v>
      </c>
      <c r="Q92" t="b">
        <v>1</v>
      </c>
      <c r="R92" t="s">
        <v>33</v>
      </c>
      <c r="S92" t="s">
        <v>2039</v>
      </c>
      <c r="T92" s="4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6"/>
        <v>0.48404406999351912</v>
      </c>
      <c r="G93" s="4" t="s">
        <v>14</v>
      </c>
      <c r="H93" s="9">
        <f t="shared" si="7"/>
        <v>109.99705449189985</v>
      </c>
      <c r="I93" s="4">
        <v>679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4"/>
        <v>42588.208333333328</v>
      </c>
      <c r="O93" s="13">
        <f t="shared" si="5"/>
        <v>42616.208333333328</v>
      </c>
      <c r="P93" t="b">
        <v>0</v>
      </c>
      <c r="Q93" t="b">
        <v>0</v>
      </c>
      <c r="R93" t="s">
        <v>206</v>
      </c>
      <c r="S93" t="s">
        <v>2047</v>
      </c>
      <c r="T93" s="4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6"/>
        <v>2.5887500000000001</v>
      </c>
      <c r="G94" s="4" t="s">
        <v>20</v>
      </c>
      <c r="H94" s="9">
        <f t="shared" si="7"/>
        <v>103.96586345381526</v>
      </c>
      <c r="I94" s="4">
        <v>498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4"/>
        <v>40352.208333333336</v>
      </c>
      <c r="O94" s="13">
        <f t="shared" si="5"/>
        <v>40353.208333333336</v>
      </c>
      <c r="P94" t="b">
        <v>0</v>
      </c>
      <c r="Q94" t="b">
        <v>1</v>
      </c>
      <c r="R94" t="s">
        <v>89</v>
      </c>
      <c r="S94" t="s">
        <v>2050</v>
      </c>
      <c r="T94" s="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6"/>
        <v>0.60548713235294116</v>
      </c>
      <c r="G95" s="4" t="s">
        <v>74</v>
      </c>
      <c r="H95" s="9">
        <f t="shared" si="7"/>
        <v>107.99508196721311</v>
      </c>
      <c r="I95" s="4">
        <v>610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4"/>
        <v>41202.208333333336</v>
      </c>
      <c r="O95" s="13">
        <f t="shared" si="5"/>
        <v>41206.208333333336</v>
      </c>
      <c r="P95" t="b">
        <v>0</v>
      </c>
      <c r="Q95" t="b">
        <v>1</v>
      </c>
      <c r="R95" t="s">
        <v>33</v>
      </c>
      <c r="S95" t="s">
        <v>2039</v>
      </c>
      <c r="T95" s="4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6"/>
        <v>3.036896551724138</v>
      </c>
      <c r="G96" s="4" t="s">
        <v>20</v>
      </c>
      <c r="H96" s="9">
        <f t="shared" si="7"/>
        <v>48.927777777777777</v>
      </c>
      <c r="I96" s="4">
        <v>180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4"/>
        <v>43562.208333333328</v>
      </c>
      <c r="O96" s="13">
        <f t="shared" si="5"/>
        <v>43573.208333333328</v>
      </c>
      <c r="P96" t="b">
        <v>0</v>
      </c>
      <c r="Q96" t="b">
        <v>0</v>
      </c>
      <c r="R96" t="s">
        <v>28</v>
      </c>
      <c r="S96" t="s">
        <v>2037</v>
      </c>
      <c r="T96" s="4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6"/>
        <v>1.1299999999999999</v>
      </c>
      <c r="G97" s="4" t="s">
        <v>20</v>
      </c>
      <c r="H97" s="9">
        <f t="shared" si="7"/>
        <v>37.666666666666664</v>
      </c>
      <c r="I97" s="4">
        <v>27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4"/>
        <v>43752.208333333328</v>
      </c>
      <c r="O97" s="13">
        <f t="shared" si="5"/>
        <v>43759.208333333328</v>
      </c>
      <c r="P97" t="b">
        <v>0</v>
      </c>
      <c r="Q97" t="b">
        <v>0</v>
      </c>
      <c r="R97" t="s">
        <v>42</v>
      </c>
      <c r="S97" t="s">
        <v>2041</v>
      </c>
      <c r="T97" s="4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6"/>
        <v>2.1737876614060259</v>
      </c>
      <c r="G98" s="4" t="s">
        <v>20</v>
      </c>
      <c r="H98" s="9">
        <f t="shared" si="7"/>
        <v>64.999141999141997</v>
      </c>
      <c r="I98" s="4">
        <v>2331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4"/>
        <v>40612.25</v>
      </c>
      <c r="O98" s="13">
        <f t="shared" si="5"/>
        <v>40625.208333333336</v>
      </c>
      <c r="P98" t="b">
        <v>0</v>
      </c>
      <c r="Q98" t="b">
        <v>0</v>
      </c>
      <c r="R98" t="s">
        <v>33</v>
      </c>
      <c r="S98" t="s">
        <v>2039</v>
      </c>
      <c r="T98" s="4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6"/>
        <v>9.2669230769230762</v>
      </c>
      <c r="G99" s="4" t="s">
        <v>20</v>
      </c>
      <c r="H99" s="9">
        <f t="shared" si="7"/>
        <v>106.61061946902655</v>
      </c>
      <c r="I99" s="4">
        <v>113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4"/>
        <v>42180.208333333328</v>
      </c>
      <c r="O99" s="13">
        <f t="shared" si="5"/>
        <v>42234.208333333328</v>
      </c>
      <c r="P99" t="b">
        <v>0</v>
      </c>
      <c r="Q99" t="b">
        <v>0</v>
      </c>
      <c r="R99" t="s">
        <v>17</v>
      </c>
      <c r="S99" t="s">
        <v>2033</v>
      </c>
      <c r="T99" s="4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6"/>
        <v>0.33692229038854804</v>
      </c>
      <c r="G100" s="4" t="s">
        <v>14</v>
      </c>
      <c r="H100" s="9">
        <f t="shared" si="7"/>
        <v>27.009016393442622</v>
      </c>
      <c r="I100" s="4">
        <v>1220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4"/>
        <v>42212.208333333328</v>
      </c>
      <c r="O100" s="13">
        <f t="shared" si="5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s="4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6"/>
        <v>1.9672368421052631</v>
      </c>
      <c r="G101" s="4" t="s">
        <v>20</v>
      </c>
      <c r="H101" s="9">
        <f t="shared" si="7"/>
        <v>91.16463414634147</v>
      </c>
      <c r="I101" s="4">
        <v>164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4"/>
        <v>41968.25</v>
      </c>
      <c r="O101" s="13">
        <f t="shared" si="5"/>
        <v>41997.25</v>
      </c>
      <c r="P101" t="b">
        <v>0</v>
      </c>
      <c r="Q101" t="b">
        <v>0</v>
      </c>
      <c r="R101" t="s">
        <v>33</v>
      </c>
      <c r="S101" t="s">
        <v>2039</v>
      </c>
      <c r="T101" s="4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6"/>
        <v>0.01</v>
      </c>
      <c r="G102" s="4" t="s">
        <v>14</v>
      </c>
      <c r="H102" s="9">
        <f t="shared" si="7"/>
        <v>1</v>
      </c>
      <c r="I102" s="4"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4"/>
        <v>40835.208333333336</v>
      </c>
      <c r="O102" s="13">
        <f t="shared" si="5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s="4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6"/>
        <v>10.214444444444444</v>
      </c>
      <c r="G103" s="4" t="s">
        <v>20</v>
      </c>
      <c r="H103" s="9">
        <f t="shared" si="7"/>
        <v>56.054878048780488</v>
      </c>
      <c r="I103" s="4">
        <v>164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4"/>
        <v>42056.25</v>
      </c>
      <c r="O103" s="13">
        <f t="shared" si="5"/>
        <v>42063.25</v>
      </c>
      <c r="P103" t="b">
        <v>0</v>
      </c>
      <c r="Q103" t="b">
        <v>1</v>
      </c>
      <c r="R103" t="s">
        <v>50</v>
      </c>
      <c r="S103" t="s">
        <v>2035</v>
      </c>
      <c r="T103" s="4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6"/>
        <v>2.8167567567567566</v>
      </c>
      <c r="G104" s="4" t="s">
        <v>20</v>
      </c>
      <c r="H104" s="9">
        <f t="shared" si="7"/>
        <v>31.017857142857142</v>
      </c>
      <c r="I104" s="4">
        <v>336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4"/>
        <v>43234.208333333328</v>
      </c>
      <c r="O104" s="13">
        <f t="shared" si="5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s="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6"/>
        <v>0.24610000000000001</v>
      </c>
      <c r="G105" s="4" t="s">
        <v>14</v>
      </c>
      <c r="H105" s="9">
        <f t="shared" si="7"/>
        <v>66.513513513513516</v>
      </c>
      <c r="I105" s="4">
        <v>37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4"/>
        <v>40475.208333333336</v>
      </c>
      <c r="O105" s="13">
        <f t="shared" si="5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s="4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6"/>
        <v>1.4314010067114094</v>
      </c>
      <c r="G106" s="4" t="s">
        <v>20</v>
      </c>
      <c r="H106" s="9">
        <f t="shared" si="7"/>
        <v>89.005216484089729</v>
      </c>
      <c r="I106" s="4">
        <v>1917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4"/>
        <v>42878.208333333328</v>
      </c>
      <c r="O106" s="13">
        <f t="shared" si="5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s="4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6"/>
        <v>1.4454411764705883</v>
      </c>
      <c r="G107" s="4" t="s">
        <v>20</v>
      </c>
      <c r="H107" s="9">
        <f t="shared" si="7"/>
        <v>103.46315789473684</v>
      </c>
      <c r="I107" s="4">
        <v>95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4"/>
        <v>41366.208333333336</v>
      </c>
      <c r="O107" s="13">
        <f t="shared" si="5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s="4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6"/>
        <v>3.5912820512820511</v>
      </c>
      <c r="G108" s="4" t="s">
        <v>20</v>
      </c>
      <c r="H108" s="9">
        <f t="shared" si="7"/>
        <v>95.278911564625844</v>
      </c>
      <c r="I108" s="4">
        <v>147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4"/>
        <v>43716.208333333328</v>
      </c>
      <c r="O108" s="13">
        <f t="shared" si="5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s="4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6"/>
        <v>1.8648571428571428</v>
      </c>
      <c r="G109" s="4" t="s">
        <v>20</v>
      </c>
      <c r="H109" s="9">
        <f t="shared" si="7"/>
        <v>75.895348837209298</v>
      </c>
      <c r="I109" s="4">
        <v>86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4"/>
        <v>43213.208333333328</v>
      </c>
      <c r="O109" s="13">
        <f t="shared" si="5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s="4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6"/>
        <v>5.9526666666666666</v>
      </c>
      <c r="G110" s="4" t="s">
        <v>20</v>
      </c>
      <c r="H110" s="9">
        <f t="shared" si="7"/>
        <v>107.57831325301204</v>
      </c>
      <c r="I110" s="4">
        <v>83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4"/>
        <v>41005.208333333336</v>
      </c>
      <c r="O110" s="13">
        <f t="shared" si="5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s="4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6"/>
        <v>0.5921153846153846</v>
      </c>
      <c r="G111" s="4" t="s">
        <v>14</v>
      </c>
      <c r="H111" s="9">
        <f t="shared" si="7"/>
        <v>51.31666666666667</v>
      </c>
      <c r="I111" s="4">
        <v>60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4"/>
        <v>41651.25</v>
      </c>
      <c r="O111" s="13">
        <f t="shared" si="5"/>
        <v>41653.25</v>
      </c>
      <c r="P111" t="b">
        <v>0</v>
      </c>
      <c r="Q111" t="b">
        <v>0</v>
      </c>
      <c r="R111" t="s">
        <v>269</v>
      </c>
      <c r="S111" t="s">
        <v>2041</v>
      </c>
      <c r="T111" s="4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6"/>
        <v>0.14962780898876404</v>
      </c>
      <c r="G112" s="4" t="s">
        <v>14</v>
      </c>
      <c r="H112" s="9">
        <f t="shared" si="7"/>
        <v>71.983108108108112</v>
      </c>
      <c r="I112" s="4">
        <v>296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4"/>
        <v>43354.208333333328</v>
      </c>
      <c r="O112" s="13">
        <f t="shared" si="5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s="4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6"/>
        <v>1.1995602605863191</v>
      </c>
      <c r="G113" s="4" t="s">
        <v>20</v>
      </c>
      <c r="H113" s="9">
        <f t="shared" si="7"/>
        <v>108.95414201183432</v>
      </c>
      <c r="I113" s="4">
        <v>676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4"/>
        <v>41174.208333333336</v>
      </c>
      <c r="O113" s="13">
        <f t="shared" si="5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s="4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6"/>
        <v>2.6882978723404256</v>
      </c>
      <c r="G114" s="4" t="s">
        <v>20</v>
      </c>
      <c r="H114" s="9">
        <f t="shared" si="7"/>
        <v>35</v>
      </c>
      <c r="I114" s="4">
        <v>361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4"/>
        <v>41875.208333333336</v>
      </c>
      <c r="O114" s="13">
        <f t="shared" si="5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s="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6"/>
        <v>3.7687878787878786</v>
      </c>
      <c r="G115" s="4" t="s">
        <v>20</v>
      </c>
      <c r="H115" s="9">
        <f t="shared" si="7"/>
        <v>94.938931297709928</v>
      </c>
      <c r="I115" s="4">
        <v>131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4"/>
        <v>42990.208333333328</v>
      </c>
      <c r="O115" s="13">
        <f t="shared" si="5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s="4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6"/>
        <v>7.2715789473684209</v>
      </c>
      <c r="G116" s="4" t="s">
        <v>20</v>
      </c>
      <c r="H116" s="9">
        <f t="shared" si="7"/>
        <v>109.65079365079364</v>
      </c>
      <c r="I116" s="4">
        <v>126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4"/>
        <v>43564.208333333328</v>
      </c>
      <c r="O116" s="13">
        <f t="shared" si="5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s="4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6"/>
        <v>0.87211757648470301</v>
      </c>
      <c r="G117" s="4" t="s">
        <v>14</v>
      </c>
      <c r="H117" s="9">
        <f t="shared" si="7"/>
        <v>44.001815980629537</v>
      </c>
      <c r="I117" s="4">
        <v>3304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4"/>
        <v>43056.25</v>
      </c>
      <c r="O117" s="13">
        <f t="shared" si="5"/>
        <v>43091.25</v>
      </c>
      <c r="P117" t="b">
        <v>0</v>
      </c>
      <c r="Q117" t="b">
        <v>0</v>
      </c>
      <c r="R117" t="s">
        <v>119</v>
      </c>
      <c r="S117" t="s">
        <v>2047</v>
      </c>
      <c r="T117" s="4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6"/>
        <v>0.88</v>
      </c>
      <c r="G118" s="4" t="s">
        <v>14</v>
      </c>
      <c r="H118" s="9">
        <f t="shared" si="7"/>
        <v>86.794520547945211</v>
      </c>
      <c r="I118" s="4">
        <v>73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4"/>
        <v>42265.208333333328</v>
      </c>
      <c r="O118" s="13">
        <f t="shared" si="5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s="4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6"/>
        <v>1.7393877551020409</v>
      </c>
      <c r="G119" s="4" t="s">
        <v>20</v>
      </c>
      <c r="H119" s="9">
        <f t="shared" si="7"/>
        <v>30.992727272727272</v>
      </c>
      <c r="I119" s="4">
        <v>275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4"/>
        <v>40808.208333333336</v>
      </c>
      <c r="O119" s="13">
        <f t="shared" si="5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s="4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6"/>
        <v>1.1761111111111111</v>
      </c>
      <c r="G120" s="4" t="s">
        <v>20</v>
      </c>
      <c r="H120" s="9">
        <f t="shared" si="7"/>
        <v>94.791044776119406</v>
      </c>
      <c r="I120" s="4">
        <v>67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4"/>
        <v>41665.25</v>
      </c>
      <c r="O120" s="13">
        <f t="shared" si="5"/>
        <v>41671.25</v>
      </c>
      <c r="P120" t="b">
        <v>0</v>
      </c>
      <c r="Q120" t="b">
        <v>0</v>
      </c>
      <c r="R120" t="s">
        <v>122</v>
      </c>
      <c r="S120" t="s">
        <v>2054</v>
      </c>
      <c r="T120" s="4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6"/>
        <v>2.1496</v>
      </c>
      <c r="G121" s="4" t="s">
        <v>20</v>
      </c>
      <c r="H121" s="9">
        <f t="shared" si="7"/>
        <v>69.79220779220779</v>
      </c>
      <c r="I121" s="4">
        <v>154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4"/>
        <v>41806.208333333336</v>
      </c>
      <c r="O121" s="13">
        <f t="shared" si="5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s="4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6"/>
        <v>1.4949667110519307</v>
      </c>
      <c r="G122" s="4" t="s">
        <v>20</v>
      </c>
      <c r="H122" s="9">
        <f t="shared" si="7"/>
        <v>63.003367003367003</v>
      </c>
      <c r="I122" s="4">
        <v>1782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4"/>
        <v>42111.208333333328</v>
      </c>
      <c r="O122" s="13">
        <f t="shared" si="5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s="4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6"/>
        <v>2.1933995584988963</v>
      </c>
      <c r="G123" s="4" t="s">
        <v>20</v>
      </c>
      <c r="H123" s="9">
        <f t="shared" si="7"/>
        <v>110.0343300110742</v>
      </c>
      <c r="I123" s="4">
        <v>903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4"/>
        <v>41917.208333333336</v>
      </c>
      <c r="O123" s="13">
        <f t="shared" si="5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s="4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6"/>
        <v>0.64367690058479532</v>
      </c>
      <c r="G124" s="4" t="s">
        <v>14</v>
      </c>
      <c r="H124" s="9">
        <f t="shared" si="7"/>
        <v>25.997933274284026</v>
      </c>
      <c r="I124" s="4">
        <v>3387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4"/>
        <v>41970.25</v>
      </c>
      <c r="O124" s="13">
        <f t="shared" si="5"/>
        <v>41997.25</v>
      </c>
      <c r="P124" t="b">
        <v>0</v>
      </c>
      <c r="Q124" t="b">
        <v>0</v>
      </c>
      <c r="R124" t="s">
        <v>119</v>
      </c>
      <c r="S124" t="s">
        <v>2047</v>
      </c>
      <c r="T124" s="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6"/>
        <v>0.18622397298818233</v>
      </c>
      <c r="G125" s="4" t="s">
        <v>14</v>
      </c>
      <c r="H125" s="9">
        <f t="shared" si="7"/>
        <v>49.987915407854985</v>
      </c>
      <c r="I125" s="4">
        <v>662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4"/>
        <v>42332.25</v>
      </c>
      <c r="O125" s="13">
        <f t="shared" si="5"/>
        <v>42335.25</v>
      </c>
      <c r="P125" t="b">
        <v>1</v>
      </c>
      <c r="Q125" t="b">
        <v>0</v>
      </c>
      <c r="R125" t="s">
        <v>33</v>
      </c>
      <c r="S125" t="s">
        <v>2039</v>
      </c>
      <c r="T125" s="4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6"/>
        <v>3.6776923076923076</v>
      </c>
      <c r="G126" s="4" t="s">
        <v>20</v>
      </c>
      <c r="H126" s="9">
        <f t="shared" si="7"/>
        <v>101.72340425531915</v>
      </c>
      <c r="I126" s="4">
        <v>94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4"/>
        <v>43598.208333333328</v>
      </c>
      <c r="O126" s="13">
        <f t="shared" si="5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s="4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6"/>
        <v>1.5990566037735849</v>
      </c>
      <c r="G127" s="4" t="s">
        <v>20</v>
      </c>
      <c r="H127" s="9">
        <f t="shared" si="7"/>
        <v>47.083333333333336</v>
      </c>
      <c r="I127" s="4">
        <v>180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4"/>
        <v>43362.208333333328</v>
      </c>
      <c r="O127" s="13">
        <f t="shared" si="5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s="4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6"/>
        <v>0.38633185349611543</v>
      </c>
      <c r="G128" s="4" t="s">
        <v>14</v>
      </c>
      <c r="H128" s="9">
        <f t="shared" si="7"/>
        <v>89.944444444444443</v>
      </c>
      <c r="I128" s="4">
        <v>774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4"/>
        <v>42596.208333333328</v>
      </c>
      <c r="O128" s="13">
        <f t="shared" si="5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s="4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6"/>
        <v>0.51421511627906979</v>
      </c>
      <c r="G129" s="4" t="s">
        <v>14</v>
      </c>
      <c r="H129" s="9">
        <f t="shared" si="7"/>
        <v>78.96875</v>
      </c>
      <c r="I129" s="4">
        <v>672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4"/>
        <v>40310.208333333336</v>
      </c>
      <c r="O129" s="13">
        <f t="shared" si="5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s="4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6"/>
        <v>0.60334277620396604</v>
      </c>
      <c r="G130" s="4" t="s">
        <v>74</v>
      </c>
      <c r="H130" s="9">
        <f t="shared" si="7"/>
        <v>80.067669172932327</v>
      </c>
      <c r="I130" s="4">
        <v>532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si="4"/>
        <v>40417.208333333336</v>
      </c>
      <c r="O130" s="13">
        <f t="shared" si="5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s="4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6"/>
        <v>3.2026936026936029E-2</v>
      </c>
      <c r="G131" s="4" t="s">
        <v>74</v>
      </c>
      <c r="H131" s="9">
        <f t="shared" si="7"/>
        <v>86.472727272727269</v>
      </c>
      <c r="I131" s="4">
        <v>55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ref="N131:N194" si="8">(((L131/60)/60)/24)+DATE(1970,1,1)</f>
        <v>42038.25</v>
      </c>
      <c r="O131" s="13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s="4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ref="F132:F195" si="10">SUM(E132/D132)</f>
        <v>1.5546875</v>
      </c>
      <c r="G132" s="4" t="s">
        <v>20</v>
      </c>
      <c r="H132" s="9">
        <f t="shared" ref="H132:H195" si="11">SUM(E132/I132)</f>
        <v>28.001876172607879</v>
      </c>
      <c r="I132" s="4">
        <v>533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8"/>
        <v>40842.208333333336</v>
      </c>
      <c r="O132" s="13">
        <f t="shared" si="9"/>
        <v>40858.25</v>
      </c>
      <c r="P132" t="b">
        <v>0</v>
      </c>
      <c r="Q132" t="b">
        <v>0</v>
      </c>
      <c r="R132" t="s">
        <v>53</v>
      </c>
      <c r="S132" t="s">
        <v>2041</v>
      </c>
      <c r="T132" s="4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0"/>
        <v>1.0085974499089254</v>
      </c>
      <c r="G133" s="4" t="s">
        <v>20</v>
      </c>
      <c r="H133" s="9">
        <f t="shared" si="11"/>
        <v>67.996725337699544</v>
      </c>
      <c r="I133" s="4">
        <v>2443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8"/>
        <v>41607.25</v>
      </c>
      <c r="O133" s="13">
        <f t="shared" si="9"/>
        <v>41620.25</v>
      </c>
      <c r="P133" t="b">
        <v>0</v>
      </c>
      <c r="Q133" t="b">
        <v>0</v>
      </c>
      <c r="R133" t="s">
        <v>28</v>
      </c>
      <c r="S133" t="s">
        <v>2037</v>
      </c>
      <c r="T133" s="4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0"/>
        <v>1.1618181818181819</v>
      </c>
      <c r="G134" s="4" t="s">
        <v>20</v>
      </c>
      <c r="H134" s="9">
        <f t="shared" si="11"/>
        <v>43.078651685393261</v>
      </c>
      <c r="I134" s="4">
        <v>89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8"/>
        <v>43112.25</v>
      </c>
      <c r="O134" s="13">
        <f t="shared" si="9"/>
        <v>43128.25</v>
      </c>
      <c r="P134" t="b">
        <v>0</v>
      </c>
      <c r="Q134" t="b">
        <v>1</v>
      </c>
      <c r="R134" t="s">
        <v>33</v>
      </c>
      <c r="S134" t="s">
        <v>2039</v>
      </c>
      <c r="T134" s="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0"/>
        <v>3.1077777777777778</v>
      </c>
      <c r="G135" s="4" t="s">
        <v>20</v>
      </c>
      <c r="H135" s="9">
        <f t="shared" si="11"/>
        <v>87.95597484276729</v>
      </c>
      <c r="I135" s="4">
        <v>159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8"/>
        <v>40767.208333333336</v>
      </c>
      <c r="O135" s="13">
        <f t="shared" si="9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s="4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0"/>
        <v>0.89736683417085428</v>
      </c>
      <c r="G136" s="4" t="s">
        <v>14</v>
      </c>
      <c r="H136" s="9">
        <f t="shared" si="11"/>
        <v>94.987234042553197</v>
      </c>
      <c r="I136" s="4">
        <v>940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8"/>
        <v>40713.208333333336</v>
      </c>
      <c r="O136" s="13">
        <f t="shared" si="9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s="4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0"/>
        <v>0.71272727272727276</v>
      </c>
      <c r="G137" s="4" t="s">
        <v>14</v>
      </c>
      <c r="H137" s="9">
        <f t="shared" si="11"/>
        <v>46.905982905982903</v>
      </c>
      <c r="I137" s="4">
        <v>117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8"/>
        <v>41340.25</v>
      </c>
      <c r="O137" s="13">
        <f t="shared" si="9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s="4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0"/>
        <v>3.2862318840579711E-2</v>
      </c>
      <c r="G138" s="4" t="s">
        <v>74</v>
      </c>
      <c r="H138" s="9">
        <f t="shared" si="11"/>
        <v>46.913793103448278</v>
      </c>
      <c r="I138" s="4">
        <v>58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8"/>
        <v>41797.208333333336</v>
      </c>
      <c r="O138" s="13">
        <f t="shared" si="9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s="4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0"/>
        <v>2.617777777777778</v>
      </c>
      <c r="G139" s="4" t="s">
        <v>20</v>
      </c>
      <c r="H139" s="9">
        <f t="shared" si="11"/>
        <v>94.24</v>
      </c>
      <c r="I139" s="4">
        <v>50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8"/>
        <v>40457.208333333336</v>
      </c>
      <c r="O139" s="13">
        <f t="shared" si="9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s="4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0"/>
        <v>0.96</v>
      </c>
      <c r="G140" s="4" t="s">
        <v>14</v>
      </c>
      <c r="H140" s="9">
        <f t="shared" si="11"/>
        <v>80.139130434782615</v>
      </c>
      <c r="I140" s="4">
        <v>115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8"/>
        <v>41180.208333333336</v>
      </c>
      <c r="O140" s="13">
        <f t="shared" si="9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s="4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0"/>
        <v>0.20896851248642778</v>
      </c>
      <c r="G141" s="4" t="s">
        <v>14</v>
      </c>
      <c r="H141" s="9">
        <f t="shared" si="11"/>
        <v>59.036809815950917</v>
      </c>
      <c r="I141" s="4">
        <v>326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8"/>
        <v>42115.208333333328</v>
      </c>
      <c r="O141" s="13">
        <f t="shared" si="9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s="4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0"/>
        <v>2.2316363636363636</v>
      </c>
      <c r="G142" s="4" t="s">
        <v>20</v>
      </c>
      <c r="H142" s="9">
        <f t="shared" si="11"/>
        <v>65.989247311827953</v>
      </c>
      <c r="I142" s="4">
        <v>186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8"/>
        <v>43156.25</v>
      </c>
      <c r="O142" s="13">
        <f t="shared" si="9"/>
        <v>43161.25</v>
      </c>
      <c r="P142" t="b">
        <v>0</v>
      </c>
      <c r="Q142" t="b">
        <v>0</v>
      </c>
      <c r="R142" t="s">
        <v>42</v>
      </c>
      <c r="S142" t="s">
        <v>2041</v>
      </c>
      <c r="T142" s="4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0"/>
        <v>1.0159097978227061</v>
      </c>
      <c r="G143" s="4" t="s">
        <v>20</v>
      </c>
      <c r="H143" s="9">
        <f t="shared" si="11"/>
        <v>60.992530345471522</v>
      </c>
      <c r="I143" s="4">
        <v>1071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8"/>
        <v>42167.208333333328</v>
      </c>
      <c r="O143" s="13">
        <f t="shared" si="9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s="4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0"/>
        <v>2.3003999999999998</v>
      </c>
      <c r="G144" s="4" t="s">
        <v>20</v>
      </c>
      <c r="H144" s="9">
        <f t="shared" si="11"/>
        <v>98.307692307692307</v>
      </c>
      <c r="I144" s="4">
        <v>117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8"/>
        <v>41005.208333333336</v>
      </c>
      <c r="O144" s="13">
        <f t="shared" si="9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s="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0"/>
        <v>1.355925925925926</v>
      </c>
      <c r="G145" s="4" t="s">
        <v>20</v>
      </c>
      <c r="H145" s="9">
        <f t="shared" si="11"/>
        <v>104.6</v>
      </c>
      <c r="I145" s="4">
        <v>70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8"/>
        <v>40357.208333333336</v>
      </c>
      <c r="O145" s="13">
        <f t="shared" si="9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s="4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0"/>
        <v>1.2909999999999999</v>
      </c>
      <c r="G146" s="4" t="s">
        <v>20</v>
      </c>
      <c r="H146" s="9">
        <f t="shared" si="11"/>
        <v>86.066666666666663</v>
      </c>
      <c r="I146" s="4">
        <v>135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8"/>
        <v>43633.208333333328</v>
      </c>
      <c r="O146" s="13">
        <f t="shared" si="9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s="4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0"/>
        <v>2.3651200000000001</v>
      </c>
      <c r="G147" s="4" t="s">
        <v>20</v>
      </c>
      <c r="H147" s="9">
        <f t="shared" si="11"/>
        <v>76.989583333333329</v>
      </c>
      <c r="I147" s="4">
        <v>768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8"/>
        <v>41889.208333333336</v>
      </c>
      <c r="O147" s="13">
        <f t="shared" si="9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s="4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0"/>
        <v>0.17249999999999999</v>
      </c>
      <c r="G148" s="4" t="s">
        <v>74</v>
      </c>
      <c r="H148" s="9">
        <f t="shared" si="11"/>
        <v>29.764705882352942</v>
      </c>
      <c r="I148" s="4">
        <v>51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8"/>
        <v>40855.25</v>
      </c>
      <c r="O148" s="13">
        <f t="shared" si="9"/>
        <v>40875.25</v>
      </c>
      <c r="P148" t="b">
        <v>0</v>
      </c>
      <c r="Q148" t="b">
        <v>0</v>
      </c>
      <c r="R148" t="s">
        <v>33</v>
      </c>
      <c r="S148" t="s">
        <v>2039</v>
      </c>
      <c r="T148" s="4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0"/>
        <v>1.1249397590361445</v>
      </c>
      <c r="G149" s="4" t="s">
        <v>20</v>
      </c>
      <c r="H149" s="9">
        <f t="shared" si="11"/>
        <v>46.91959798994975</v>
      </c>
      <c r="I149" s="4">
        <v>199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8"/>
        <v>42534.208333333328</v>
      </c>
      <c r="O149" s="13">
        <f t="shared" si="9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s="4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0"/>
        <v>1.2102150537634409</v>
      </c>
      <c r="G150" s="4" t="s">
        <v>20</v>
      </c>
      <c r="H150" s="9">
        <f t="shared" si="11"/>
        <v>105.18691588785046</v>
      </c>
      <c r="I150" s="4">
        <v>107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8"/>
        <v>42941.208333333328</v>
      </c>
      <c r="O150" s="13">
        <f t="shared" si="9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s="4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0"/>
        <v>2.1987096774193549</v>
      </c>
      <c r="G151" s="4" t="s">
        <v>20</v>
      </c>
      <c r="H151" s="9">
        <f t="shared" si="11"/>
        <v>69.907692307692301</v>
      </c>
      <c r="I151" s="4">
        <v>195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8"/>
        <v>41275.25</v>
      </c>
      <c r="O151" s="13">
        <f t="shared" si="9"/>
        <v>41327.25</v>
      </c>
      <c r="P151" t="b">
        <v>0</v>
      </c>
      <c r="Q151" t="b">
        <v>0</v>
      </c>
      <c r="R151" t="s">
        <v>60</v>
      </c>
      <c r="S151" t="s">
        <v>2035</v>
      </c>
      <c r="T151" s="4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0"/>
        <v>0.01</v>
      </c>
      <c r="G152" s="4" t="s">
        <v>14</v>
      </c>
      <c r="H152" s="9">
        <f t="shared" si="11"/>
        <v>1</v>
      </c>
      <c r="I152" s="4"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8"/>
        <v>43450.25</v>
      </c>
      <c r="O152" s="13">
        <f t="shared" si="9"/>
        <v>43451.25</v>
      </c>
      <c r="P152" t="b">
        <v>0</v>
      </c>
      <c r="Q152" t="b">
        <v>0</v>
      </c>
      <c r="R152" t="s">
        <v>23</v>
      </c>
      <c r="S152" t="s">
        <v>2035</v>
      </c>
      <c r="T152" s="4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0"/>
        <v>0.64166909620991253</v>
      </c>
      <c r="G153" s="4" t="s">
        <v>14</v>
      </c>
      <c r="H153" s="9">
        <f t="shared" si="11"/>
        <v>60.011588275391958</v>
      </c>
      <c r="I153" s="4">
        <v>1467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8"/>
        <v>41799.208333333336</v>
      </c>
      <c r="O153" s="13">
        <f t="shared" si="9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s="4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0"/>
        <v>4.2306746987951804</v>
      </c>
      <c r="G154" s="4" t="s">
        <v>20</v>
      </c>
      <c r="H154" s="9">
        <f t="shared" si="11"/>
        <v>52.006220379146917</v>
      </c>
      <c r="I154" s="4">
        <v>3376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8"/>
        <v>42783.25</v>
      </c>
      <c r="O154" s="13">
        <f t="shared" si="9"/>
        <v>42790.25</v>
      </c>
      <c r="P154" t="b">
        <v>0</v>
      </c>
      <c r="Q154" t="b">
        <v>0</v>
      </c>
      <c r="R154" t="s">
        <v>60</v>
      </c>
      <c r="S154" t="s">
        <v>2035</v>
      </c>
      <c r="T154" s="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0"/>
        <v>0.92984160506863778</v>
      </c>
      <c r="G155" s="4" t="s">
        <v>14</v>
      </c>
      <c r="H155" s="9">
        <f t="shared" si="11"/>
        <v>31.000176025347649</v>
      </c>
      <c r="I155" s="4">
        <v>5681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8"/>
        <v>41201.208333333336</v>
      </c>
      <c r="O155" s="13">
        <f t="shared" si="9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s="4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0"/>
        <v>0.58756567425569173</v>
      </c>
      <c r="G156" s="4" t="s">
        <v>14</v>
      </c>
      <c r="H156" s="9">
        <f t="shared" si="11"/>
        <v>95.042492917847028</v>
      </c>
      <c r="I156" s="4">
        <v>1059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8"/>
        <v>42502.208333333328</v>
      </c>
      <c r="O156" s="13">
        <f t="shared" si="9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s="4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0"/>
        <v>0.65022222222222226</v>
      </c>
      <c r="G157" s="4" t="s">
        <v>14</v>
      </c>
      <c r="H157" s="9">
        <f t="shared" si="11"/>
        <v>75.968174204355108</v>
      </c>
      <c r="I157" s="4">
        <v>1194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8"/>
        <v>40262.208333333336</v>
      </c>
      <c r="O157" s="13">
        <f t="shared" si="9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s="4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0"/>
        <v>0.73939560439560437</v>
      </c>
      <c r="G158" s="4" t="s">
        <v>74</v>
      </c>
      <c r="H158" s="9">
        <f t="shared" si="11"/>
        <v>71.013192612137203</v>
      </c>
      <c r="I158" s="4">
        <v>379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8"/>
        <v>43743.208333333328</v>
      </c>
      <c r="O158" s="13">
        <f t="shared" si="9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s="4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0"/>
        <v>0.52666666666666662</v>
      </c>
      <c r="G159" s="4" t="s">
        <v>14</v>
      </c>
      <c r="H159" s="9">
        <f t="shared" si="11"/>
        <v>73.733333333333334</v>
      </c>
      <c r="I159" s="4">
        <v>30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8"/>
        <v>41638.25</v>
      </c>
      <c r="O159" s="13">
        <f t="shared" si="9"/>
        <v>41650.25</v>
      </c>
      <c r="P159" t="b">
        <v>0</v>
      </c>
      <c r="Q159" t="b">
        <v>0</v>
      </c>
      <c r="R159" t="s">
        <v>122</v>
      </c>
      <c r="S159" t="s">
        <v>2054</v>
      </c>
      <c r="T159" s="4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0"/>
        <v>2.2095238095238097</v>
      </c>
      <c r="G160" s="4" t="s">
        <v>20</v>
      </c>
      <c r="H160" s="9">
        <f t="shared" si="11"/>
        <v>113.17073170731707</v>
      </c>
      <c r="I160" s="4">
        <v>41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8"/>
        <v>42346.25</v>
      </c>
      <c r="O160" s="13">
        <f t="shared" si="9"/>
        <v>42347.25</v>
      </c>
      <c r="P160" t="b">
        <v>0</v>
      </c>
      <c r="Q160" t="b">
        <v>0</v>
      </c>
      <c r="R160" t="s">
        <v>23</v>
      </c>
      <c r="S160" t="s">
        <v>2035</v>
      </c>
      <c r="T160" s="4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0"/>
        <v>1.0001150627615063</v>
      </c>
      <c r="G161" s="4" t="s">
        <v>20</v>
      </c>
      <c r="H161" s="9">
        <f t="shared" si="11"/>
        <v>105.00933552992861</v>
      </c>
      <c r="I161" s="4">
        <v>1821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8"/>
        <v>43551.208333333328</v>
      </c>
      <c r="O161" s="13">
        <f t="shared" si="9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s="4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0"/>
        <v>1.6231249999999999</v>
      </c>
      <c r="G162" s="4" t="s">
        <v>20</v>
      </c>
      <c r="H162" s="9">
        <f t="shared" si="11"/>
        <v>79.176829268292678</v>
      </c>
      <c r="I162" s="4">
        <v>164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8"/>
        <v>43582.208333333328</v>
      </c>
      <c r="O162" s="13">
        <f t="shared" si="9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s="4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0"/>
        <v>0.78181818181818186</v>
      </c>
      <c r="G163" s="4" t="s">
        <v>14</v>
      </c>
      <c r="H163" s="9">
        <f t="shared" si="11"/>
        <v>57.333333333333336</v>
      </c>
      <c r="I163" s="4">
        <v>75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8"/>
        <v>42270.208333333328</v>
      </c>
      <c r="O163" s="13">
        <f t="shared" si="9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s="4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0"/>
        <v>1.4973770491803278</v>
      </c>
      <c r="G164" s="4" t="s">
        <v>20</v>
      </c>
      <c r="H164" s="9">
        <f t="shared" si="11"/>
        <v>58.178343949044589</v>
      </c>
      <c r="I164" s="4">
        <v>157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8"/>
        <v>43442.25</v>
      </c>
      <c r="O164" s="13">
        <f t="shared" si="9"/>
        <v>43472.25</v>
      </c>
      <c r="P164" t="b">
        <v>0</v>
      </c>
      <c r="Q164" t="b">
        <v>0</v>
      </c>
      <c r="R164" t="s">
        <v>23</v>
      </c>
      <c r="S164" t="s">
        <v>2035</v>
      </c>
      <c r="T164" s="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0"/>
        <v>2.5325714285714285</v>
      </c>
      <c r="G165" s="4" t="s">
        <v>20</v>
      </c>
      <c r="H165" s="9">
        <f t="shared" si="11"/>
        <v>36.032520325203251</v>
      </c>
      <c r="I165" s="4">
        <v>246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8"/>
        <v>43028.208333333328</v>
      </c>
      <c r="O165" s="13">
        <f t="shared" si="9"/>
        <v>43077.25</v>
      </c>
      <c r="P165" t="b">
        <v>0</v>
      </c>
      <c r="Q165" t="b">
        <v>1</v>
      </c>
      <c r="R165" t="s">
        <v>122</v>
      </c>
      <c r="S165" t="s">
        <v>2054</v>
      </c>
      <c r="T165" s="4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0"/>
        <v>1.0016943521594683</v>
      </c>
      <c r="G166" s="4" t="s">
        <v>20</v>
      </c>
      <c r="H166" s="9">
        <f t="shared" si="11"/>
        <v>107.99068767908309</v>
      </c>
      <c r="I166" s="4">
        <v>1396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8"/>
        <v>43016.208333333328</v>
      </c>
      <c r="O166" s="13">
        <f t="shared" si="9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s="4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0"/>
        <v>1.2199004424778761</v>
      </c>
      <c r="G167" s="4" t="s">
        <v>20</v>
      </c>
      <c r="H167" s="9">
        <f t="shared" si="11"/>
        <v>44.005985634477256</v>
      </c>
      <c r="I167" s="4">
        <v>2506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8"/>
        <v>42948.208333333328</v>
      </c>
      <c r="O167" s="13">
        <f t="shared" si="9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s="4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0"/>
        <v>1.3713265306122449</v>
      </c>
      <c r="G168" s="4" t="s">
        <v>20</v>
      </c>
      <c r="H168" s="9">
        <f t="shared" si="11"/>
        <v>55.077868852459019</v>
      </c>
      <c r="I168" s="4">
        <v>244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8"/>
        <v>40534.25</v>
      </c>
      <c r="O168" s="13">
        <f t="shared" si="9"/>
        <v>40538.25</v>
      </c>
      <c r="P168" t="b">
        <v>0</v>
      </c>
      <c r="Q168" t="b">
        <v>0</v>
      </c>
      <c r="R168" t="s">
        <v>122</v>
      </c>
      <c r="S168" t="s">
        <v>2054</v>
      </c>
      <c r="T168" s="4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0"/>
        <v>4.155384615384615</v>
      </c>
      <c r="G169" s="4" t="s">
        <v>20</v>
      </c>
      <c r="H169" s="9">
        <f t="shared" si="11"/>
        <v>74</v>
      </c>
      <c r="I169" s="4">
        <v>146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8"/>
        <v>41435.208333333336</v>
      </c>
      <c r="O169" s="13">
        <f t="shared" si="9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s="4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0"/>
        <v>0.3130913348946136</v>
      </c>
      <c r="G170" s="4" t="s">
        <v>14</v>
      </c>
      <c r="H170" s="9">
        <f t="shared" si="11"/>
        <v>41.996858638743454</v>
      </c>
      <c r="I170" s="4">
        <v>955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8"/>
        <v>43518.25</v>
      </c>
      <c r="O170" s="13">
        <f t="shared" si="9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s="4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0"/>
        <v>4.240815450643777</v>
      </c>
      <c r="G171" s="4" t="s">
        <v>20</v>
      </c>
      <c r="H171" s="9">
        <f t="shared" si="11"/>
        <v>77.988161010260455</v>
      </c>
      <c r="I171" s="4">
        <v>1267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8"/>
        <v>41077.208333333336</v>
      </c>
      <c r="O171" s="13">
        <f t="shared" si="9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s="4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0"/>
        <v>2.9388623072833599E-2</v>
      </c>
      <c r="G172" s="4" t="s">
        <v>14</v>
      </c>
      <c r="H172" s="9">
        <f t="shared" si="11"/>
        <v>82.507462686567166</v>
      </c>
      <c r="I172" s="4">
        <v>67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8"/>
        <v>42950.208333333328</v>
      </c>
      <c r="O172" s="13">
        <f t="shared" si="9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s="4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0"/>
        <v>0.1063265306122449</v>
      </c>
      <c r="G173" s="4" t="s">
        <v>14</v>
      </c>
      <c r="H173" s="9">
        <f t="shared" si="11"/>
        <v>104.2</v>
      </c>
      <c r="I173" s="4">
        <v>5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8"/>
        <v>41718.208333333336</v>
      </c>
      <c r="O173" s="13">
        <f t="shared" si="9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s="4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0"/>
        <v>0.82874999999999999</v>
      </c>
      <c r="G174" s="4" t="s">
        <v>14</v>
      </c>
      <c r="H174" s="9">
        <f t="shared" si="11"/>
        <v>25.5</v>
      </c>
      <c r="I174" s="4">
        <v>26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8"/>
        <v>41839.208333333336</v>
      </c>
      <c r="O174" s="13">
        <f t="shared" si="9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s="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0"/>
        <v>1.6301447776628748</v>
      </c>
      <c r="G175" s="4" t="s">
        <v>20</v>
      </c>
      <c r="H175" s="9">
        <f t="shared" si="11"/>
        <v>100.98334401024984</v>
      </c>
      <c r="I175" s="4">
        <v>1561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8"/>
        <v>41412.208333333336</v>
      </c>
      <c r="O175" s="13">
        <f t="shared" si="9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s="4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0"/>
        <v>8.9466666666666672</v>
      </c>
      <c r="G176" s="4" t="s">
        <v>20</v>
      </c>
      <c r="H176" s="9">
        <f t="shared" si="11"/>
        <v>111.83333333333333</v>
      </c>
      <c r="I176" s="4">
        <v>48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8"/>
        <v>42282.208333333328</v>
      </c>
      <c r="O176" s="13">
        <f t="shared" si="9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s="4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0"/>
        <v>0.26191501103752757</v>
      </c>
      <c r="G177" s="4" t="s">
        <v>14</v>
      </c>
      <c r="H177" s="9">
        <f t="shared" si="11"/>
        <v>41.999115044247787</v>
      </c>
      <c r="I177" s="4">
        <v>1130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8"/>
        <v>42613.208333333328</v>
      </c>
      <c r="O177" s="13">
        <f t="shared" si="9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s="4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0"/>
        <v>0.74834782608695649</v>
      </c>
      <c r="G178" s="4" t="s">
        <v>14</v>
      </c>
      <c r="H178" s="9">
        <f t="shared" si="11"/>
        <v>110.05115089514067</v>
      </c>
      <c r="I178" s="4">
        <v>782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8"/>
        <v>42616.208333333328</v>
      </c>
      <c r="O178" s="13">
        <f t="shared" si="9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s="4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0"/>
        <v>4.1647680412371137</v>
      </c>
      <c r="G179" s="4" t="s">
        <v>20</v>
      </c>
      <c r="H179" s="9">
        <f t="shared" si="11"/>
        <v>58.997079225994888</v>
      </c>
      <c r="I179" s="4">
        <v>2739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8"/>
        <v>40497.25</v>
      </c>
      <c r="O179" s="13">
        <f t="shared" si="9"/>
        <v>40522.25</v>
      </c>
      <c r="P179" t="b">
        <v>0</v>
      </c>
      <c r="Q179" t="b">
        <v>0</v>
      </c>
      <c r="R179" t="s">
        <v>33</v>
      </c>
      <c r="S179" t="s">
        <v>2039</v>
      </c>
      <c r="T179" s="4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0"/>
        <v>0.96208333333333329</v>
      </c>
      <c r="G180" s="4" t="s">
        <v>14</v>
      </c>
      <c r="H180" s="9">
        <f t="shared" si="11"/>
        <v>32.985714285714288</v>
      </c>
      <c r="I180" s="4">
        <v>210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8"/>
        <v>42999.208333333328</v>
      </c>
      <c r="O180" s="13">
        <f t="shared" si="9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s="4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0"/>
        <v>3.5771910112359548</v>
      </c>
      <c r="G181" s="4" t="s">
        <v>20</v>
      </c>
      <c r="H181" s="9">
        <f t="shared" si="11"/>
        <v>45.005654509471306</v>
      </c>
      <c r="I181" s="4">
        <v>3537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8"/>
        <v>41350.208333333336</v>
      </c>
      <c r="O181" s="13">
        <f t="shared" si="9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s="4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0"/>
        <v>3.0845714285714285</v>
      </c>
      <c r="G182" s="4" t="s">
        <v>20</v>
      </c>
      <c r="H182" s="9">
        <f t="shared" si="11"/>
        <v>81.98196487897485</v>
      </c>
      <c r="I182" s="4">
        <v>2107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8"/>
        <v>40259.208333333336</v>
      </c>
      <c r="O182" s="13">
        <f t="shared" si="9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s="4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0"/>
        <v>0.61802325581395345</v>
      </c>
      <c r="G183" s="4" t="s">
        <v>14</v>
      </c>
      <c r="H183" s="9">
        <f t="shared" si="11"/>
        <v>39.080882352941174</v>
      </c>
      <c r="I183" s="4">
        <v>136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8"/>
        <v>43012.208333333328</v>
      </c>
      <c r="O183" s="13">
        <f t="shared" si="9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s="4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0"/>
        <v>7.2232472324723247</v>
      </c>
      <c r="G184" s="4" t="s">
        <v>20</v>
      </c>
      <c r="H184" s="9">
        <f t="shared" si="11"/>
        <v>58.996383363471971</v>
      </c>
      <c r="I184" s="4">
        <v>3318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8"/>
        <v>43631.208333333328</v>
      </c>
      <c r="O184" s="13">
        <f t="shared" si="9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s="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0"/>
        <v>0.69117647058823528</v>
      </c>
      <c r="G185" s="4" t="s">
        <v>14</v>
      </c>
      <c r="H185" s="9">
        <f t="shared" si="11"/>
        <v>40.988372093023258</v>
      </c>
      <c r="I185" s="4">
        <v>86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8"/>
        <v>40430.208333333336</v>
      </c>
      <c r="O185" s="13">
        <f t="shared" si="9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s="4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0"/>
        <v>2.9305555555555554</v>
      </c>
      <c r="G186" s="4" t="s">
        <v>20</v>
      </c>
      <c r="H186" s="9">
        <f t="shared" si="11"/>
        <v>31.029411764705884</v>
      </c>
      <c r="I186" s="4">
        <v>340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8"/>
        <v>43588.208333333328</v>
      </c>
      <c r="O186" s="13">
        <f t="shared" si="9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s="4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0"/>
        <v>0.71799999999999997</v>
      </c>
      <c r="G187" s="4" t="s">
        <v>14</v>
      </c>
      <c r="H187" s="9">
        <f t="shared" si="11"/>
        <v>37.789473684210527</v>
      </c>
      <c r="I187" s="4">
        <v>19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8"/>
        <v>43233.208333333328</v>
      </c>
      <c r="O187" s="13">
        <f t="shared" si="9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s="4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0"/>
        <v>0.31934684684684683</v>
      </c>
      <c r="G188" s="4" t="s">
        <v>14</v>
      </c>
      <c r="H188" s="9">
        <f t="shared" si="11"/>
        <v>32.006772009029348</v>
      </c>
      <c r="I188" s="4">
        <v>886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8"/>
        <v>41782.208333333336</v>
      </c>
      <c r="O188" s="13">
        <f t="shared" si="9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s="4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0"/>
        <v>2.2987375415282392</v>
      </c>
      <c r="G189" s="4" t="s">
        <v>20</v>
      </c>
      <c r="H189" s="9">
        <f t="shared" si="11"/>
        <v>95.966712898751737</v>
      </c>
      <c r="I189" s="4">
        <v>1442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8"/>
        <v>41328.25</v>
      </c>
      <c r="O189" s="13">
        <f t="shared" si="9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s="4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0"/>
        <v>0.3201219512195122</v>
      </c>
      <c r="G190" s="4" t="s">
        <v>14</v>
      </c>
      <c r="H190" s="9">
        <f t="shared" si="11"/>
        <v>75</v>
      </c>
      <c r="I190" s="4">
        <v>35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8"/>
        <v>41975.25</v>
      </c>
      <c r="O190" s="13">
        <f t="shared" si="9"/>
        <v>41976.25</v>
      </c>
      <c r="P190" t="b">
        <v>0</v>
      </c>
      <c r="Q190" t="b">
        <v>0</v>
      </c>
      <c r="R190" t="s">
        <v>33</v>
      </c>
      <c r="S190" t="s">
        <v>2039</v>
      </c>
      <c r="T190" s="4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0"/>
        <v>0.23525352848928385</v>
      </c>
      <c r="G191" s="4" t="s">
        <v>74</v>
      </c>
      <c r="H191" s="9">
        <f t="shared" si="11"/>
        <v>102.0498866213152</v>
      </c>
      <c r="I191" s="4">
        <v>441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8"/>
        <v>42433.25</v>
      </c>
      <c r="O191" s="13">
        <f t="shared" si="9"/>
        <v>42433.25</v>
      </c>
      <c r="P191" t="b">
        <v>0</v>
      </c>
      <c r="Q191" t="b">
        <v>0</v>
      </c>
      <c r="R191" t="s">
        <v>33</v>
      </c>
      <c r="S191" t="s">
        <v>2039</v>
      </c>
      <c r="T191" s="4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0"/>
        <v>0.68594594594594593</v>
      </c>
      <c r="G192" s="4" t="s">
        <v>14</v>
      </c>
      <c r="H192" s="9">
        <f t="shared" si="11"/>
        <v>105.75</v>
      </c>
      <c r="I192" s="4">
        <v>24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8"/>
        <v>41429.208333333336</v>
      </c>
      <c r="O192" s="13">
        <f t="shared" si="9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s="4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0"/>
        <v>0.37952380952380954</v>
      </c>
      <c r="G193" s="4" t="s">
        <v>14</v>
      </c>
      <c r="H193" s="9">
        <f t="shared" si="11"/>
        <v>37.069767441860463</v>
      </c>
      <c r="I193" s="4">
        <v>86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8"/>
        <v>43536.208333333328</v>
      </c>
      <c r="O193" s="13">
        <f t="shared" si="9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s="4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0"/>
        <v>0.19992957746478873</v>
      </c>
      <c r="G194" s="4" t="s">
        <v>14</v>
      </c>
      <c r="H194" s="9">
        <f t="shared" si="11"/>
        <v>35.049382716049379</v>
      </c>
      <c r="I194" s="4">
        <v>243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si="8"/>
        <v>41817.208333333336</v>
      </c>
      <c r="O194" s="13">
        <f t="shared" si="9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s="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0"/>
        <v>0.45636363636363636</v>
      </c>
      <c r="G195" s="4" t="s">
        <v>14</v>
      </c>
      <c r="H195" s="9">
        <f t="shared" si="11"/>
        <v>46.338461538461537</v>
      </c>
      <c r="I195" s="4">
        <v>65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ref="N195:N258" si="12">(((L195/60)/60)/24)+DATE(1970,1,1)</f>
        <v>43198.208333333328</v>
      </c>
      <c r="O195" s="13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s="4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ref="F196:F259" si="14">SUM(E196/D196)</f>
        <v>1.227605633802817</v>
      </c>
      <c r="G196" s="4" t="s">
        <v>20</v>
      </c>
      <c r="H196" s="9">
        <f t="shared" ref="H196:H259" si="15">SUM(E196/I196)</f>
        <v>69.174603174603178</v>
      </c>
      <c r="I196" s="4">
        <v>126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12"/>
        <v>42261.208333333328</v>
      </c>
      <c r="O196" s="13">
        <f t="shared" si="13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s="4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4"/>
        <v>3.61753164556962</v>
      </c>
      <c r="G197" s="4" t="s">
        <v>20</v>
      </c>
      <c r="H197" s="9">
        <f t="shared" si="15"/>
        <v>109.07824427480917</v>
      </c>
      <c r="I197" s="4">
        <v>524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12"/>
        <v>43310.208333333328</v>
      </c>
      <c r="O197" s="13">
        <f t="shared" si="13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s="4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4"/>
        <v>0.63146341463414635</v>
      </c>
      <c r="G198" s="4" t="s">
        <v>14</v>
      </c>
      <c r="H198" s="9">
        <f t="shared" si="15"/>
        <v>51.78</v>
      </c>
      <c r="I198" s="4">
        <v>100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12"/>
        <v>42616.208333333328</v>
      </c>
      <c r="O198" s="13">
        <f t="shared" si="13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s="4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4"/>
        <v>2.9820475319926874</v>
      </c>
      <c r="G199" s="4" t="s">
        <v>20</v>
      </c>
      <c r="H199" s="9">
        <f t="shared" si="15"/>
        <v>82.010055304172951</v>
      </c>
      <c r="I199" s="4">
        <v>1989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12"/>
        <v>42909.208333333328</v>
      </c>
      <c r="O199" s="13">
        <f t="shared" si="13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s="4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4"/>
        <v>9.5585443037974685E-2</v>
      </c>
      <c r="G200" s="4" t="s">
        <v>14</v>
      </c>
      <c r="H200" s="9">
        <f t="shared" si="15"/>
        <v>35.958333333333336</v>
      </c>
      <c r="I200" s="4">
        <v>168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12"/>
        <v>40396.208333333336</v>
      </c>
      <c r="O200" s="13">
        <f t="shared" si="13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s="4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4"/>
        <v>0.5377777777777778</v>
      </c>
      <c r="G201" s="4" t="s">
        <v>14</v>
      </c>
      <c r="H201" s="9">
        <f t="shared" si="15"/>
        <v>74.461538461538467</v>
      </c>
      <c r="I201" s="4">
        <v>13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12"/>
        <v>42192.208333333328</v>
      </c>
      <c r="O201" s="13">
        <f t="shared" si="13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s="4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4"/>
        <v>0.02</v>
      </c>
      <c r="G202" s="4" t="s">
        <v>14</v>
      </c>
      <c r="H202" s="9">
        <f t="shared" si="15"/>
        <v>2</v>
      </c>
      <c r="I202" s="4">
        <v>1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12"/>
        <v>40262.208333333336</v>
      </c>
      <c r="O202" s="13">
        <f t="shared" si="13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s="4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4"/>
        <v>6.8119047619047617</v>
      </c>
      <c r="G203" s="4" t="s">
        <v>20</v>
      </c>
      <c r="H203" s="9">
        <f t="shared" si="15"/>
        <v>91.114649681528661</v>
      </c>
      <c r="I203" s="4">
        <v>157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12"/>
        <v>41845.208333333336</v>
      </c>
      <c r="O203" s="13">
        <f t="shared" si="13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s="4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4"/>
        <v>0.78831325301204824</v>
      </c>
      <c r="G204" s="4" t="s">
        <v>74</v>
      </c>
      <c r="H204" s="9">
        <f t="shared" si="15"/>
        <v>79.792682926829272</v>
      </c>
      <c r="I204" s="4">
        <v>82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12"/>
        <v>40818.208333333336</v>
      </c>
      <c r="O204" s="13">
        <f t="shared" si="13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s="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4"/>
        <v>1.3440792216817234</v>
      </c>
      <c r="G205" s="4" t="s">
        <v>20</v>
      </c>
      <c r="H205" s="9">
        <f t="shared" si="15"/>
        <v>42.999777678968428</v>
      </c>
      <c r="I205" s="4">
        <v>4498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12"/>
        <v>42752.25</v>
      </c>
      <c r="O205" s="13">
        <f t="shared" si="13"/>
        <v>42754.25</v>
      </c>
      <c r="P205" t="b">
        <v>0</v>
      </c>
      <c r="Q205" t="b">
        <v>0</v>
      </c>
      <c r="R205" t="s">
        <v>33</v>
      </c>
      <c r="S205" t="s">
        <v>2039</v>
      </c>
      <c r="T205" s="4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4"/>
        <v>3.372E-2</v>
      </c>
      <c r="G206" s="4" t="s">
        <v>14</v>
      </c>
      <c r="H206" s="9">
        <f t="shared" si="15"/>
        <v>63.225000000000001</v>
      </c>
      <c r="I206" s="4">
        <v>40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12"/>
        <v>40636.208333333336</v>
      </c>
      <c r="O206" s="13">
        <f t="shared" si="13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s="4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4"/>
        <v>4.3184615384615386</v>
      </c>
      <c r="G207" s="4" t="s">
        <v>20</v>
      </c>
      <c r="H207" s="9">
        <f t="shared" si="15"/>
        <v>70.174999999999997</v>
      </c>
      <c r="I207" s="4">
        <v>80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12"/>
        <v>43390.208333333328</v>
      </c>
      <c r="O207" s="13">
        <f t="shared" si="13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s="4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4"/>
        <v>0.38844444444444443</v>
      </c>
      <c r="G208" s="4" t="s">
        <v>74</v>
      </c>
      <c r="H208" s="9">
        <f t="shared" si="15"/>
        <v>61.333333333333336</v>
      </c>
      <c r="I208" s="4">
        <v>57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12"/>
        <v>40236.25</v>
      </c>
      <c r="O208" s="13">
        <f t="shared" si="13"/>
        <v>40245.25</v>
      </c>
      <c r="P208" t="b">
        <v>0</v>
      </c>
      <c r="Q208" t="b">
        <v>0</v>
      </c>
      <c r="R208" t="s">
        <v>119</v>
      </c>
      <c r="S208" t="s">
        <v>2047</v>
      </c>
      <c r="T208" s="4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4"/>
        <v>4.2569999999999997</v>
      </c>
      <c r="G209" s="4" t="s">
        <v>20</v>
      </c>
      <c r="H209" s="9">
        <f t="shared" si="15"/>
        <v>99</v>
      </c>
      <c r="I209" s="4">
        <v>43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12"/>
        <v>43340.208333333328</v>
      </c>
      <c r="O209" s="13">
        <f t="shared" si="13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s="4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4"/>
        <v>1.0112239715591671</v>
      </c>
      <c r="G210" s="4" t="s">
        <v>20</v>
      </c>
      <c r="H210" s="9">
        <f t="shared" si="15"/>
        <v>96.984900146127615</v>
      </c>
      <c r="I210" s="4">
        <v>2053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12"/>
        <v>43048.25</v>
      </c>
      <c r="O210" s="13">
        <f t="shared" si="13"/>
        <v>43072.25</v>
      </c>
      <c r="P210" t="b">
        <v>0</v>
      </c>
      <c r="Q210" t="b">
        <v>0</v>
      </c>
      <c r="R210" t="s">
        <v>42</v>
      </c>
      <c r="S210" t="s">
        <v>2041</v>
      </c>
      <c r="T210" s="4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4"/>
        <v>0.21188688946015424</v>
      </c>
      <c r="G211" s="4" t="s">
        <v>47</v>
      </c>
      <c r="H211" s="9">
        <f t="shared" si="15"/>
        <v>51.004950495049506</v>
      </c>
      <c r="I211" s="4">
        <v>808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12"/>
        <v>42496.208333333328</v>
      </c>
      <c r="O211" s="13">
        <f t="shared" si="13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s="4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4"/>
        <v>0.67425531914893622</v>
      </c>
      <c r="G212" s="4" t="s">
        <v>14</v>
      </c>
      <c r="H212" s="9">
        <f t="shared" si="15"/>
        <v>28.044247787610619</v>
      </c>
      <c r="I212" s="4">
        <v>226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12"/>
        <v>42797.25</v>
      </c>
      <c r="O212" s="13">
        <f t="shared" si="13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s="4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4"/>
        <v>0.9492337164750958</v>
      </c>
      <c r="G213" s="4" t="s">
        <v>14</v>
      </c>
      <c r="H213" s="9">
        <f t="shared" si="15"/>
        <v>60.984615384615381</v>
      </c>
      <c r="I213" s="4">
        <v>1625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12"/>
        <v>41513.208333333336</v>
      </c>
      <c r="O213" s="13">
        <f t="shared" si="13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s="4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4"/>
        <v>1.5185185185185186</v>
      </c>
      <c r="G214" s="4" t="s">
        <v>20</v>
      </c>
      <c r="H214" s="9">
        <f t="shared" si="15"/>
        <v>73.214285714285708</v>
      </c>
      <c r="I214" s="4">
        <v>168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12"/>
        <v>43814.25</v>
      </c>
      <c r="O214" s="13">
        <f t="shared" si="13"/>
        <v>43860.25</v>
      </c>
      <c r="P214" t="b">
        <v>0</v>
      </c>
      <c r="Q214" t="b">
        <v>0</v>
      </c>
      <c r="R214" t="s">
        <v>33</v>
      </c>
      <c r="S214" t="s">
        <v>2039</v>
      </c>
      <c r="T214" s="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4"/>
        <v>1.9516382252559727</v>
      </c>
      <c r="G215" s="4" t="s">
        <v>20</v>
      </c>
      <c r="H215" s="9">
        <f t="shared" si="15"/>
        <v>39.997435299603637</v>
      </c>
      <c r="I215" s="4">
        <v>4289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12"/>
        <v>40488.208333333336</v>
      </c>
      <c r="O215" s="13">
        <f t="shared" si="13"/>
        <v>40496.25</v>
      </c>
      <c r="P215" t="b">
        <v>0</v>
      </c>
      <c r="Q215" t="b">
        <v>1</v>
      </c>
      <c r="R215" t="s">
        <v>60</v>
      </c>
      <c r="S215" t="s">
        <v>2035</v>
      </c>
      <c r="T215" s="4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4"/>
        <v>10.231428571428571</v>
      </c>
      <c r="G216" s="4" t="s">
        <v>20</v>
      </c>
      <c r="H216" s="9">
        <f t="shared" si="15"/>
        <v>86.812121212121212</v>
      </c>
      <c r="I216" s="4">
        <v>165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12"/>
        <v>40409.208333333336</v>
      </c>
      <c r="O216" s="13">
        <f t="shared" si="13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s="4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4"/>
        <v>3.8418367346938778E-2</v>
      </c>
      <c r="G217" s="4" t="s">
        <v>14</v>
      </c>
      <c r="H217" s="9">
        <f t="shared" si="15"/>
        <v>42.125874125874127</v>
      </c>
      <c r="I217" s="4">
        <v>143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12"/>
        <v>43509.25</v>
      </c>
      <c r="O217" s="13">
        <f t="shared" si="13"/>
        <v>43511.25</v>
      </c>
      <c r="P217" t="b">
        <v>0</v>
      </c>
      <c r="Q217" t="b">
        <v>0</v>
      </c>
      <c r="R217" t="s">
        <v>33</v>
      </c>
      <c r="S217" t="s">
        <v>2039</v>
      </c>
      <c r="T217" s="4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4"/>
        <v>1.5507066557107643</v>
      </c>
      <c r="G218" s="4" t="s">
        <v>20</v>
      </c>
      <c r="H218" s="9">
        <f t="shared" si="15"/>
        <v>103.97851239669421</v>
      </c>
      <c r="I218" s="4">
        <v>1815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12"/>
        <v>40869.25</v>
      </c>
      <c r="O218" s="13">
        <f t="shared" si="13"/>
        <v>40871.25</v>
      </c>
      <c r="P218" t="b">
        <v>0</v>
      </c>
      <c r="Q218" t="b">
        <v>0</v>
      </c>
      <c r="R218" t="s">
        <v>33</v>
      </c>
      <c r="S218" t="s">
        <v>2039</v>
      </c>
      <c r="T218" s="4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4"/>
        <v>0.44753477588871715</v>
      </c>
      <c r="G219" s="4" t="s">
        <v>14</v>
      </c>
      <c r="H219" s="9">
        <f t="shared" si="15"/>
        <v>62.003211991434689</v>
      </c>
      <c r="I219" s="4">
        <v>934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12"/>
        <v>43583.208333333328</v>
      </c>
      <c r="O219" s="13">
        <f t="shared" si="13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s="4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4"/>
        <v>2.1594736842105262</v>
      </c>
      <c r="G220" s="4" t="s">
        <v>20</v>
      </c>
      <c r="H220" s="9">
        <f t="shared" si="15"/>
        <v>31.005037783375315</v>
      </c>
      <c r="I220" s="4">
        <v>397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12"/>
        <v>40858.25</v>
      </c>
      <c r="O220" s="13">
        <f t="shared" si="13"/>
        <v>40892.25</v>
      </c>
      <c r="P220" t="b">
        <v>0</v>
      </c>
      <c r="Q220" t="b">
        <v>1</v>
      </c>
      <c r="R220" t="s">
        <v>100</v>
      </c>
      <c r="S220" t="s">
        <v>2041</v>
      </c>
      <c r="T220" s="4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4"/>
        <v>3.3212709832134291</v>
      </c>
      <c r="G221" s="4" t="s">
        <v>20</v>
      </c>
      <c r="H221" s="9">
        <f t="shared" si="15"/>
        <v>89.991552956465242</v>
      </c>
      <c r="I221" s="4">
        <v>1539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12"/>
        <v>41137.208333333336</v>
      </c>
      <c r="O221" s="13">
        <f t="shared" si="13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s="4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4"/>
        <v>8.4430379746835441E-2</v>
      </c>
      <c r="G222" s="4" t="s">
        <v>14</v>
      </c>
      <c r="H222" s="9">
        <f t="shared" si="15"/>
        <v>39.235294117647058</v>
      </c>
      <c r="I222" s="4">
        <v>17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12"/>
        <v>40725.208333333336</v>
      </c>
      <c r="O222" s="13">
        <f t="shared" si="13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s="4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4"/>
        <v>0.9862551440329218</v>
      </c>
      <c r="G223" s="4" t="s">
        <v>14</v>
      </c>
      <c r="H223" s="9">
        <f t="shared" si="15"/>
        <v>54.993116108306566</v>
      </c>
      <c r="I223" s="4">
        <v>2179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12"/>
        <v>41081.208333333336</v>
      </c>
      <c r="O223" s="13">
        <f t="shared" si="13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s="4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4"/>
        <v>1.3797916666666667</v>
      </c>
      <c r="G224" s="4" t="s">
        <v>20</v>
      </c>
      <c r="H224" s="9">
        <f t="shared" si="15"/>
        <v>47.992753623188406</v>
      </c>
      <c r="I224" s="4">
        <v>138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12"/>
        <v>41914.208333333336</v>
      </c>
      <c r="O224" s="13">
        <f t="shared" si="13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s="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4"/>
        <v>0.93810996563573879</v>
      </c>
      <c r="G225" s="4" t="s">
        <v>14</v>
      </c>
      <c r="H225" s="9">
        <f t="shared" si="15"/>
        <v>87.966702470461868</v>
      </c>
      <c r="I225" s="4">
        <v>931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12"/>
        <v>42445.208333333328</v>
      </c>
      <c r="O225" s="13">
        <f t="shared" si="13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s="4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4"/>
        <v>4.0363930885529156</v>
      </c>
      <c r="G226" s="4" t="s">
        <v>20</v>
      </c>
      <c r="H226" s="9">
        <f t="shared" si="15"/>
        <v>51.999165275459099</v>
      </c>
      <c r="I226" s="4">
        <v>3594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12"/>
        <v>41906.208333333336</v>
      </c>
      <c r="O226" s="13">
        <f t="shared" si="13"/>
        <v>41951.25</v>
      </c>
      <c r="P226" t="b">
        <v>0</v>
      </c>
      <c r="Q226" t="b">
        <v>0</v>
      </c>
      <c r="R226" t="s">
        <v>474</v>
      </c>
      <c r="S226" t="s">
        <v>2041</v>
      </c>
      <c r="T226" s="4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4"/>
        <v>2.6017404129793511</v>
      </c>
      <c r="G227" s="4" t="s">
        <v>20</v>
      </c>
      <c r="H227" s="9">
        <f t="shared" si="15"/>
        <v>29.999659863945578</v>
      </c>
      <c r="I227" s="4">
        <v>5880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12"/>
        <v>41762.208333333336</v>
      </c>
      <c r="O227" s="13">
        <f t="shared" si="13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s="4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4"/>
        <v>3.6663333333333332</v>
      </c>
      <c r="G228" s="4" t="s">
        <v>20</v>
      </c>
      <c r="H228" s="9">
        <f t="shared" si="15"/>
        <v>98.205357142857139</v>
      </c>
      <c r="I228" s="4">
        <v>112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12"/>
        <v>40276.208333333336</v>
      </c>
      <c r="O228" s="13">
        <f t="shared" si="13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s="4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4"/>
        <v>1.687208538587849</v>
      </c>
      <c r="G229" s="4" t="s">
        <v>20</v>
      </c>
      <c r="H229" s="9">
        <f t="shared" si="15"/>
        <v>108.96182396606575</v>
      </c>
      <c r="I229" s="4">
        <v>943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12"/>
        <v>42139.208333333328</v>
      </c>
      <c r="O229" s="13">
        <f t="shared" si="13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s="4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4"/>
        <v>1.1990717911530093</v>
      </c>
      <c r="G230" s="4" t="s">
        <v>20</v>
      </c>
      <c r="H230" s="9">
        <f t="shared" si="15"/>
        <v>66.998379254457049</v>
      </c>
      <c r="I230" s="4">
        <v>2468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12"/>
        <v>42613.208333333328</v>
      </c>
      <c r="O230" s="13">
        <f t="shared" si="13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s="4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4"/>
        <v>1.936892523364486</v>
      </c>
      <c r="G231" s="4" t="s">
        <v>20</v>
      </c>
      <c r="H231" s="9">
        <f t="shared" si="15"/>
        <v>64.99333594668758</v>
      </c>
      <c r="I231" s="4">
        <v>2551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12"/>
        <v>42887.208333333328</v>
      </c>
      <c r="O231" s="13">
        <f t="shared" si="13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s="4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4"/>
        <v>4.2016666666666671</v>
      </c>
      <c r="G232" s="4" t="s">
        <v>20</v>
      </c>
      <c r="H232" s="9">
        <f t="shared" si="15"/>
        <v>99.841584158415841</v>
      </c>
      <c r="I232" s="4">
        <v>101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12"/>
        <v>43805.25</v>
      </c>
      <c r="O232" s="13">
        <f t="shared" si="13"/>
        <v>43805.25</v>
      </c>
      <c r="P232" t="b">
        <v>0</v>
      </c>
      <c r="Q232" t="b">
        <v>0</v>
      </c>
      <c r="R232" t="s">
        <v>89</v>
      </c>
      <c r="S232" t="s">
        <v>2050</v>
      </c>
      <c r="T232" s="4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4"/>
        <v>0.76708333333333334</v>
      </c>
      <c r="G233" s="4" t="s">
        <v>74</v>
      </c>
      <c r="H233" s="9">
        <f t="shared" si="15"/>
        <v>82.432835820895519</v>
      </c>
      <c r="I233" s="4">
        <v>67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12"/>
        <v>41415.208333333336</v>
      </c>
      <c r="O233" s="13">
        <f t="shared" si="13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s="4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4"/>
        <v>1.7126470588235294</v>
      </c>
      <c r="G234" s="4" t="s">
        <v>20</v>
      </c>
      <c r="H234" s="9">
        <f t="shared" si="15"/>
        <v>63.293478260869563</v>
      </c>
      <c r="I234" s="4">
        <v>92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12"/>
        <v>42576.208333333328</v>
      </c>
      <c r="O234" s="13">
        <f t="shared" si="13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s="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4"/>
        <v>1.5789473684210527</v>
      </c>
      <c r="G235" s="4" t="s">
        <v>20</v>
      </c>
      <c r="H235" s="9">
        <f t="shared" si="15"/>
        <v>96.774193548387103</v>
      </c>
      <c r="I235" s="4">
        <v>62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12"/>
        <v>40706.208333333336</v>
      </c>
      <c r="O235" s="13">
        <f t="shared" si="13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s="4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4"/>
        <v>1.0908</v>
      </c>
      <c r="G236" s="4" t="s">
        <v>20</v>
      </c>
      <c r="H236" s="9">
        <f t="shared" si="15"/>
        <v>54.906040268456373</v>
      </c>
      <c r="I236" s="4">
        <v>149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12"/>
        <v>42969.208333333328</v>
      </c>
      <c r="O236" s="13">
        <f t="shared" si="13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s="4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4"/>
        <v>0.41732558139534881</v>
      </c>
      <c r="G237" s="4" t="s">
        <v>14</v>
      </c>
      <c r="H237" s="9">
        <f t="shared" si="15"/>
        <v>39.010869565217391</v>
      </c>
      <c r="I237" s="4">
        <v>92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12"/>
        <v>42779.25</v>
      </c>
      <c r="O237" s="13">
        <f t="shared" si="13"/>
        <v>42784.25</v>
      </c>
      <c r="P237" t="b">
        <v>0</v>
      </c>
      <c r="Q237" t="b">
        <v>0</v>
      </c>
      <c r="R237" t="s">
        <v>71</v>
      </c>
      <c r="S237" t="s">
        <v>2041</v>
      </c>
      <c r="T237" s="4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4"/>
        <v>0.10944303797468355</v>
      </c>
      <c r="G238" s="4" t="s">
        <v>14</v>
      </c>
      <c r="H238" s="9">
        <f t="shared" si="15"/>
        <v>75.84210526315789</v>
      </c>
      <c r="I238" s="4">
        <v>57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12"/>
        <v>43641.208333333328</v>
      </c>
      <c r="O238" s="13">
        <f t="shared" si="13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s="4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4"/>
        <v>1.593763440860215</v>
      </c>
      <c r="G239" s="4" t="s">
        <v>20</v>
      </c>
      <c r="H239" s="9">
        <f t="shared" si="15"/>
        <v>45.051671732522799</v>
      </c>
      <c r="I239" s="4">
        <v>329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12"/>
        <v>41754.208333333336</v>
      </c>
      <c r="O239" s="13">
        <f t="shared" si="13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s="4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4"/>
        <v>4.2241666666666671</v>
      </c>
      <c r="G240" s="4" t="s">
        <v>20</v>
      </c>
      <c r="H240" s="9">
        <f t="shared" si="15"/>
        <v>104.51546391752578</v>
      </c>
      <c r="I240" s="4">
        <v>97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12"/>
        <v>43083.25</v>
      </c>
      <c r="O240" s="13">
        <f t="shared" si="13"/>
        <v>43108.25</v>
      </c>
      <c r="P240" t="b">
        <v>0</v>
      </c>
      <c r="Q240" t="b">
        <v>1</v>
      </c>
      <c r="R240" t="s">
        <v>33</v>
      </c>
      <c r="S240" t="s">
        <v>2039</v>
      </c>
      <c r="T240" s="4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4"/>
        <v>0.97718749999999999</v>
      </c>
      <c r="G241" s="4" t="s">
        <v>14</v>
      </c>
      <c r="H241" s="9">
        <f t="shared" si="15"/>
        <v>76.268292682926827</v>
      </c>
      <c r="I241" s="4">
        <v>41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12"/>
        <v>42245.208333333328</v>
      </c>
      <c r="O241" s="13">
        <f t="shared" si="13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s="4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4"/>
        <v>4.1878911564625847</v>
      </c>
      <c r="G242" s="4" t="s">
        <v>20</v>
      </c>
      <c r="H242" s="9">
        <f t="shared" si="15"/>
        <v>69.015695067264573</v>
      </c>
      <c r="I242" s="4">
        <v>1784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12"/>
        <v>40396.208333333336</v>
      </c>
      <c r="O242" s="13">
        <f t="shared" si="13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s="4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4"/>
        <v>1.0191632047477746</v>
      </c>
      <c r="G243" s="4" t="s">
        <v>20</v>
      </c>
      <c r="H243" s="9">
        <f t="shared" si="15"/>
        <v>101.97684085510689</v>
      </c>
      <c r="I243" s="4">
        <v>1684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12"/>
        <v>41742.208333333336</v>
      </c>
      <c r="O243" s="13">
        <f t="shared" si="13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s="4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4"/>
        <v>1.2772619047619047</v>
      </c>
      <c r="G244" s="4" t="s">
        <v>20</v>
      </c>
      <c r="H244" s="9">
        <f t="shared" si="15"/>
        <v>42.915999999999997</v>
      </c>
      <c r="I244" s="4">
        <v>250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12"/>
        <v>42865.208333333328</v>
      </c>
      <c r="O244" s="13">
        <f t="shared" si="13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s="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4"/>
        <v>4.4521739130434783</v>
      </c>
      <c r="G245" s="4" t="s">
        <v>20</v>
      </c>
      <c r="H245" s="9">
        <f t="shared" si="15"/>
        <v>43.025210084033617</v>
      </c>
      <c r="I245" s="4">
        <v>238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12"/>
        <v>43163.25</v>
      </c>
      <c r="O245" s="13">
        <f t="shared" si="13"/>
        <v>43166.25</v>
      </c>
      <c r="P245" t="b">
        <v>0</v>
      </c>
      <c r="Q245" t="b">
        <v>0</v>
      </c>
      <c r="R245" t="s">
        <v>33</v>
      </c>
      <c r="S245" t="s">
        <v>2039</v>
      </c>
      <c r="T245" s="4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4"/>
        <v>5.6971428571428575</v>
      </c>
      <c r="G246" s="4" t="s">
        <v>20</v>
      </c>
      <c r="H246" s="9">
        <f t="shared" si="15"/>
        <v>75.245283018867923</v>
      </c>
      <c r="I246" s="4">
        <v>53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12"/>
        <v>41834.208333333336</v>
      </c>
      <c r="O246" s="13">
        <f t="shared" si="13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s="4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4"/>
        <v>5.0934482758620687</v>
      </c>
      <c r="G247" s="4" t="s">
        <v>20</v>
      </c>
      <c r="H247" s="9">
        <f t="shared" si="15"/>
        <v>69.023364485981304</v>
      </c>
      <c r="I247" s="4">
        <v>214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12"/>
        <v>41736.208333333336</v>
      </c>
      <c r="O247" s="13">
        <f t="shared" si="13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s="4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4"/>
        <v>3.2553333333333332</v>
      </c>
      <c r="G248" s="4" t="s">
        <v>20</v>
      </c>
      <c r="H248" s="9">
        <f t="shared" si="15"/>
        <v>65.986486486486484</v>
      </c>
      <c r="I248" s="4">
        <v>222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12"/>
        <v>41491.208333333336</v>
      </c>
      <c r="O248" s="13">
        <f t="shared" si="13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s="4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4"/>
        <v>9.3261616161616168</v>
      </c>
      <c r="G249" s="4" t="s">
        <v>20</v>
      </c>
      <c r="H249" s="9">
        <f t="shared" si="15"/>
        <v>98.013800424628457</v>
      </c>
      <c r="I249" s="4">
        <v>1884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12"/>
        <v>42726.25</v>
      </c>
      <c r="O249" s="13">
        <f t="shared" si="13"/>
        <v>42741.25</v>
      </c>
      <c r="P249" t="b">
        <v>0</v>
      </c>
      <c r="Q249" t="b">
        <v>1</v>
      </c>
      <c r="R249" t="s">
        <v>119</v>
      </c>
      <c r="S249" t="s">
        <v>2047</v>
      </c>
      <c r="T249" s="4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4"/>
        <v>2.1133870967741935</v>
      </c>
      <c r="G250" s="4" t="s">
        <v>20</v>
      </c>
      <c r="H250" s="9">
        <f t="shared" si="15"/>
        <v>60.105504587155963</v>
      </c>
      <c r="I250" s="4">
        <v>218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12"/>
        <v>42004.25</v>
      </c>
      <c r="O250" s="13">
        <f t="shared" si="13"/>
        <v>42009.25</v>
      </c>
      <c r="P250" t="b">
        <v>0</v>
      </c>
      <c r="Q250" t="b">
        <v>0</v>
      </c>
      <c r="R250" t="s">
        <v>292</v>
      </c>
      <c r="S250" t="s">
        <v>2050</v>
      </c>
      <c r="T250" s="4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4"/>
        <v>2.7332520325203253</v>
      </c>
      <c r="G251" s="4" t="s">
        <v>20</v>
      </c>
      <c r="H251" s="9">
        <f t="shared" si="15"/>
        <v>26.000773395204948</v>
      </c>
      <c r="I251" s="4">
        <v>6465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12"/>
        <v>42006.25</v>
      </c>
      <c r="O251" s="13">
        <f t="shared" si="13"/>
        <v>42013.25</v>
      </c>
      <c r="P251" t="b">
        <v>0</v>
      </c>
      <c r="Q251" t="b">
        <v>0</v>
      </c>
      <c r="R251" t="s">
        <v>206</v>
      </c>
      <c r="S251" t="s">
        <v>2047</v>
      </c>
      <c r="T251" s="4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4"/>
        <v>0.03</v>
      </c>
      <c r="G252" s="4" t="s">
        <v>14</v>
      </c>
      <c r="H252" s="9">
        <f t="shared" si="15"/>
        <v>3</v>
      </c>
      <c r="I252" s="4">
        <v>1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12"/>
        <v>40203.25</v>
      </c>
      <c r="O252" s="13">
        <f t="shared" si="13"/>
        <v>40238.25</v>
      </c>
      <c r="P252" t="b">
        <v>0</v>
      </c>
      <c r="Q252" t="b">
        <v>0</v>
      </c>
      <c r="R252" t="s">
        <v>23</v>
      </c>
      <c r="S252" t="s">
        <v>2035</v>
      </c>
      <c r="T252" s="4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4"/>
        <v>0.54084507042253516</v>
      </c>
      <c r="G253" s="4" t="s">
        <v>14</v>
      </c>
      <c r="H253" s="9">
        <f t="shared" si="15"/>
        <v>38.019801980198018</v>
      </c>
      <c r="I253" s="4">
        <v>101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12"/>
        <v>41252.25</v>
      </c>
      <c r="O253" s="13">
        <f t="shared" si="13"/>
        <v>41254.25</v>
      </c>
      <c r="P253" t="b">
        <v>0</v>
      </c>
      <c r="Q253" t="b">
        <v>0</v>
      </c>
      <c r="R253" t="s">
        <v>33</v>
      </c>
      <c r="S253" t="s">
        <v>2039</v>
      </c>
      <c r="T253" s="4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4"/>
        <v>6.2629999999999999</v>
      </c>
      <c r="G254" s="4" t="s">
        <v>20</v>
      </c>
      <c r="H254" s="9">
        <f t="shared" si="15"/>
        <v>106.15254237288136</v>
      </c>
      <c r="I254" s="4">
        <v>59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12"/>
        <v>41572.208333333336</v>
      </c>
      <c r="O254" s="13">
        <f t="shared" si="13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s="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4"/>
        <v>0.8902139917695473</v>
      </c>
      <c r="G255" s="4" t="s">
        <v>14</v>
      </c>
      <c r="H255" s="9">
        <f t="shared" si="15"/>
        <v>81.019475655430711</v>
      </c>
      <c r="I255" s="4">
        <v>1335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12"/>
        <v>40641.208333333336</v>
      </c>
      <c r="O255" s="13">
        <f t="shared" si="13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s="4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4"/>
        <v>1.8489130434782608</v>
      </c>
      <c r="G256" s="4" t="s">
        <v>20</v>
      </c>
      <c r="H256" s="9">
        <f t="shared" si="15"/>
        <v>96.647727272727266</v>
      </c>
      <c r="I256" s="4">
        <v>88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12"/>
        <v>42787.25</v>
      </c>
      <c r="O256" s="13">
        <f t="shared" si="13"/>
        <v>42789.25</v>
      </c>
      <c r="P256" t="b">
        <v>0</v>
      </c>
      <c r="Q256" t="b">
        <v>0</v>
      </c>
      <c r="R256" t="s">
        <v>68</v>
      </c>
      <c r="S256" t="s">
        <v>2047</v>
      </c>
      <c r="T256" s="4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4"/>
        <v>1.2016770186335404</v>
      </c>
      <c r="G257" s="4" t="s">
        <v>20</v>
      </c>
      <c r="H257" s="9">
        <f t="shared" si="15"/>
        <v>57.003535651149086</v>
      </c>
      <c r="I257" s="4">
        <v>1697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12"/>
        <v>40590.25</v>
      </c>
      <c r="O257" s="13">
        <f t="shared" si="13"/>
        <v>40595.25</v>
      </c>
      <c r="P257" t="b">
        <v>0</v>
      </c>
      <c r="Q257" t="b">
        <v>1</v>
      </c>
      <c r="R257" t="s">
        <v>23</v>
      </c>
      <c r="S257" t="s">
        <v>2035</v>
      </c>
      <c r="T257" s="4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4"/>
        <v>0.23390243902439026</v>
      </c>
      <c r="G258" s="4" t="s">
        <v>14</v>
      </c>
      <c r="H258" s="9">
        <f t="shared" si="15"/>
        <v>63.93333333333333</v>
      </c>
      <c r="I258" s="4">
        <v>15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si="12"/>
        <v>42393.25</v>
      </c>
      <c r="O258" s="13">
        <f t="shared" si="13"/>
        <v>42430.25</v>
      </c>
      <c r="P258" t="b">
        <v>0</v>
      </c>
      <c r="Q258" t="b">
        <v>0</v>
      </c>
      <c r="R258" t="s">
        <v>23</v>
      </c>
      <c r="S258" t="s">
        <v>2035</v>
      </c>
      <c r="T258" s="4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4"/>
        <v>1.46</v>
      </c>
      <c r="G259" s="4" t="s">
        <v>20</v>
      </c>
      <c r="H259" s="9">
        <f t="shared" si="15"/>
        <v>90.456521739130437</v>
      </c>
      <c r="I259" s="4">
        <v>92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ref="N259:N322" si="16">(((L259/60)/60)/24)+DATE(1970,1,1)</f>
        <v>41338.25</v>
      </c>
      <c r="O259" s="13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s="4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ref="F260:F323" si="18">SUM(E260/D260)</f>
        <v>2.6848000000000001</v>
      </c>
      <c r="G260" s="4" t="s">
        <v>20</v>
      </c>
      <c r="H260" s="9">
        <f t="shared" ref="H260:H323" si="19">SUM(E260/I260)</f>
        <v>72.172043010752688</v>
      </c>
      <c r="I260" s="4">
        <v>186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16"/>
        <v>42712.25</v>
      </c>
      <c r="O260" s="13">
        <f t="shared" si="17"/>
        <v>42732.25</v>
      </c>
      <c r="P260" t="b">
        <v>0</v>
      </c>
      <c r="Q260" t="b">
        <v>1</v>
      </c>
      <c r="R260" t="s">
        <v>33</v>
      </c>
      <c r="S260" t="s">
        <v>2039</v>
      </c>
      <c r="T260" s="4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8"/>
        <v>5.9749999999999996</v>
      </c>
      <c r="G261" s="4" t="s">
        <v>20</v>
      </c>
      <c r="H261" s="9">
        <f t="shared" si="19"/>
        <v>77.934782608695656</v>
      </c>
      <c r="I261" s="4">
        <v>138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16"/>
        <v>41251.25</v>
      </c>
      <c r="O261" s="13">
        <f t="shared" si="17"/>
        <v>41270.25</v>
      </c>
      <c r="P261" t="b">
        <v>1</v>
      </c>
      <c r="Q261" t="b">
        <v>0</v>
      </c>
      <c r="R261" t="s">
        <v>122</v>
      </c>
      <c r="S261" t="s">
        <v>2054</v>
      </c>
      <c r="T261" s="4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8"/>
        <v>1.5769841269841269</v>
      </c>
      <c r="G262" s="4" t="s">
        <v>20</v>
      </c>
      <c r="H262" s="9">
        <f t="shared" si="19"/>
        <v>38.065134099616856</v>
      </c>
      <c r="I262" s="4">
        <v>261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16"/>
        <v>41180.208333333336</v>
      </c>
      <c r="O262" s="13">
        <f t="shared" si="17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s="4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8"/>
        <v>0.31201660735468567</v>
      </c>
      <c r="G263" s="4" t="s">
        <v>14</v>
      </c>
      <c r="H263" s="9">
        <f t="shared" si="19"/>
        <v>57.936123348017624</v>
      </c>
      <c r="I263" s="4">
        <v>454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16"/>
        <v>40415.208333333336</v>
      </c>
      <c r="O263" s="13">
        <f t="shared" si="17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s="4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8"/>
        <v>3.1341176470588237</v>
      </c>
      <c r="G264" s="4" t="s">
        <v>20</v>
      </c>
      <c r="H264" s="9">
        <f t="shared" si="19"/>
        <v>49.794392523364486</v>
      </c>
      <c r="I264" s="4">
        <v>107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16"/>
        <v>40638.208333333336</v>
      </c>
      <c r="O264" s="13">
        <f t="shared" si="17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s="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8"/>
        <v>3.7089655172413791</v>
      </c>
      <c r="G265" s="4" t="s">
        <v>20</v>
      </c>
      <c r="H265" s="9">
        <f t="shared" si="19"/>
        <v>54.050251256281406</v>
      </c>
      <c r="I265" s="4">
        <v>199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16"/>
        <v>40187.25</v>
      </c>
      <c r="O265" s="13">
        <f t="shared" si="17"/>
        <v>40187.25</v>
      </c>
      <c r="P265" t="b">
        <v>0</v>
      </c>
      <c r="Q265" t="b">
        <v>0</v>
      </c>
      <c r="R265" t="s">
        <v>122</v>
      </c>
      <c r="S265" t="s">
        <v>2054</v>
      </c>
      <c r="T265" s="4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8"/>
        <v>3.6266447368421053</v>
      </c>
      <c r="G266" s="4" t="s">
        <v>20</v>
      </c>
      <c r="H266" s="9">
        <f t="shared" si="19"/>
        <v>30.002721335268504</v>
      </c>
      <c r="I266" s="4">
        <v>5512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16"/>
        <v>41317.25</v>
      </c>
      <c r="O266" s="13">
        <f t="shared" si="17"/>
        <v>41333.25</v>
      </c>
      <c r="P266" t="b">
        <v>0</v>
      </c>
      <c r="Q266" t="b">
        <v>0</v>
      </c>
      <c r="R266" t="s">
        <v>33</v>
      </c>
      <c r="S266" t="s">
        <v>2039</v>
      </c>
      <c r="T266" s="4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8"/>
        <v>1.2308163265306122</v>
      </c>
      <c r="G267" s="4" t="s">
        <v>20</v>
      </c>
      <c r="H267" s="9">
        <f t="shared" si="19"/>
        <v>70.127906976744185</v>
      </c>
      <c r="I267" s="4">
        <v>86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16"/>
        <v>42372.25</v>
      </c>
      <c r="O267" s="13">
        <f t="shared" si="17"/>
        <v>42416.25</v>
      </c>
      <c r="P267" t="b">
        <v>0</v>
      </c>
      <c r="Q267" t="b">
        <v>0</v>
      </c>
      <c r="R267" t="s">
        <v>33</v>
      </c>
      <c r="S267" t="s">
        <v>2039</v>
      </c>
      <c r="T267" s="4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8"/>
        <v>0.76766756032171579</v>
      </c>
      <c r="G268" s="4" t="s">
        <v>14</v>
      </c>
      <c r="H268" s="9">
        <f t="shared" si="19"/>
        <v>26.996228786926462</v>
      </c>
      <c r="I268" s="4">
        <v>3182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16"/>
        <v>41950.25</v>
      </c>
      <c r="O268" s="13">
        <f t="shared" si="17"/>
        <v>41983.25</v>
      </c>
      <c r="P268" t="b">
        <v>0</v>
      </c>
      <c r="Q268" t="b">
        <v>1</v>
      </c>
      <c r="R268" t="s">
        <v>159</v>
      </c>
      <c r="S268" t="s">
        <v>2035</v>
      </c>
      <c r="T268" s="4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8"/>
        <v>2.3362012987012988</v>
      </c>
      <c r="G269" s="4" t="s">
        <v>20</v>
      </c>
      <c r="H269" s="9">
        <f t="shared" si="19"/>
        <v>51.990606936416185</v>
      </c>
      <c r="I269" s="4">
        <v>2768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16"/>
        <v>41206.208333333336</v>
      </c>
      <c r="O269" s="13">
        <f t="shared" si="17"/>
        <v>41222.25</v>
      </c>
      <c r="P269" t="b">
        <v>0</v>
      </c>
      <c r="Q269" t="b">
        <v>0</v>
      </c>
      <c r="R269" t="s">
        <v>33</v>
      </c>
      <c r="S269" t="s">
        <v>2039</v>
      </c>
      <c r="T269" s="4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8"/>
        <v>1.8053333333333332</v>
      </c>
      <c r="G270" s="4" t="s">
        <v>20</v>
      </c>
      <c r="H270" s="9">
        <f t="shared" si="19"/>
        <v>56.416666666666664</v>
      </c>
      <c r="I270" s="4">
        <v>48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16"/>
        <v>41186.208333333336</v>
      </c>
      <c r="O270" s="13">
        <f t="shared" si="17"/>
        <v>41232.25</v>
      </c>
      <c r="P270" t="b">
        <v>0</v>
      </c>
      <c r="Q270" t="b">
        <v>0</v>
      </c>
      <c r="R270" t="s">
        <v>42</v>
      </c>
      <c r="S270" t="s">
        <v>2041</v>
      </c>
      <c r="T270" s="4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8"/>
        <v>2.5262857142857142</v>
      </c>
      <c r="G271" s="4" t="s">
        <v>20</v>
      </c>
      <c r="H271" s="9">
        <f t="shared" si="19"/>
        <v>101.63218390804597</v>
      </c>
      <c r="I271" s="4">
        <v>87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16"/>
        <v>43496.25</v>
      </c>
      <c r="O271" s="13">
        <f t="shared" si="17"/>
        <v>43517.25</v>
      </c>
      <c r="P271" t="b">
        <v>0</v>
      </c>
      <c r="Q271" t="b">
        <v>0</v>
      </c>
      <c r="R271" t="s">
        <v>269</v>
      </c>
      <c r="S271" t="s">
        <v>2041</v>
      </c>
      <c r="T271" s="4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8"/>
        <v>0.27176538240368026</v>
      </c>
      <c r="G272" s="4" t="s">
        <v>74</v>
      </c>
      <c r="H272" s="9">
        <f t="shared" si="19"/>
        <v>25.005291005291006</v>
      </c>
      <c r="I272" s="4">
        <v>1890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16"/>
        <v>40514.25</v>
      </c>
      <c r="O272" s="13">
        <f t="shared" si="17"/>
        <v>40516.25</v>
      </c>
      <c r="P272" t="b">
        <v>0</v>
      </c>
      <c r="Q272" t="b">
        <v>0</v>
      </c>
      <c r="R272" t="s">
        <v>89</v>
      </c>
      <c r="S272" t="s">
        <v>2050</v>
      </c>
      <c r="T272" s="4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8"/>
        <v>1.2706571242680547E-2</v>
      </c>
      <c r="G273" s="4" t="s">
        <v>47</v>
      </c>
      <c r="H273" s="9">
        <f t="shared" si="19"/>
        <v>32.016393442622949</v>
      </c>
      <c r="I273" s="4">
        <v>61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16"/>
        <v>42345.25</v>
      </c>
      <c r="O273" s="13">
        <f t="shared" si="17"/>
        <v>42376.25</v>
      </c>
      <c r="P273" t="b">
        <v>0</v>
      </c>
      <c r="Q273" t="b">
        <v>0</v>
      </c>
      <c r="R273" t="s">
        <v>122</v>
      </c>
      <c r="S273" t="s">
        <v>2054</v>
      </c>
      <c r="T273" s="4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8"/>
        <v>3.0400978473581213</v>
      </c>
      <c r="G274" s="4" t="s">
        <v>20</v>
      </c>
      <c r="H274" s="9">
        <f t="shared" si="19"/>
        <v>82.021647307286173</v>
      </c>
      <c r="I274" s="4">
        <v>1894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16"/>
        <v>43656.208333333328</v>
      </c>
      <c r="O274" s="13">
        <f t="shared" si="17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s="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8"/>
        <v>1.3723076923076922</v>
      </c>
      <c r="G275" s="4" t="s">
        <v>20</v>
      </c>
      <c r="H275" s="9">
        <f t="shared" si="19"/>
        <v>37.957446808510639</v>
      </c>
      <c r="I275" s="4">
        <v>282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16"/>
        <v>42995.208333333328</v>
      </c>
      <c r="O275" s="13">
        <f t="shared" si="17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s="4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8"/>
        <v>0.32208333333333333</v>
      </c>
      <c r="G276" s="4" t="s">
        <v>14</v>
      </c>
      <c r="H276" s="9">
        <f t="shared" si="19"/>
        <v>51.533333333333331</v>
      </c>
      <c r="I276" s="4">
        <v>15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16"/>
        <v>43045.25</v>
      </c>
      <c r="O276" s="13">
        <f t="shared" si="17"/>
        <v>43050.25</v>
      </c>
      <c r="P276" t="b">
        <v>0</v>
      </c>
      <c r="Q276" t="b">
        <v>0</v>
      </c>
      <c r="R276" t="s">
        <v>33</v>
      </c>
      <c r="S276" t="s">
        <v>2039</v>
      </c>
      <c r="T276" s="4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8"/>
        <v>2.4151282051282053</v>
      </c>
      <c r="G277" s="4" t="s">
        <v>20</v>
      </c>
      <c r="H277" s="9">
        <f t="shared" si="19"/>
        <v>81.198275862068968</v>
      </c>
      <c r="I277" s="4">
        <v>116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16"/>
        <v>43561.208333333328</v>
      </c>
      <c r="O277" s="13">
        <f t="shared" si="17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s="4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8"/>
        <v>0.96799999999999997</v>
      </c>
      <c r="G278" s="4" t="s">
        <v>14</v>
      </c>
      <c r="H278" s="9">
        <f t="shared" si="19"/>
        <v>40.030075187969928</v>
      </c>
      <c r="I278" s="4">
        <v>133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16"/>
        <v>41018.208333333336</v>
      </c>
      <c r="O278" s="13">
        <f t="shared" si="17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s="4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8"/>
        <v>10.664285714285715</v>
      </c>
      <c r="G279" s="4" t="s">
        <v>20</v>
      </c>
      <c r="H279" s="9">
        <f t="shared" si="19"/>
        <v>89.939759036144579</v>
      </c>
      <c r="I279" s="4">
        <v>83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16"/>
        <v>40378.208333333336</v>
      </c>
      <c r="O279" s="13">
        <f t="shared" si="17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s="4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8"/>
        <v>3.2588888888888889</v>
      </c>
      <c r="G280" s="4" t="s">
        <v>20</v>
      </c>
      <c r="H280" s="9">
        <f t="shared" si="19"/>
        <v>96.692307692307693</v>
      </c>
      <c r="I280" s="4">
        <v>91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16"/>
        <v>41239.25</v>
      </c>
      <c r="O280" s="13">
        <f t="shared" si="17"/>
        <v>41264.25</v>
      </c>
      <c r="P280" t="b">
        <v>0</v>
      </c>
      <c r="Q280" t="b">
        <v>0</v>
      </c>
      <c r="R280" t="s">
        <v>28</v>
      </c>
      <c r="S280" t="s">
        <v>2037</v>
      </c>
      <c r="T280" s="4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8"/>
        <v>1.7070000000000001</v>
      </c>
      <c r="G281" s="4" t="s">
        <v>20</v>
      </c>
      <c r="H281" s="9">
        <f t="shared" si="19"/>
        <v>25.010989010989011</v>
      </c>
      <c r="I281" s="4">
        <v>546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16"/>
        <v>43346.208333333328</v>
      </c>
      <c r="O281" s="13">
        <f t="shared" si="17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s="4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8"/>
        <v>5.8144</v>
      </c>
      <c r="G282" s="4" t="s">
        <v>20</v>
      </c>
      <c r="H282" s="9">
        <f t="shared" si="19"/>
        <v>36.987277353689571</v>
      </c>
      <c r="I282" s="4">
        <v>393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16"/>
        <v>43060.25</v>
      </c>
      <c r="O282" s="13">
        <f t="shared" si="17"/>
        <v>43066.25</v>
      </c>
      <c r="P282" t="b">
        <v>0</v>
      </c>
      <c r="Q282" t="b">
        <v>0</v>
      </c>
      <c r="R282" t="s">
        <v>71</v>
      </c>
      <c r="S282" t="s">
        <v>2041</v>
      </c>
      <c r="T282" s="4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8"/>
        <v>0.91520972644376897</v>
      </c>
      <c r="G283" s="4" t="s">
        <v>14</v>
      </c>
      <c r="H283" s="9">
        <f t="shared" si="19"/>
        <v>73.012609117361791</v>
      </c>
      <c r="I283" s="4">
        <v>2062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16"/>
        <v>40979.25</v>
      </c>
      <c r="O283" s="13">
        <f t="shared" si="17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s="4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8"/>
        <v>1.0804761904761904</v>
      </c>
      <c r="G284" s="4" t="s">
        <v>20</v>
      </c>
      <c r="H284" s="9">
        <f t="shared" si="19"/>
        <v>68.240601503759393</v>
      </c>
      <c r="I284" s="4">
        <v>133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16"/>
        <v>42701.25</v>
      </c>
      <c r="O284" s="13">
        <f t="shared" si="17"/>
        <v>42707.25</v>
      </c>
      <c r="P284" t="b">
        <v>0</v>
      </c>
      <c r="Q284" t="b">
        <v>1</v>
      </c>
      <c r="R284" t="s">
        <v>269</v>
      </c>
      <c r="S284" t="s">
        <v>2041</v>
      </c>
      <c r="T284" s="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8"/>
        <v>0.18728395061728395</v>
      </c>
      <c r="G285" s="4" t="s">
        <v>14</v>
      </c>
      <c r="H285" s="9">
        <f t="shared" si="19"/>
        <v>52.310344827586206</v>
      </c>
      <c r="I285" s="4">
        <v>29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16"/>
        <v>42520.208333333328</v>
      </c>
      <c r="O285" s="13">
        <f t="shared" si="17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s="4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8"/>
        <v>0.83193877551020412</v>
      </c>
      <c r="G286" s="4" t="s">
        <v>14</v>
      </c>
      <c r="H286" s="9">
        <f t="shared" si="19"/>
        <v>61.765151515151516</v>
      </c>
      <c r="I286" s="4">
        <v>132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16"/>
        <v>41030.208333333336</v>
      </c>
      <c r="O286" s="13">
        <f t="shared" si="17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s="4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8"/>
        <v>7.0633333333333335</v>
      </c>
      <c r="G287" s="4" t="s">
        <v>20</v>
      </c>
      <c r="H287" s="9">
        <f t="shared" si="19"/>
        <v>25.027559055118111</v>
      </c>
      <c r="I287" s="4">
        <v>254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16"/>
        <v>42623.208333333328</v>
      </c>
      <c r="O287" s="13">
        <f t="shared" si="17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s="4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8"/>
        <v>0.17446030330062445</v>
      </c>
      <c r="G288" s="4" t="s">
        <v>74</v>
      </c>
      <c r="H288" s="9">
        <f t="shared" si="19"/>
        <v>106.28804347826087</v>
      </c>
      <c r="I288" s="4">
        <v>184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16"/>
        <v>42697.25</v>
      </c>
      <c r="O288" s="13">
        <f t="shared" si="17"/>
        <v>42704.25</v>
      </c>
      <c r="P288" t="b">
        <v>0</v>
      </c>
      <c r="Q288" t="b">
        <v>0</v>
      </c>
      <c r="R288" t="s">
        <v>33</v>
      </c>
      <c r="S288" t="s">
        <v>2039</v>
      </c>
      <c r="T288" s="4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8"/>
        <v>2.0973015873015872</v>
      </c>
      <c r="G289" s="4" t="s">
        <v>20</v>
      </c>
      <c r="H289" s="9">
        <f t="shared" si="19"/>
        <v>75.07386363636364</v>
      </c>
      <c r="I289" s="4">
        <v>176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16"/>
        <v>42122.208333333328</v>
      </c>
      <c r="O289" s="13">
        <f t="shared" si="17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s="4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8"/>
        <v>0.97785714285714287</v>
      </c>
      <c r="G290" s="4" t="s">
        <v>14</v>
      </c>
      <c r="H290" s="9">
        <f t="shared" si="19"/>
        <v>39.970802919708028</v>
      </c>
      <c r="I290" s="4">
        <v>137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16"/>
        <v>40982.208333333336</v>
      </c>
      <c r="O290" s="13">
        <f t="shared" si="17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s="4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8"/>
        <v>16.842500000000001</v>
      </c>
      <c r="G291" s="4" t="s">
        <v>20</v>
      </c>
      <c r="H291" s="9">
        <f t="shared" si="19"/>
        <v>39.982195845697326</v>
      </c>
      <c r="I291" s="4">
        <v>337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16"/>
        <v>42219.208333333328</v>
      </c>
      <c r="O291" s="13">
        <f t="shared" si="17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s="4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8"/>
        <v>0.54402135231316728</v>
      </c>
      <c r="G292" s="4" t="s">
        <v>14</v>
      </c>
      <c r="H292" s="9">
        <f t="shared" si="19"/>
        <v>101.01541850220265</v>
      </c>
      <c r="I292" s="4">
        <v>908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16"/>
        <v>41404.208333333336</v>
      </c>
      <c r="O292" s="13">
        <f t="shared" si="17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s="4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8"/>
        <v>4.5661111111111108</v>
      </c>
      <c r="G293" s="4" t="s">
        <v>20</v>
      </c>
      <c r="H293" s="9">
        <f t="shared" si="19"/>
        <v>76.813084112149539</v>
      </c>
      <c r="I293" s="4">
        <v>107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16"/>
        <v>40831.208333333336</v>
      </c>
      <c r="O293" s="13">
        <f t="shared" si="17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s="4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8"/>
        <v>9.8219178082191785E-2</v>
      </c>
      <c r="G294" s="4" t="s">
        <v>14</v>
      </c>
      <c r="H294" s="9">
        <f t="shared" si="19"/>
        <v>71.7</v>
      </c>
      <c r="I294" s="4">
        <v>10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16"/>
        <v>40984.208333333336</v>
      </c>
      <c r="O294" s="13">
        <f t="shared" si="17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s="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8"/>
        <v>0.16384615384615384</v>
      </c>
      <c r="G295" s="4" t="s">
        <v>74</v>
      </c>
      <c r="H295" s="9">
        <f t="shared" si="19"/>
        <v>33.28125</v>
      </c>
      <c r="I295" s="4">
        <v>32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16"/>
        <v>40456.208333333336</v>
      </c>
      <c r="O295" s="13">
        <f t="shared" si="17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s="4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8"/>
        <v>13.396666666666667</v>
      </c>
      <c r="G296" s="4" t="s">
        <v>20</v>
      </c>
      <c r="H296" s="9">
        <f t="shared" si="19"/>
        <v>43.923497267759565</v>
      </c>
      <c r="I296" s="4">
        <v>183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16"/>
        <v>43399.208333333328</v>
      </c>
      <c r="O296" s="13">
        <f t="shared" si="17"/>
        <v>43411.25</v>
      </c>
      <c r="P296" t="b">
        <v>0</v>
      </c>
      <c r="Q296" t="b">
        <v>0</v>
      </c>
      <c r="R296" t="s">
        <v>33</v>
      </c>
      <c r="S296" t="s">
        <v>2039</v>
      </c>
      <c r="T296" s="4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8"/>
        <v>0.35650077760497667</v>
      </c>
      <c r="G297" s="4" t="s">
        <v>14</v>
      </c>
      <c r="H297" s="9">
        <f t="shared" si="19"/>
        <v>36.004712041884815</v>
      </c>
      <c r="I297" s="4">
        <v>1910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16"/>
        <v>41562.208333333336</v>
      </c>
      <c r="O297" s="13">
        <f t="shared" si="17"/>
        <v>41587.25</v>
      </c>
      <c r="P297" t="b">
        <v>0</v>
      </c>
      <c r="Q297" t="b">
        <v>0</v>
      </c>
      <c r="R297" t="s">
        <v>33</v>
      </c>
      <c r="S297" t="s">
        <v>2039</v>
      </c>
      <c r="T297" s="4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8"/>
        <v>0.54950819672131146</v>
      </c>
      <c r="G298" s="4" t="s">
        <v>14</v>
      </c>
      <c r="H298" s="9">
        <f t="shared" si="19"/>
        <v>88.21052631578948</v>
      </c>
      <c r="I298" s="4">
        <v>38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16"/>
        <v>43493.25</v>
      </c>
      <c r="O298" s="13">
        <f t="shared" si="17"/>
        <v>43515.25</v>
      </c>
      <c r="P298" t="b">
        <v>0</v>
      </c>
      <c r="Q298" t="b">
        <v>0</v>
      </c>
      <c r="R298" t="s">
        <v>33</v>
      </c>
      <c r="S298" t="s">
        <v>2039</v>
      </c>
      <c r="T298" s="4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8"/>
        <v>0.94236111111111109</v>
      </c>
      <c r="G299" s="4" t="s">
        <v>14</v>
      </c>
      <c r="H299" s="9">
        <f t="shared" si="19"/>
        <v>65.240384615384613</v>
      </c>
      <c r="I299" s="4">
        <v>104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16"/>
        <v>41653.25</v>
      </c>
      <c r="O299" s="13">
        <f t="shared" si="17"/>
        <v>41662.25</v>
      </c>
      <c r="P299" t="b">
        <v>0</v>
      </c>
      <c r="Q299" t="b">
        <v>1</v>
      </c>
      <c r="R299" t="s">
        <v>33</v>
      </c>
      <c r="S299" t="s">
        <v>2039</v>
      </c>
      <c r="T299" s="4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8"/>
        <v>1.4391428571428571</v>
      </c>
      <c r="G300" s="4" t="s">
        <v>20</v>
      </c>
      <c r="H300" s="9">
        <f t="shared" si="19"/>
        <v>69.958333333333329</v>
      </c>
      <c r="I300" s="4">
        <v>72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16"/>
        <v>42426.25</v>
      </c>
      <c r="O300" s="13">
        <f t="shared" si="17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s="4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8"/>
        <v>0.51421052631578945</v>
      </c>
      <c r="G301" s="4" t="s">
        <v>14</v>
      </c>
      <c r="H301" s="9">
        <f t="shared" si="19"/>
        <v>39.877551020408163</v>
      </c>
      <c r="I301" s="4">
        <v>49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16"/>
        <v>42432.25</v>
      </c>
      <c r="O301" s="13">
        <f t="shared" si="17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s="4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8"/>
        <v>0.05</v>
      </c>
      <c r="G302" s="4" t="s">
        <v>14</v>
      </c>
      <c r="H302" s="9">
        <f t="shared" si="19"/>
        <v>5</v>
      </c>
      <c r="I302" s="4">
        <v>1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16"/>
        <v>42977.208333333328</v>
      </c>
      <c r="O302" s="13">
        <f t="shared" si="17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s="4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8"/>
        <v>13.446666666666667</v>
      </c>
      <c r="G303" s="4" t="s">
        <v>20</v>
      </c>
      <c r="H303" s="9">
        <f t="shared" si="19"/>
        <v>41.023728813559323</v>
      </c>
      <c r="I303" s="4">
        <v>295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16"/>
        <v>42061.25</v>
      </c>
      <c r="O303" s="13">
        <f t="shared" si="17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s="4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8"/>
        <v>0.31844940867279897</v>
      </c>
      <c r="G304" s="4" t="s">
        <v>14</v>
      </c>
      <c r="H304" s="9">
        <f t="shared" si="19"/>
        <v>98.914285714285711</v>
      </c>
      <c r="I304" s="4">
        <v>245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16"/>
        <v>43345.208333333328</v>
      </c>
      <c r="O304" s="13">
        <f t="shared" si="17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s="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8"/>
        <v>0.82617647058823529</v>
      </c>
      <c r="G305" s="4" t="s">
        <v>14</v>
      </c>
      <c r="H305" s="9">
        <f t="shared" si="19"/>
        <v>87.78125</v>
      </c>
      <c r="I305" s="4">
        <v>32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16"/>
        <v>42376.25</v>
      </c>
      <c r="O305" s="13">
        <f t="shared" si="17"/>
        <v>42381.25</v>
      </c>
      <c r="P305" t="b">
        <v>0</v>
      </c>
      <c r="Q305" t="b">
        <v>0</v>
      </c>
      <c r="R305" t="s">
        <v>60</v>
      </c>
      <c r="S305" t="s">
        <v>2035</v>
      </c>
      <c r="T305" s="4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8"/>
        <v>5.4614285714285717</v>
      </c>
      <c r="G306" s="4" t="s">
        <v>20</v>
      </c>
      <c r="H306" s="9">
        <f t="shared" si="19"/>
        <v>80.767605633802816</v>
      </c>
      <c r="I306" s="4">
        <v>142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16"/>
        <v>42589.208333333328</v>
      </c>
      <c r="O306" s="13">
        <f t="shared" si="17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s="4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8"/>
        <v>2.8621428571428571</v>
      </c>
      <c r="G307" s="4" t="s">
        <v>20</v>
      </c>
      <c r="H307" s="9">
        <f t="shared" si="19"/>
        <v>94.28235294117647</v>
      </c>
      <c r="I307" s="4">
        <v>85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16"/>
        <v>42448.208333333328</v>
      </c>
      <c r="O307" s="13">
        <f t="shared" si="17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s="4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8"/>
        <v>7.9076923076923072E-2</v>
      </c>
      <c r="G308" s="4" t="s">
        <v>14</v>
      </c>
      <c r="H308" s="9">
        <f t="shared" si="19"/>
        <v>73.428571428571431</v>
      </c>
      <c r="I308" s="4">
        <v>7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16"/>
        <v>42930.208333333328</v>
      </c>
      <c r="O308" s="13">
        <f t="shared" si="17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s="4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8"/>
        <v>1.3213677811550153</v>
      </c>
      <c r="G309" s="4" t="s">
        <v>20</v>
      </c>
      <c r="H309" s="9">
        <f t="shared" si="19"/>
        <v>65.968133535660087</v>
      </c>
      <c r="I309" s="4">
        <v>659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16"/>
        <v>41066.208333333336</v>
      </c>
      <c r="O309" s="13">
        <f t="shared" si="17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s="4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8"/>
        <v>0.74077834179357027</v>
      </c>
      <c r="G310" s="4" t="s">
        <v>14</v>
      </c>
      <c r="H310" s="9">
        <f t="shared" si="19"/>
        <v>109.04109589041096</v>
      </c>
      <c r="I310" s="4">
        <v>803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16"/>
        <v>40651.208333333336</v>
      </c>
      <c r="O310" s="13">
        <f t="shared" si="17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s="4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8"/>
        <v>0.75292682926829269</v>
      </c>
      <c r="G311" s="4" t="s">
        <v>74</v>
      </c>
      <c r="H311" s="9">
        <f t="shared" si="19"/>
        <v>41.16</v>
      </c>
      <c r="I311" s="4">
        <v>75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16"/>
        <v>40807.208333333336</v>
      </c>
      <c r="O311" s="13">
        <f t="shared" si="17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s="4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8"/>
        <v>0.20333333333333334</v>
      </c>
      <c r="G312" s="4" t="s">
        <v>14</v>
      </c>
      <c r="H312" s="9">
        <f t="shared" si="19"/>
        <v>99.125</v>
      </c>
      <c r="I312" s="4">
        <v>16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16"/>
        <v>40277.208333333336</v>
      </c>
      <c r="O312" s="13">
        <f t="shared" si="17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s="4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8"/>
        <v>2.0336507936507937</v>
      </c>
      <c r="G313" s="4" t="s">
        <v>20</v>
      </c>
      <c r="H313" s="9">
        <f t="shared" si="19"/>
        <v>105.88429752066116</v>
      </c>
      <c r="I313" s="4">
        <v>121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16"/>
        <v>40590.25</v>
      </c>
      <c r="O313" s="13">
        <f t="shared" si="17"/>
        <v>40602.25</v>
      </c>
      <c r="P313" t="b">
        <v>0</v>
      </c>
      <c r="Q313" t="b">
        <v>0</v>
      </c>
      <c r="R313" t="s">
        <v>33</v>
      </c>
      <c r="S313" t="s">
        <v>2039</v>
      </c>
      <c r="T313" s="4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8"/>
        <v>3.1022842639593908</v>
      </c>
      <c r="G314" s="4" t="s">
        <v>20</v>
      </c>
      <c r="H314" s="9">
        <f t="shared" si="19"/>
        <v>48.996525921966864</v>
      </c>
      <c r="I314" s="4">
        <v>3742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16"/>
        <v>41572.208333333336</v>
      </c>
      <c r="O314" s="13">
        <f t="shared" si="17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s="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8"/>
        <v>3.9531818181818181</v>
      </c>
      <c r="G315" s="4" t="s">
        <v>20</v>
      </c>
      <c r="H315" s="9">
        <f t="shared" si="19"/>
        <v>39</v>
      </c>
      <c r="I315" s="4">
        <v>223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16"/>
        <v>40966.25</v>
      </c>
      <c r="O315" s="13">
        <f t="shared" si="17"/>
        <v>40968.25</v>
      </c>
      <c r="P315" t="b">
        <v>0</v>
      </c>
      <c r="Q315" t="b">
        <v>0</v>
      </c>
      <c r="R315" t="s">
        <v>23</v>
      </c>
      <c r="S315" t="s">
        <v>2035</v>
      </c>
      <c r="T315" s="4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8"/>
        <v>2.9471428571428571</v>
      </c>
      <c r="G316" s="4" t="s">
        <v>20</v>
      </c>
      <c r="H316" s="9">
        <f t="shared" si="19"/>
        <v>31.022556390977442</v>
      </c>
      <c r="I316" s="4">
        <v>133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16"/>
        <v>43536.208333333328</v>
      </c>
      <c r="O316" s="13">
        <f t="shared" si="17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s="4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8"/>
        <v>0.33894736842105261</v>
      </c>
      <c r="G317" s="4" t="s">
        <v>14</v>
      </c>
      <c r="H317" s="9">
        <f t="shared" si="19"/>
        <v>103.87096774193549</v>
      </c>
      <c r="I317" s="4">
        <v>31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16"/>
        <v>41783.208333333336</v>
      </c>
      <c r="O317" s="13">
        <f t="shared" si="17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s="4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8"/>
        <v>0.66677083333333331</v>
      </c>
      <c r="G318" s="4" t="s">
        <v>14</v>
      </c>
      <c r="H318" s="9">
        <f t="shared" si="19"/>
        <v>59.268518518518519</v>
      </c>
      <c r="I318" s="4">
        <v>108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16"/>
        <v>43788.25</v>
      </c>
      <c r="O318" s="13">
        <f t="shared" si="17"/>
        <v>43789.25</v>
      </c>
      <c r="P318" t="b">
        <v>0</v>
      </c>
      <c r="Q318" t="b">
        <v>1</v>
      </c>
      <c r="R318" t="s">
        <v>17</v>
      </c>
      <c r="S318" t="s">
        <v>2033</v>
      </c>
      <c r="T318" s="4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8"/>
        <v>0.19227272727272726</v>
      </c>
      <c r="G319" s="4" t="s">
        <v>14</v>
      </c>
      <c r="H319" s="9">
        <f t="shared" si="19"/>
        <v>42.3</v>
      </c>
      <c r="I319" s="4">
        <v>30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16"/>
        <v>42869.208333333328</v>
      </c>
      <c r="O319" s="13">
        <f t="shared" si="17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s="4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8"/>
        <v>0.15842105263157893</v>
      </c>
      <c r="G320" s="4" t="s">
        <v>14</v>
      </c>
      <c r="H320" s="9">
        <f t="shared" si="19"/>
        <v>53.117647058823529</v>
      </c>
      <c r="I320" s="4">
        <v>17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16"/>
        <v>41684.25</v>
      </c>
      <c r="O320" s="13">
        <f t="shared" si="17"/>
        <v>41686.25</v>
      </c>
      <c r="P320" t="b">
        <v>0</v>
      </c>
      <c r="Q320" t="b">
        <v>0</v>
      </c>
      <c r="R320" t="s">
        <v>23</v>
      </c>
      <c r="S320" t="s">
        <v>2035</v>
      </c>
      <c r="T320" s="4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8"/>
        <v>0.38702380952380955</v>
      </c>
      <c r="G321" s="4" t="s">
        <v>74</v>
      </c>
      <c r="H321" s="9">
        <f t="shared" si="19"/>
        <v>50.796875</v>
      </c>
      <c r="I321" s="4">
        <v>64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16"/>
        <v>40402.208333333336</v>
      </c>
      <c r="O321" s="13">
        <f t="shared" si="17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s="4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8"/>
        <v>9.5876777251184833E-2</v>
      </c>
      <c r="G322" s="4" t="s">
        <v>14</v>
      </c>
      <c r="H322" s="9">
        <f t="shared" si="19"/>
        <v>101.15</v>
      </c>
      <c r="I322" s="4">
        <v>80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si="16"/>
        <v>40673.208333333336</v>
      </c>
      <c r="O322" s="13">
        <f t="shared" si="17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s="4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8"/>
        <v>0.94144366197183094</v>
      </c>
      <c r="G323" s="4" t="s">
        <v>14</v>
      </c>
      <c r="H323" s="9">
        <f t="shared" si="19"/>
        <v>65.000810372771468</v>
      </c>
      <c r="I323" s="4">
        <v>2468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ref="N323:N386" si="20">(((L323/60)/60)/24)+DATE(1970,1,1)</f>
        <v>40634.208333333336</v>
      </c>
      <c r="O323" s="13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s="4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ref="F324:F387" si="22">SUM(E324/D324)</f>
        <v>1.6656234096692113</v>
      </c>
      <c r="G324" s="4" t="s">
        <v>20</v>
      </c>
      <c r="H324" s="9">
        <f t="shared" ref="H324:H387" si="23">SUM(E324/I324)</f>
        <v>37.998645510835914</v>
      </c>
      <c r="I324" s="4">
        <v>5168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20"/>
        <v>40507.25</v>
      </c>
      <c r="O324" s="13">
        <f t="shared" si="21"/>
        <v>40520.25</v>
      </c>
      <c r="P324" t="b">
        <v>0</v>
      </c>
      <c r="Q324" t="b">
        <v>0</v>
      </c>
      <c r="R324" t="s">
        <v>33</v>
      </c>
      <c r="S324" t="s">
        <v>2039</v>
      </c>
      <c r="T324" s="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2"/>
        <v>0.24134831460674158</v>
      </c>
      <c r="G325" s="4" t="s">
        <v>14</v>
      </c>
      <c r="H325" s="9">
        <f t="shared" si="23"/>
        <v>82.615384615384613</v>
      </c>
      <c r="I325" s="4">
        <v>26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20"/>
        <v>41725.208333333336</v>
      </c>
      <c r="O325" s="13">
        <f t="shared" si="21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s="4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2"/>
        <v>1.6405633802816901</v>
      </c>
      <c r="G326" s="4" t="s">
        <v>20</v>
      </c>
      <c r="H326" s="9">
        <f t="shared" si="23"/>
        <v>37.941368078175898</v>
      </c>
      <c r="I326" s="4">
        <v>307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20"/>
        <v>42176.208333333328</v>
      </c>
      <c r="O326" s="13">
        <f t="shared" si="21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s="4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2"/>
        <v>0.90723076923076929</v>
      </c>
      <c r="G327" s="4" t="s">
        <v>14</v>
      </c>
      <c r="H327" s="9">
        <f t="shared" si="23"/>
        <v>80.780821917808225</v>
      </c>
      <c r="I327" s="4">
        <v>73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20"/>
        <v>43267.208333333328</v>
      </c>
      <c r="O327" s="13">
        <f t="shared" si="21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s="4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2"/>
        <v>0.46194444444444444</v>
      </c>
      <c r="G328" s="4" t="s">
        <v>14</v>
      </c>
      <c r="H328" s="9">
        <f t="shared" si="23"/>
        <v>25.984375</v>
      </c>
      <c r="I328" s="4">
        <v>128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20"/>
        <v>42364.25</v>
      </c>
      <c r="O328" s="13">
        <f t="shared" si="21"/>
        <v>42370.25</v>
      </c>
      <c r="P328" t="b">
        <v>0</v>
      </c>
      <c r="Q328" t="b">
        <v>0</v>
      </c>
      <c r="R328" t="s">
        <v>71</v>
      </c>
      <c r="S328" t="s">
        <v>2041</v>
      </c>
      <c r="T328" s="4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2"/>
        <v>0.38538461538461538</v>
      </c>
      <c r="G329" s="4" t="s">
        <v>14</v>
      </c>
      <c r="H329" s="9">
        <f t="shared" si="23"/>
        <v>30.363636363636363</v>
      </c>
      <c r="I329" s="4">
        <v>33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20"/>
        <v>43705.208333333328</v>
      </c>
      <c r="O329" s="13">
        <f t="shared" si="21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s="4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2"/>
        <v>1.3356231003039514</v>
      </c>
      <c r="G330" s="4" t="s">
        <v>20</v>
      </c>
      <c r="H330" s="9">
        <f t="shared" si="23"/>
        <v>54.004916018025398</v>
      </c>
      <c r="I330" s="4">
        <v>2441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20"/>
        <v>43434.25</v>
      </c>
      <c r="O330" s="13">
        <f t="shared" si="21"/>
        <v>43445.25</v>
      </c>
      <c r="P330" t="b">
        <v>0</v>
      </c>
      <c r="Q330" t="b">
        <v>0</v>
      </c>
      <c r="R330" t="s">
        <v>23</v>
      </c>
      <c r="S330" t="s">
        <v>2035</v>
      </c>
      <c r="T330" s="4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2"/>
        <v>0.22896588486140726</v>
      </c>
      <c r="G331" s="4" t="s">
        <v>47</v>
      </c>
      <c r="H331" s="9">
        <f t="shared" si="23"/>
        <v>101.78672985781991</v>
      </c>
      <c r="I331" s="4">
        <v>211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20"/>
        <v>42716.25</v>
      </c>
      <c r="O331" s="13">
        <f t="shared" si="21"/>
        <v>42727.25</v>
      </c>
      <c r="P331" t="b">
        <v>0</v>
      </c>
      <c r="Q331" t="b">
        <v>0</v>
      </c>
      <c r="R331" t="s">
        <v>89</v>
      </c>
      <c r="S331" t="s">
        <v>2050</v>
      </c>
      <c r="T331" s="4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2"/>
        <v>1.8495548961424333</v>
      </c>
      <c r="G332" s="4" t="s">
        <v>20</v>
      </c>
      <c r="H332" s="9">
        <f t="shared" si="23"/>
        <v>45.003610108303249</v>
      </c>
      <c r="I332" s="4">
        <v>1385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20"/>
        <v>43077.25</v>
      </c>
      <c r="O332" s="13">
        <f t="shared" si="21"/>
        <v>43078.25</v>
      </c>
      <c r="P332" t="b">
        <v>0</v>
      </c>
      <c r="Q332" t="b">
        <v>0</v>
      </c>
      <c r="R332" t="s">
        <v>42</v>
      </c>
      <c r="S332" t="s">
        <v>2041</v>
      </c>
      <c r="T332" s="4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2"/>
        <v>4.4372727272727275</v>
      </c>
      <c r="G333" s="4" t="s">
        <v>20</v>
      </c>
      <c r="H333" s="9">
        <f t="shared" si="23"/>
        <v>77.068421052631578</v>
      </c>
      <c r="I333" s="4">
        <v>190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20"/>
        <v>40896.25</v>
      </c>
      <c r="O333" s="13">
        <f t="shared" si="21"/>
        <v>40897.25</v>
      </c>
      <c r="P333" t="b">
        <v>0</v>
      </c>
      <c r="Q333" t="b">
        <v>0</v>
      </c>
      <c r="R333" t="s">
        <v>17</v>
      </c>
      <c r="S333" t="s">
        <v>2033</v>
      </c>
      <c r="T333" s="4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2"/>
        <v>1.999806763285024</v>
      </c>
      <c r="G334" s="4" t="s">
        <v>20</v>
      </c>
      <c r="H334" s="9">
        <f t="shared" si="23"/>
        <v>88.076595744680844</v>
      </c>
      <c r="I334" s="4">
        <v>470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20"/>
        <v>41361.208333333336</v>
      </c>
      <c r="O334" s="13">
        <f t="shared" si="21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s="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2"/>
        <v>1.2395833333333333</v>
      </c>
      <c r="G335" s="4" t="s">
        <v>20</v>
      </c>
      <c r="H335" s="9">
        <f t="shared" si="23"/>
        <v>47.035573122529641</v>
      </c>
      <c r="I335" s="4">
        <v>253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20"/>
        <v>43424.25</v>
      </c>
      <c r="O335" s="13">
        <f t="shared" si="21"/>
        <v>43452.25</v>
      </c>
      <c r="P335" t="b">
        <v>0</v>
      </c>
      <c r="Q335" t="b">
        <v>0</v>
      </c>
      <c r="R335" t="s">
        <v>33</v>
      </c>
      <c r="S335" t="s">
        <v>2039</v>
      </c>
      <c r="T335" s="4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2"/>
        <v>1.8661329305135952</v>
      </c>
      <c r="G336" s="4" t="s">
        <v>20</v>
      </c>
      <c r="H336" s="9">
        <f t="shared" si="23"/>
        <v>110.99550763701707</v>
      </c>
      <c r="I336" s="4">
        <v>1113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20"/>
        <v>43110.25</v>
      </c>
      <c r="O336" s="13">
        <f t="shared" si="21"/>
        <v>43117.25</v>
      </c>
      <c r="P336" t="b">
        <v>0</v>
      </c>
      <c r="Q336" t="b">
        <v>0</v>
      </c>
      <c r="R336" t="s">
        <v>23</v>
      </c>
      <c r="S336" t="s">
        <v>2035</v>
      </c>
      <c r="T336" s="4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2"/>
        <v>1.1428538550057536</v>
      </c>
      <c r="G337" s="4" t="s">
        <v>20</v>
      </c>
      <c r="H337" s="9">
        <f t="shared" si="23"/>
        <v>87.003066141042481</v>
      </c>
      <c r="I337" s="4">
        <v>2283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20"/>
        <v>43784.25</v>
      </c>
      <c r="O337" s="13">
        <f t="shared" si="21"/>
        <v>43797.25</v>
      </c>
      <c r="P337" t="b">
        <v>0</v>
      </c>
      <c r="Q337" t="b">
        <v>0</v>
      </c>
      <c r="R337" t="s">
        <v>23</v>
      </c>
      <c r="S337" t="s">
        <v>2035</v>
      </c>
      <c r="T337" s="4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2"/>
        <v>0.97032531824611035</v>
      </c>
      <c r="G338" s="4" t="s">
        <v>14</v>
      </c>
      <c r="H338" s="9">
        <f t="shared" si="23"/>
        <v>63.994402985074629</v>
      </c>
      <c r="I338" s="4">
        <v>1072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20"/>
        <v>40527.25</v>
      </c>
      <c r="O338" s="13">
        <f t="shared" si="21"/>
        <v>40528.25</v>
      </c>
      <c r="P338" t="b">
        <v>0</v>
      </c>
      <c r="Q338" t="b">
        <v>1</v>
      </c>
      <c r="R338" t="s">
        <v>23</v>
      </c>
      <c r="S338" t="s">
        <v>2035</v>
      </c>
      <c r="T338" s="4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2"/>
        <v>1.2281904761904763</v>
      </c>
      <c r="G339" s="4" t="s">
        <v>20</v>
      </c>
      <c r="H339" s="9">
        <f t="shared" si="23"/>
        <v>105.9945205479452</v>
      </c>
      <c r="I339" s="4">
        <v>1095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20"/>
        <v>43780.25</v>
      </c>
      <c r="O339" s="13">
        <f t="shared" si="21"/>
        <v>43781.25</v>
      </c>
      <c r="P339" t="b">
        <v>0</v>
      </c>
      <c r="Q339" t="b">
        <v>0</v>
      </c>
      <c r="R339" t="s">
        <v>33</v>
      </c>
      <c r="S339" t="s">
        <v>2039</v>
      </c>
      <c r="T339" s="4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2"/>
        <v>1.7914326647564469</v>
      </c>
      <c r="G340" s="4" t="s">
        <v>20</v>
      </c>
      <c r="H340" s="9">
        <f t="shared" si="23"/>
        <v>73.989349112426041</v>
      </c>
      <c r="I340" s="4">
        <v>1690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20"/>
        <v>40821.208333333336</v>
      </c>
      <c r="O340" s="13">
        <f t="shared" si="21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s="4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2"/>
        <v>0.79951577402787966</v>
      </c>
      <c r="G341" s="4" t="s">
        <v>74</v>
      </c>
      <c r="H341" s="9">
        <f t="shared" si="23"/>
        <v>84.02004626060139</v>
      </c>
      <c r="I341" s="4">
        <v>1297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20"/>
        <v>42949.208333333328</v>
      </c>
      <c r="O341" s="13">
        <f t="shared" si="21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s="4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2"/>
        <v>0.94242587601078165</v>
      </c>
      <c r="G342" s="4" t="s">
        <v>14</v>
      </c>
      <c r="H342" s="9">
        <f t="shared" si="23"/>
        <v>88.966921119592882</v>
      </c>
      <c r="I342" s="4">
        <v>393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20"/>
        <v>40889.25</v>
      </c>
      <c r="O342" s="13">
        <f t="shared" si="21"/>
        <v>40890.25</v>
      </c>
      <c r="P342" t="b">
        <v>0</v>
      </c>
      <c r="Q342" t="b">
        <v>0</v>
      </c>
      <c r="R342" t="s">
        <v>122</v>
      </c>
      <c r="S342" t="s">
        <v>2054</v>
      </c>
      <c r="T342" s="4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2"/>
        <v>0.84669291338582675</v>
      </c>
      <c r="G343" s="4" t="s">
        <v>14</v>
      </c>
      <c r="H343" s="9">
        <f t="shared" si="23"/>
        <v>76.990453460620529</v>
      </c>
      <c r="I343" s="4">
        <v>1257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20"/>
        <v>42244.208333333328</v>
      </c>
      <c r="O343" s="13">
        <f t="shared" si="21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s="4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2"/>
        <v>0.66521920668058454</v>
      </c>
      <c r="G344" s="4" t="s">
        <v>14</v>
      </c>
      <c r="H344" s="9">
        <f t="shared" si="23"/>
        <v>97.146341463414629</v>
      </c>
      <c r="I344" s="4">
        <v>328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20"/>
        <v>41475.208333333336</v>
      </c>
      <c r="O344" s="13">
        <f t="shared" si="21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s="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2"/>
        <v>0.53922222222222227</v>
      </c>
      <c r="G345" s="4" t="s">
        <v>14</v>
      </c>
      <c r="H345" s="9">
        <f t="shared" si="23"/>
        <v>33.013605442176868</v>
      </c>
      <c r="I345" s="4">
        <v>147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20"/>
        <v>41597.25</v>
      </c>
      <c r="O345" s="13">
        <f t="shared" si="21"/>
        <v>41650.25</v>
      </c>
      <c r="P345" t="b">
        <v>0</v>
      </c>
      <c r="Q345" t="b">
        <v>0</v>
      </c>
      <c r="R345" t="s">
        <v>33</v>
      </c>
      <c r="S345" t="s">
        <v>2039</v>
      </c>
      <c r="T345" s="4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2"/>
        <v>0.41983299595141699</v>
      </c>
      <c r="G346" s="4" t="s">
        <v>14</v>
      </c>
      <c r="H346" s="9">
        <f t="shared" si="23"/>
        <v>99.950602409638549</v>
      </c>
      <c r="I346" s="4">
        <v>830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20"/>
        <v>43122.25</v>
      </c>
      <c r="O346" s="13">
        <f t="shared" si="21"/>
        <v>43162.25</v>
      </c>
      <c r="P346" t="b">
        <v>0</v>
      </c>
      <c r="Q346" t="b">
        <v>0</v>
      </c>
      <c r="R346" t="s">
        <v>89</v>
      </c>
      <c r="S346" t="s">
        <v>2050</v>
      </c>
      <c r="T346" s="4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2"/>
        <v>0.14694796954314721</v>
      </c>
      <c r="G347" s="4" t="s">
        <v>14</v>
      </c>
      <c r="H347" s="9">
        <f t="shared" si="23"/>
        <v>69.966767371601208</v>
      </c>
      <c r="I347" s="4">
        <v>331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20"/>
        <v>42194.208333333328</v>
      </c>
      <c r="O347" s="13">
        <f t="shared" si="21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s="4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2"/>
        <v>0.34475</v>
      </c>
      <c r="G348" s="4" t="s">
        <v>14</v>
      </c>
      <c r="H348" s="9">
        <f t="shared" si="23"/>
        <v>110.32</v>
      </c>
      <c r="I348" s="4">
        <v>25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20"/>
        <v>42971.208333333328</v>
      </c>
      <c r="O348" s="13">
        <f t="shared" si="21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s="4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2"/>
        <v>14.007777777777777</v>
      </c>
      <c r="G349" s="4" t="s">
        <v>20</v>
      </c>
      <c r="H349" s="9">
        <f t="shared" si="23"/>
        <v>66.005235602094245</v>
      </c>
      <c r="I349" s="4">
        <v>191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20"/>
        <v>42046.25</v>
      </c>
      <c r="O349" s="13">
        <f t="shared" si="21"/>
        <v>42070.25</v>
      </c>
      <c r="P349" t="b">
        <v>0</v>
      </c>
      <c r="Q349" t="b">
        <v>0</v>
      </c>
      <c r="R349" t="s">
        <v>28</v>
      </c>
      <c r="S349" t="s">
        <v>2037</v>
      </c>
      <c r="T349" s="4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2"/>
        <v>0.71770351758793971</v>
      </c>
      <c r="G350" s="4" t="s">
        <v>14</v>
      </c>
      <c r="H350" s="9">
        <f t="shared" si="23"/>
        <v>41.005742176284812</v>
      </c>
      <c r="I350" s="4">
        <v>3483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20"/>
        <v>42782.25</v>
      </c>
      <c r="O350" s="13">
        <f t="shared" si="21"/>
        <v>42795.25</v>
      </c>
      <c r="P350" t="b">
        <v>0</v>
      </c>
      <c r="Q350" t="b">
        <v>0</v>
      </c>
      <c r="R350" t="s">
        <v>17</v>
      </c>
      <c r="S350" t="s">
        <v>2033</v>
      </c>
      <c r="T350" s="4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2"/>
        <v>0.53074115044247783</v>
      </c>
      <c r="G351" s="4" t="s">
        <v>14</v>
      </c>
      <c r="H351" s="9">
        <f t="shared" si="23"/>
        <v>103.96316359696641</v>
      </c>
      <c r="I351" s="4">
        <v>923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20"/>
        <v>42930.208333333328</v>
      </c>
      <c r="O351" s="13">
        <f t="shared" si="21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s="4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2"/>
        <v>0.05</v>
      </c>
      <c r="G352" s="4" t="s">
        <v>14</v>
      </c>
      <c r="H352" s="9">
        <f t="shared" si="23"/>
        <v>5</v>
      </c>
      <c r="I352" s="4">
        <v>1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20"/>
        <v>42144.208333333328</v>
      </c>
      <c r="O352" s="13">
        <f t="shared" si="21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s="4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2"/>
        <v>1.2770715249662619</v>
      </c>
      <c r="G353" s="4" t="s">
        <v>20</v>
      </c>
      <c r="H353" s="9">
        <f t="shared" si="23"/>
        <v>47.009935419771487</v>
      </c>
      <c r="I353" s="4">
        <v>2013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20"/>
        <v>42240.208333333328</v>
      </c>
      <c r="O353" s="13">
        <f t="shared" si="21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s="4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2"/>
        <v>0.34892857142857142</v>
      </c>
      <c r="G354" s="4" t="s">
        <v>14</v>
      </c>
      <c r="H354" s="9">
        <f t="shared" si="23"/>
        <v>29.606060606060606</v>
      </c>
      <c r="I354" s="4">
        <v>33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20"/>
        <v>42315.25</v>
      </c>
      <c r="O354" s="13">
        <f t="shared" si="21"/>
        <v>42323.25</v>
      </c>
      <c r="P354" t="b">
        <v>0</v>
      </c>
      <c r="Q354" t="b">
        <v>0</v>
      </c>
      <c r="R354" t="s">
        <v>33</v>
      </c>
      <c r="S354" t="s">
        <v>2039</v>
      </c>
      <c r="T354" s="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2"/>
        <v>4.105982142857143</v>
      </c>
      <c r="G355" s="4" t="s">
        <v>20</v>
      </c>
      <c r="H355" s="9">
        <f t="shared" si="23"/>
        <v>81.010569583088667</v>
      </c>
      <c r="I355" s="4">
        <v>1703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20"/>
        <v>43651.208333333328</v>
      </c>
      <c r="O355" s="13">
        <f t="shared" si="21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s="4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2"/>
        <v>1.2373770491803278</v>
      </c>
      <c r="G356" s="4" t="s">
        <v>20</v>
      </c>
      <c r="H356" s="9">
        <f t="shared" si="23"/>
        <v>94.35</v>
      </c>
      <c r="I356" s="4">
        <v>80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20"/>
        <v>41520.208333333336</v>
      </c>
      <c r="O356" s="13">
        <f t="shared" si="21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s="4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2"/>
        <v>0.58973684210526311</v>
      </c>
      <c r="G357" s="4" t="s">
        <v>47</v>
      </c>
      <c r="H357" s="9">
        <f t="shared" si="23"/>
        <v>26.058139534883722</v>
      </c>
      <c r="I357" s="4">
        <v>86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20"/>
        <v>42757.25</v>
      </c>
      <c r="O357" s="13">
        <f t="shared" si="21"/>
        <v>42797.25</v>
      </c>
      <c r="P357" t="b">
        <v>0</v>
      </c>
      <c r="Q357" t="b">
        <v>0</v>
      </c>
      <c r="R357" t="s">
        <v>65</v>
      </c>
      <c r="S357" t="s">
        <v>2037</v>
      </c>
      <c r="T357" s="4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2"/>
        <v>0.36892473118279567</v>
      </c>
      <c r="G358" s="4" t="s">
        <v>14</v>
      </c>
      <c r="H358" s="9">
        <f t="shared" si="23"/>
        <v>85.775000000000006</v>
      </c>
      <c r="I358" s="4">
        <v>40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20"/>
        <v>40922.25</v>
      </c>
      <c r="O358" s="13">
        <f t="shared" si="21"/>
        <v>40931.25</v>
      </c>
      <c r="P358" t="b">
        <v>0</v>
      </c>
      <c r="Q358" t="b">
        <v>0</v>
      </c>
      <c r="R358" t="s">
        <v>33</v>
      </c>
      <c r="S358" t="s">
        <v>2039</v>
      </c>
      <c r="T358" s="4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2"/>
        <v>1.8491304347826087</v>
      </c>
      <c r="G359" s="4" t="s">
        <v>20</v>
      </c>
      <c r="H359" s="9">
        <f t="shared" si="23"/>
        <v>103.73170731707317</v>
      </c>
      <c r="I359" s="4">
        <v>41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20"/>
        <v>42250.208333333328</v>
      </c>
      <c r="O359" s="13">
        <f t="shared" si="21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s="4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2"/>
        <v>0.11814432989690722</v>
      </c>
      <c r="G360" s="4" t="s">
        <v>14</v>
      </c>
      <c r="H360" s="9">
        <f t="shared" si="23"/>
        <v>49.826086956521742</v>
      </c>
      <c r="I360" s="4">
        <v>23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20"/>
        <v>43322.208333333328</v>
      </c>
      <c r="O360" s="13">
        <f t="shared" si="21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s="4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2"/>
        <v>2.9870000000000001</v>
      </c>
      <c r="G361" s="4" t="s">
        <v>20</v>
      </c>
      <c r="H361" s="9">
        <f t="shared" si="23"/>
        <v>63.893048128342244</v>
      </c>
      <c r="I361" s="4">
        <v>187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20"/>
        <v>40782.208333333336</v>
      </c>
      <c r="O361" s="13">
        <f t="shared" si="21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s="4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2"/>
        <v>2.2635175879396985</v>
      </c>
      <c r="G362" s="4" t="s">
        <v>20</v>
      </c>
      <c r="H362" s="9">
        <f t="shared" si="23"/>
        <v>47.002434782608695</v>
      </c>
      <c r="I362" s="4">
        <v>2875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20"/>
        <v>40544.25</v>
      </c>
      <c r="O362" s="13">
        <f t="shared" si="21"/>
        <v>40558.25</v>
      </c>
      <c r="P362" t="b">
        <v>0</v>
      </c>
      <c r="Q362" t="b">
        <v>1</v>
      </c>
      <c r="R362" t="s">
        <v>33</v>
      </c>
      <c r="S362" t="s">
        <v>2039</v>
      </c>
      <c r="T362" s="4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2"/>
        <v>1.7356363636363636</v>
      </c>
      <c r="G363" s="4" t="s">
        <v>20</v>
      </c>
      <c r="H363" s="9">
        <f t="shared" si="23"/>
        <v>108.47727272727273</v>
      </c>
      <c r="I363" s="4">
        <v>88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20"/>
        <v>43015.208333333328</v>
      </c>
      <c r="O363" s="13">
        <f t="shared" si="21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s="4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2"/>
        <v>3.7175675675675675</v>
      </c>
      <c r="G364" s="4" t="s">
        <v>20</v>
      </c>
      <c r="H364" s="9">
        <f t="shared" si="23"/>
        <v>72.015706806282722</v>
      </c>
      <c r="I364" s="4">
        <v>191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20"/>
        <v>40570.25</v>
      </c>
      <c r="O364" s="13">
        <f t="shared" si="21"/>
        <v>40608.25</v>
      </c>
      <c r="P364" t="b">
        <v>0</v>
      </c>
      <c r="Q364" t="b">
        <v>0</v>
      </c>
      <c r="R364" t="s">
        <v>23</v>
      </c>
      <c r="S364" t="s">
        <v>2035</v>
      </c>
      <c r="T364" s="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2"/>
        <v>1.601923076923077</v>
      </c>
      <c r="G365" s="4" t="s">
        <v>20</v>
      </c>
      <c r="H365" s="9">
        <f t="shared" si="23"/>
        <v>59.928057553956833</v>
      </c>
      <c r="I365" s="4">
        <v>139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20"/>
        <v>40904.25</v>
      </c>
      <c r="O365" s="13">
        <f t="shared" si="21"/>
        <v>40905.25</v>
      </c>
      <c r="P365" t="b">
        <v>0</v>
      </c>
      <c r="Q365" t="b">
        <v>0</v>
      </c>
      <c r="R365" t="s">
        <v>23</v>
      </c>
      <c r="S365" t="s">
        <v>2035</v>
      </c>
      <c r="T365" s="4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2"/>
        <v>16.163333333333334</v>
      </c>
      <c r="G366" s="4" t="s">
        <v>20</v>
      </c>
      <c r="H366" s="9">
        <f t="shared" si="23"/>
        <v>78.209677419354833</v>
      </c>
      <c r="I366" s="4">
        <v>186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20"/>
        <v>43164.25</v>
      </c>
      <c r="O366" s="13">
        <f t="shared" si="21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s="4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2"/>
        <v>7.3343749999999996</v>
      </c>
      <c r="G367" s="4" t="s">
        <v>20</v>
      </c>
      <c r="H367" s="9">
        <f t="shared" si="23"/>
        <v>104.77678571428571</v>
      </c>
      <c r="I367" s="4">
        <v>112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20"/>
        <v>42733.25</v>
      </c>
      <c r="O367" s="13">
        <f t="shared" si="21"/>
        <v>42760.25</v>
      </c>
      <c r="P367" t="b">
        <v>0</v>
      </c>
      <c r="Q367" t="b">
        <v>0</v>
      </c>
      <c r="R367" t="s">
        <v>33</v>
      </c>
      <c r="S367" t="s">
        <v>2039</v>
      </c>
      <c r="T367" s="4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2"/>
        <v>5.9211111111111112</v>
      </c>
      <c r="G368" s="4" t="s">
        <v>20</v>
      </c>
      <c r="H368" s="9">
        <f t="shared" si="23"/>
        <v>105.52475247524752</v>
      </c>
      <c r="I368" s="4">
        <v>101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20"/>
        <v>40546.25</v>
      </c>
      <c r="O368" s="13">
        <f t="shared" si="21"/>
        <v>40547.25</v>
      </c>
      <c r="P368" t="b">
        <v>0</v>
      </c>
      <c r="Q368" t="b">
        <v>1</v>
      </c>
      <c r="R368" t="s">
        <v>33</v>
      </c>
      <c r="S368" t="s">
        <v>2039</v>
      </c>
      <c r="T368" s="4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2"/>
        <v>0.18888888888888888</v>
      </c>
      <c r="G369" s="4" t="s">
        <v>14</v>
      </c>
      <c r="H369" s="9">
        <f t="shared" si="23"/>
        <v>24.933333333333334</v>
      </c>
      <c r="I369" s="4">
        <v>75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20"/>
        <v>41930.208333333336</v>
      </c>
      <c r="O369" s="13">
        <f t="shared" si="21"/>
        <v>41954.25</v>
      </c>
      <c r="P369" t="b">
        <v>0</v>
      </c>
      <c r="Q369" t="b">
        <v>1</v>
      </c>
      <c r="R369" t="s">
        <v>33</v>
      </c>
      <c r="S369" t="s">
        <v>2039</v>
      </c>
      <c r="T369" s="4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2"/>
        <v>2.7680769230769231</v>
      </c>
      <c r="G370" s="4" t="s">
        <v>20</v>
      </c>
      <c r="H370" s="9">
        <f t="shared" si="23"/>
        <v>69.873786407766985</v>
      </c>
      <c r="I370" s="4">
        <v>206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20"/>
        <v>40464.208333333336</v>
      </c>
      <c r="O370" s="13">
        <f t="shared" si="21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s="4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2"/>
        <v>2.730185185185185</v>
      </c>
      <c r="G371" s="4" t="s">
        <v>20</v>
      </c>
      <c r="H371" s="9">
        <f t="shared" si="23"/>
        <v>95.733766233766232</v>
      </c>
      <c r="I371" s="4">
        <v>154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20"/>
        <v>41308.25</v>
      </c>
      <c r="O371" s="13">
        <f t="shared" si="21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s="4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2"/>
        <v>1.593633125556545</v>
      </c>
      <c r="G372" s="4" t="s">
        <v>20</v>
      </c>
      <c r="H372" s="9">
        <f t="shared" si="23"/>
        <v>29.997485752598056</v>
      </c>
      <c r="I372" s="4">
        <v>5966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20"/>
        <v>43570.208333333328</v>
      </c>
      <c r="O372" s="13">
        <f t="shared" si="21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s="4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2"/>
        <v>0.67869978858350954</v>
      </c>
      <c r="G373" s="4" t="s">
        <v>14</v>
      </c>
      <c r="H373" s="9">
        <f t="shared" si="23"/>
        <v>59.011948529411768</v>
      </c>
      <c r="I373" s="4">
        <v>2176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20"/>
        <v>42043.25</v>
      </c>
      <c r="O373" s="13">
        <f t="shared" si="21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s="4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2"/>
        <v>15.915555555555555</v>
      </c>
      <c r="G374" s="4" t="s">
        <v>20</v>
      </c>
      <c r="H374" s="9">
        <f t="shared" si="23"/>
        <v>84.757396449704146</v>
      </c>
      <c r="I374" s="4">
        <v>169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20"/>
        <v>42012.25</v>
      </c>
      <c r="O374" s="13">
        <f t="shared" si="21"/>
        <v>42032.25</v>
      </c>
      <c r="P374" t="b">
        <v>0</v>
      </c>
      <c r="Q374" t="b">
        <v>1</v>
      </c>
      <c r="R374" t="s">
        <v>42</v>
      </c>
      <c r="S374" t="s">
        <v>2041</v>
      </c>
      <c r="T374" s="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2"/>
        <v>7.3018222222222224</v>
      </c>
      <c r="G375" s="4" t="s">
        <v>20</v>
      </c>
      <c r="H375" s="9">
        <f t="shared" si="23"/>
        <v>78.010921177587846</v>
      </c>
      <c r="I375" s="4">
        <v>2106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20"/>
        <v>42964.208333333328</v>
      </c>
      <c r="O375" s="13">
        <f t="shared" si="21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s="4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2"/>
        <v>0.13185782556750297</v>
      </c>
      <c r="G376" s="4" t="s">
        <v>14</v>
      </c>
      <c r="H376" s="9">
        <f t="shared" si="23"/>
        <v>50.05215419501134</v>
      </c>
      <c r="I376" s="4">
        <v>441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20"/>
        <v>43476.25</v>
      </c>
      <c r="O376" s="13">
        <f t="shared" si="21"/>
        <v>43481.25</v>
      </c>
      <c r="P376" t="b">
        <v>0</v>
      </c>
      <c r="Q376" t="b">
        <v>1</v>
      </c>
      <c r="R376" t="s">
        <v>42</v>
      </c>
      <c r="S376" t="s">
        <v>2041</v>
      </c>
      <c r="T376" s="4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2"/>
        <v>0.54777777777777781</v>
      </c>
      <c r="G377" s="4" t="s">
        <v>14</v>
      </c>
      <c r="H377" s="9">
        <f t="shared" si="23"/>
        <v>59.16</v>
      </c>
      <c r="I377" s="4">
        <v>25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20"/>
        <v>42293.208333333328</v>
      </c>
      <c r="O377" s="13">
        <f t="shared" si="21"/>
        <v>42350.25</v>
      </c>
      <c r="P377" t="b">
        <v>0</v>
      </c>
      <c r="Q377" t="b">
        <v>0</v>
      </c>
      <c r="R377" t="s">
        <v>60</v>
      </c>
      <c r="S377" t="s">
        <v>2035</v>
      </c>
      <c r="T377" s="4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2"/>
        <v>3.6102941176470589</v>
      </c>
      <c r="G378" s="4" t="s">
        <v>20</v>
      </c>
      <c r="H378" s="9">
        <f t="shared" si="23"/>
        <v>93.702290076335885</v>
      </c>
      <c r="I378" s="4">
        <v>131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20"/>
        <v>41826.208333333336</v>
      </c>
      <c r="O378" s="13">
        <f t="shared" si="21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s="4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2"/>
        <v>0.10257545271629778</v>
      </c>
      <c r="G379" s="4" t="s">
        <v>14</v>
      </c>
      <c r="H379" s="9">
        <f t="shared" si="23"/>
        <v>40.14173228346457</v>
      </c>
      <c r="I379" s="4">
        <v>127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20"/>
        <v>43760.208333333328</v>
      </c>
      <c r="O379" s="13">
        <f t="shared" si="21"/>
        <v>43774.25</v>
      </c>
      <c r="P379" t="b">
        <v>0</v>
      </c>
      <c r="Q379" t="b">
        <v>0</v>
      </c>
      <c r="R379" t="s">
        <v>33</v>
      </c>
      <c r="S379" t="s">
        <v>2039</v>
      </c>
      <c r="T379" s="4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2"/>
        <v>0.13962962962962963</v>
      </c>
      <c r="G380" s="4" t="s">
        <v>14</v>
      </c>
      <c r="H380" s="9">
        <f t="shared" si="23"/>
        <v>70.090140845070422</v>
      </c>
      <c r="I380" s="4">
        <v>355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20"/>
        <v>43241.208333333328</v>
      </c>
      <c r="O380" s="13">
        <f t="shared" si="21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s="4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2"/>
        <v>0.40444444444444444</v>
      </c>
      <c r="G381" s="4" t="s">
        <v>14</v>
      </c>
      <c r="H381" s="9">
        <f t="shared" si="23"/>
        <v>66.181818181818187</v>
      </c>
      <c r="I381" s="4">
        <v>44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20"/>
        <v>40843.208333333336</v>
      </c>
      <c r="O381" s="13">
        <f t="shared" si="21"/>
        <v>40857.25</v>
      </c>
      <c r="P381" t="b">
        <v>0</v>
      </c>
      <c r="Q381" t="b">
        <v>0</v>
      </c>
      <c r="R381" t="s">
        <v>33</v>
      </c>
      <c r="S381" t="s">
        <v>2039</v>
      </c>
      <c r="T381" s="4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2"/>
        <v>1.6032</v>
      </c>
      <c r="G382" s="4" t="s">
        <v>20</v>
      </c>
      <c r="H382" s="9">
        <f t="shared" si="23"/>
        <v>47.714285714285715</v>
      </c>
      <c r="I382" s="4">
        <v>84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20"/>
        <v>41448.208333333336</v>
      </c>
      <c r="O382" s="13">
        <f t="shared" si="21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s="4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2"/>
        <v>1.8394339622641509</v>
      </c>
      <c r="G383" s="4" t="s">
        <v>20</v>
      </c>
      <c r="H383" s="9">
        <f t="shared" si="23"/>
        <v>62.896774193548389</v>
      </c>
      <c r="I383" s="4">
        <v>155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20"/>
        <v>42163.208333333328</v>
      </c>
      <c r="O383" s="13">
        <f t="shared" si="21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s="4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2"/>
        <v>0.63769230769230767</v>
      </c>
      <c r="G384" s="4" t="s">
        <v>14</v>
      </c>
      <c r="H384" s="9">
        <f t="shared" si="23"/>
        <v>86.611940298507463</v>
      </c>
      <c r="I384" s="4">
        <v>67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20"/>
        <v>43024.208333333328</v>
      </c>
      <c r="O384" s="13">
        <f t="shared" si="21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s="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2"/>
        <v>2.2538095238095237</v>
      </c>
      <c r="G385" s="4" t="s">
        <v>20</v>
      </c>
      <c r="H385" s="9">
        <f t="shared" si="23"/>
        <v>75.126984126984127</v>
      </c>
      <c r="I385" s="4">
        <v>189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20"/>
        <v>43509.25</v>
      </c>
      <c r="O385" s="13">
        <f t="shared" si="21"/>
        <v>43515.25</v>
      </c>
      <c r="P385" t="b">
        <v>0</v>
      </c>
      <c r="Q385" t="b">
        <v>1</v>
      </c>
      <c r="R385" t="s">
        <v>17</v>
      </c>
      <c r="S385" t="s">
        <v>2033</v>
      </c>
      <c r="T385" s="4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2"/>
        <v>1.7200961538461539</v>
      </c>
      <c r="G386" s="4" t="s">
        <v>20</v>
      </c>
      <c r="H386" s="9">
        <f t="shared" si="23"/>
        <v>41.004167534903104</v>
      </c>
      <c r="I386" s="4">
        <v>4799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si="20"/>
        <v>42776.25</v>
      </c>
      <c r="O386" s="13">
        <f t="shared" si="21"/>
        <v>42803.25</v>
      </c>
      <c r="P386" t="b">
        <v>1</v>
      </c>
      <c r="Q386" t="b">
        <v>1</v>
      </c>
      <c r="R386" t="s">
        <v>42</v>
      </c>
      <c r="S386" t="s">
        <v>2041</v>
      </c>
      <c r="T386" s="4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2"/>
        <v>1.4616709511568124</v>
      </c>
      <c r="G387" s="4" t="s">
        <v>20</v>
      </c>
      <c r="H387" s="9">
        <f t="shared" si="23"/>
        <v>50.007915567282325</v>
      </c>
      <c r="I387" s="4">
        <v>1137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ref="N387:N450" si="24">(((L387/60)/60)/24)+DATE(1970,1,1)</f>
        <v>43553.208333333328</v>
      </c>
      <c r="O387" s="13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s="4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ref="F388:F451" si="26">SUM(E388/D388)</f>
        <v>0.76423616236162362</v>
      </c>
      <c r="G388" s="4" t="s">
        <v>14</v>
      </c>
      <c r="H388" s="9">
        <f t="shared" ref="H388:H451" si="27">SUM(E388/I388)</f>
        <v>96.960674157303373</v>
      </c>
      <c r="I388" s="4">
        <v>1068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24"/>
        <v>40355.208333333336</v>
      </c>
      <c r="O388" s="13">
        <f t="shared" si="25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s="4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6"/>
        <v>0.39261467889908258</v>
      </c>
      <c r="G389" s="4" t="s">
        <v>14</v>
      </c>
      <c r="H389" s="9">
        <f t="shared" si="27"/>
        <v>100.93160377358491</v>
      </c>
      <c r="I389" s="4">
        <v>424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24"/>
        <v>41072.208333333336</v>
      </c>
      <c r="O389" s="13">
        <f t="shared" si="25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s="4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6"/>
        <v>0.11270034843205574</v>
      </c>
      <c r="G390" s="4" t="s">
        <v>74</v>
      </c>
      <c r="H390" s="9">
        <f t="shared" si="27"/>
        <v>89.227586206896547</v>
      </c>
      <c r="I390" s="4">
        <v>145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24"/>
        <v>40912.25</v>
      </c>
      <c r="O390" s="13">
        <f t="shared" si="25"/>
        <v>40914.25</v>
      </c>
      <c r="P390" t="b">
        <v>0</v>
      </c>
      <c r="Q390" t="b">
        <v>0</v>
      </c>
      <c r="R390" t="s">
        <v>60</v>
      </c>
      <c r="S390" t="s">
        <v>2035</v>
      </c>
      <c r="T390" s="4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6"/>
        <v>1.2211084337349398</v>
      </c>
      <c r="G391" s="4" t="s">
        <v>20</v>
      </c>
      <c r="H391" s="9">
        <f t="shared" si="27"/>
        <v>87.979166666666671</v>
      </c>
      <c r="I391" s="4">
        <v>1152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24"/>
        <v>40479.208333333336</v>
      </c>
      <c r="O391" s="13">
        <f t="shared" si="25"/>
        <v>40506.25</v>
      </c>
      <c r="P391" t="b">
        <v>0</v>
      </c>
      <c r="Q391" t="b">
        <v>0</v>
      </c>
      <c r="R391" t="s">
        <v>33</v>
      </c>
      <c r="S391" t="s">
        <v>2039</v>
      </c>
      <c r="T391" s="4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6"/>
        <v>1.8654166666666667</v>
      </c>
      <c r="G392" s="4" t="s">
        <v>20</v>
      </c>
      <c r="H392" s="9">
        <f t="shared" si="27"/>
        <v>89.54</v>
      </c>
      <c r="I392" s="4">
        <v>50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24"/>
        <v>41530.208333333336</v>
      </c>
      <c r="O392" s="13">
        <f t="shared" si="25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s="4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6"/>
        <v>7.27317880794702E-2</v>
      </c>
      <c r="G393" s="4" t="s">
        <v>14</v>
      </c>
      <c r="H393" s="9">
        <f t="shared" si="27"/>
        <v>29.09271523178808</v>
      </c>
      <c r="I393" s="4">
        <v>151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24"/>
        <v>41653.25</v>
      </c>
      <c r="O393" s="13">
        <f t="shared" si="25"/>
        <v>41655.25</v>
      </c>
      <c r="P393" t="b">
        <v>0</v>
      </c>
      <c r="Q393" t="b">
        <v>0</v>
      </c>
      <c r="R393" t="s">
        <v>68</v>
      </c>
      <c r="S393" t="s">
        <v>2047</v>
      </c>
      <c r="T393" s="4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6"/>
        <v>0.65642371234207963</v>
      </c>
      <c r="G394" s="4" t="s">
        <v>14</v>
      </c>
      <c r="H394" s="9">
        <f t="shared" si="27"/>
        <v>42.006218905472636</v>
      </c>
      <c r="I394" s="4">
        <v>1608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24"/>
        <v>40549.25</v>
      </c>
      <c r="O394" s="13">
        <f t="shared" si="25"/>
        <v>40551.25</v>
      </c>
      <c r="P394" t="b">
        <v>0</v>
      </c>
      <c r="Q394" t="b">
        <v>0</v>
      </c>
      <c r="R394" t="s">
        <v>65</v>
      </c>
      <c r="S394" t="s">
        <v>2037</v>
      </c>
      <c r="T394" s="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6"/>
        <v>2.2896178343949045</v>
      </c>
      <c r="G395" s="4" t="s">
        <v>20</v>
      </c>
      <c r="H395" s="9">
        <f t="shared" si="27"/>
        <v>47.004903563255965</v>
      </c>
      <c r="I395" s="4">
        <v>3059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24"/>
        <v>42933.208333333328</v>
      </c>
      <c r="O395" s="13">
        <f t="shared" si="25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s="4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6"/>
        <v>4.6937499999999996</v>
      </c>
      <c r="G396" s="4" t="s">
        <v>20</v>
      </c>
      <c r="H396" s="9">
        <f t="shared" si="27"/>
        <v>110.44117647058823</v>
      </c>
      <c r="I396" s="4">
        <v>34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24"/>
        <v>41484.208333333336</v>
      </c>
      <c r="O396" s="13">
        <f t="shared" si="25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s="4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6"/>
        <v>1.3011267605633803</v>
      </c>
      <c r="G397" s="4" t="s">
        <v>20</v>
      </c>
      <c r="H397" s="9">
        <f t="shared" si="27"/>
        <v>41.990909090909092</v>
      </c>
      <c r="I397" s="4">
        <v>220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24"/>
        <v>40885.25</v>
      </c>
      <c r="O397" s="13">
        <f t="shared" si="25"/>
        <v>40886.25</v>
      </c>
      <c r="P397" t="b">
        <v>1</v>
      </c>
      <c r="Q397" t="b">
        <v>0</v>
      </c>
      <c r="R397" t="s">
        <v>33</v>
      </c>
      <c r="S397" t="s">
        <v>2039</v>
      </c>
      <c r="T397" s="4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6"/>
        <v>1.6705422993492407</v>
      </c>
      <c r="G398" s="4" t="s">
        <v>20</v>
      </c>
      <c r="H398" s="9">
        <f t="shared" si="27"/>
        <v>48.012468827930178</v>
      </c>
      <c r="I398" s="4">
        <v>1604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24"/>
        <v>43378.208333333328</v>
      </c>
      <c r="O398" s="13">
        <f t="shared" si="25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s="4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6"/>
        <v>1.738641975308642</v>
      </c>
      <c r="G399" s="4" t="s">
        <v>20</v>
      </c>
      <c r="H399" s="9">
        <f t="shared" si="27"/>
        <v>31.019823788546255</v>
      </c>
      <c r="I399" s="4">
        <v>454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24"/>
        <v>41417.208333333336</v>
      </c>
      <c r="O399" s="13">
        <f t="shared" si="25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s="4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6"/>
        <v>7.1776470588235295</v>
      </c>
      <c r="G400" s="4" t="s">
        <v>20</v>
      </c>
      <c r="H400" s="9">
        <f t="shared" si="27"/>
        <v>99.203252032520325</v>
      </c>
      <c r="I400" s="4">
        <v>123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24"/>
        <v>43228.208333333328</v>
      </c>
      <c r="O400" s="13">
        <f t="shared" si="25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s="4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6"/>
        <v>0.63850976361767731</v>
      </c>
      <c r="G401" s="4" t="s">
        <v>14</v>
      </c>
      <c r="H401" s="9">
        <f t="shared" si="27"/>
        <v>66.022316684378325</v>
      </c>
      <c r="I401" s="4">
        <v>941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24"/>
        <v>40576.25</v>
      </c>
      <c r="O401" s="13">
        <f t="shared" si="25"/>
        <v>40583.25</v>
      </c>
      <c r="P401" t="b">
        <v>0</v>
      </c>
      <c r="Q401" t="b">
        <v>0</v>
      </c>
      <c r="R401" t="s">
        <v>60</v>
      </c>
      <c r="S401" t="s">
        <v>2035</v>
      </c>
      <c r="T401" s="4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6"/>
        <v>0.02</v>
      </c>
      <c r="G402" s="4" t="s">
        <v>14</v>
      </c>
      <c r="H402" s="9">
        <f t="shared" si="27"/>
        <v>2</v>
      </c>
      <c r="I402" s="4">
        <v>1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24"/>
        <v>41502.208333333336</v>
      </c>
      <c r="O402" s="13">
        <f t="shared" si="25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s="4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6"/>
        <v>15.302222222222222</v>
      </c>
      <c r="G403" s="4" t="s">
        <v>20</v>
      </c>
      <c r="H403" s="9">
        <f t="shared" si="27"/>
        <v>46.060200668896321</v>
      </c>
      <c r="I403" s="4">
        <v>299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24"/>
        <v>43765.208333333328</v>
      </c>
      <c r="O403" s="13">
        <f t="shared" si="25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s="4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6"/>
        <v>0.40356164383561643</v>
      </c>
      <c r="G404" s="4" t="s">
        <v>14</v>
      </c>
      <c r="H404" s="9">
        <f t="shared" si="27"/>
        <v>73.650000000000006</v>
      </c>
      <c r="I404" s="4">
        <v>40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24"/>
        <v>40914.25</v>
      </c>
      <c r="O404" s="13">
        <f t="shared" si="25"/>
        <v>40961.25</v>
      </c>
      <c r="P404" t="b">
        <v>0</v>
      </c>
      <c r="Q404" t="b">
        <v>1</v>
      </c>
      <c r="R404" t="s">
        <v>100</v>
      </c>
      <c r="S404" t="s">
        <v>2041</v>
      </c>
      <c r="T404" s="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6"/>
        <v>0.86220633299284988</v>
      </c>
      <c r="G405" s="4" t="s">
        <v>14</v>
      </c>
      <c r="H405" s="9">
        <f t="shared" si="27"/>
        <v>55.99336650082919</v>
      </c>
      <c r="I405" s="4">
        <v>3015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24"/>
        <v>40310.208333333336</v>
      </c>
      <c r="O405" s="13">
        <f t="shared" si="25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s="4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6"/>
        <v>3.1558486707566464</v>
      </c>
      <c r="G406" s="4" t="s">
        <v>20</v>
      </c>
      <c r="H406" s="9">
        <f t="shared" si="27"/>
        <v>68.985695127402778</v>
      </c>
      <c r="I406" s="4">
        <v>2237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24"/>
        <v>43053.25</v>
      </c>
      <c r="O406" s="13">
        <f t="shared" si="25"/>
        <v>43056.25</v>
      </c>
      <c r="P406" t="b">
        <v>0</v>
      </c>
      <c r="Q406" t="b">
        <v>0</v>
      </c>
      <c r="R406" t="s">
        <v>33</v>
      </c>
      <c r="S406" t="s">
        <v>2039</v>
      </c>
      <c r="T406" s="4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6"/>
        <v>0.89618243243243245</v>
      </c>
      <c r="G407" s="4" t="s">
        <v>14</v>
      </c>
      <c r="H407" s="9">
        <f t="shared" si="27"/>
        <v>60.981609195402299</v>
      </c>
      <c r="I407" s="4">
        <v>435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24"/>
        <v>43255.208333333328</v>
      </c>
      <c r="O407" s="13">
        <f t="shared" si="25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s="4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6"/>
        <v>1.8214503816793892</v>
      </c>
      <c r="G408" s="4" t="s">
        <v>20</v>
      </c>
      <c r="H408" s="9">
        <f t="shared" si="27"/>
        <v>110.98139534883721</v>
      </c>
      <c r="I408" s="4">
        <v>645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24"/>
        <v>41304.25</v>
      </c>
      <c r="O408" s="13">
        <f t="shared" si="25"/>
        <v>41316.25</v>
      </c>
      <c r="P408" t="b">
        <v>1</v>
      </c>
      <c r="Q408" t="b">
        <v>0</v>
      </c>
      <c r="R408" t="s">
        <v>42</v>
      </c>
      <c r="S408" t="s">
        <v>2041</v>
      </c>
      <c r="T408" s="4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6"/>
        <v>3.5588235294117645</v>
      </c>
      <c r="G409" s="4" t="s">
        <v>20</v>
      </c>
      <c r="H409" s="9">
        <f t="shared" si="27"/>
        <v>25</v>
      </c>
      <c r="I409" s="4">
        <v>484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24"/>
        <v>43751.208333333328</v>
      </c>
      <c r="O409" s="13">
        <f t="shared" si="25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s="4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6"/>
        <v>1.3183695652173912</v>
      </c>
      <c r="G410" s="4" t="s">
        <v>20</v>
      </c>
      <c r="H410" s="9">
        <f t="shared" si="27"/>
        <v>78.759740259740255</v>
      </c>
      <c r="I410" s="4">
        <v>154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24"/>
        <v>42541.208333333328</v>
      </c>
      <c r="O410" s="13">
        <f t="shared" si="25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s="4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6"/>
        <v>0.46315634218289087</v>
      </c>
      <c r="G411" s="4" t="s">
        <v>14</v>
      </c>
      <c r="H411" s="9">
        <f t="shared" si="27"/>
        <v>87.960784313725483</v>
      </c>
      <c r="I411" s="4">
        <v>714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24"/>
        <v>42843.208333333328</v>
      </c>
      <c r="O411" s="13">
        <f t="shared" si="25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s="4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6"/>
        <v>0.36132726089785294</v>
      </c>
      <c r="G412" s="4" t="s">
        <v>47</v>
      </c>
      <c r="H412" s="9">
        <f t="shared" si="27"/>
        <v>49.987398739873989</v>
      </c>
      <c r="I412" s="4">
        <v>1111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24"/>
        <v>42122.208333333328</v>
      </c>
      <c r="O412" s="13">
        <f t="shared" si="25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s="4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6"/>
        <v>1.0462820512820512</v>
      </c>
      <c r="G413" s="4" t="s">
        <v>20</v>
      </c>
      <c r="H413" s="9">
        <f t="shared" si="27"/>
        <v>99.524390243902445</v>
      </c>
      <c r="I413" s="4">
        <v>82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24"/>
        <v>42884.208333333328</v>
      </c>
      <c r="O413" s="13">
        <f t="shared" si="25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s="4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6"/>
        <v>6.6885714285714286</v>
      </c>
      <c r="G414" s="4" t="s">
        <v>20</v>
      </c>
      <c r="H414" s="9">
        <f t="shared" si="27"/>
        <v>104.82089552238806</v>
      </c>
      <c r="I414" s="4">
        <v>134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24"/>
        <v>41642.25</v>
      </c>
      <c r="O414" s="13">
        <f t="shared" si="25"/>
        <v>41652.25</v>
      </c>
      <c r="P414" t="b">
        <v>0</v>
      </c>
      <c r="Q414" t="b">
        <v>0</v>
      </c>
      <c r="R414" t="s">
        <v>119</v>
      </c>
      <c r="S414" t="s">
        <v>2047</v>
      </c>
      <c r="T414" s="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6"/>
        <v>0.62072823218997364</v>
      </c>
      <c r="G415" s="4" t="s">
        <v>47</v>
      </c>
      <c r="H415" s="9">
        <f t="shared" si="27"/>
        <v>108.01469237832875</v>
      </c>
      <c r="I415" s="4">
        <v>1089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24"/>
        <v>43431.25</v>
      </c>
      <c r="O415" s="13">
        <f t="shared" si="25"/>
        <v>43458.25</v>
      </c>
      <c r="P415" t="b">
        <v>0</v>
      </c>
      <c r="Q415" t="b">
        <v>0</v>
      </c>
      <c r="R415" t="s">
        <v>71</v>
      </c>
      <c r="S415" t="s">
        <v>2041</v>
      </c>
      <c r="T415" s="4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6"/>
        <v>0.84699787460148779</v>
      </c>
      <c r="G416" s="4" t="s">
        <v>14</v>
      </c>
      <c r="H416" s="9">
        <f t="shared" si="27"/>
        <v>28.998544660724033</v>
      </c>
      <c r="I416" s="4">
        <v>5497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24"/>
        <v>40288.208333333336</v>
      </c>
      <c r="O416" s="13">
        <f t="shared" si="25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s="4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6"/>
        <v>0.11059030837004405</v>
      </c>
      <c r="G417" s="4" t="s">
        <v>14</v>
      </c>
      <c r="H417" s="9">
        <f t="shared" si="27"/>
        <v>30.028708133971293</v>
      </c>
      <c r="I417" s="4">
        <v>418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24"/>
        <v>40921.25</v>
      </c>
      <c r="O417" s="13">
        <f t="shared" si="25"/>
        <v>40938.25</v>
      </c>
      <c r="P417" t="b">
        <v>0</v>
      </c>
      <c r="Q417" t="b">
        <v>0</v>
      </c>
      <c r="R417" t="s">
        <v>33</v>
      </c>
      <c r="S417" t="s">
        <v>2039</v>
      </c>
      <c r="T417" s="4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6"/>
        <v>0.43838781575037145</v>
      </c>
      <c r="G418" s="4" t="s">
        <v>14</v>
      </c>
      <c r="H418" s="9">
        <f t="shared" si="27"/>
        <v>41.005559416261292</v>
      </c>
      <c r="I418" s="4">
        <v>1439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24"/>
        <v>40560.25</v>
      </c>
      <c r="O418" s="13">
        <f t="shared" si="25"/>
        <v>40569.25</v>
      </c>
      <c r="P418" t="b">
        <v>0</v>
      </c>
      <c r="Q418" t="b">
        <v>1</v>
      </c>
      <c r="R418" t="s">
        <v>42</v>
      </c>
      <c r="S418" t="s">
        <v>2041</v>
      </c>
      <c r="T418" s="4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6"/>
        <v>0.55470588235294116</v>
      </c>
      <c r="G419" s="4" t="s">
        <v>14</v>
      </c>
      <c r="H419" s="9">
        <f t="shared" si="27"/>
        <v>62.866666666666667</v>
      </c>
      <c r="I419" s="4">
        <v>15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24"/>
        <v>43407.208333333328</v>
      </c>
      <c r="O419" s="13">
        <f t="shared" si="25"/>
        <v>43431.25</v>
      </c>
      <c r="P419" t="b">
        <v>0</v>
      </c>
      <c r="Q419" t="b">
        <v>0</v>
      </c>
      <c r="R419" t="s">
        <v>33</v>
      </c>
      <c r="S419" t="s">
        <v>2039</v>
      </c>
      <c r="T419" s="4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6"/>
        <v>0.57399511301160655</v>
      </c>
      <c r="G420" s="4" t="s">
        <v>14</v>
      </c>
      <c r="H420" s="9">
        <f t="shared" si="27"/>
        <v>47.005002501250623</v>
      </c>
      <c r="I420" s="4">
        <v>1999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24"/>
        <v>41035.208333333336</v>
      </c>
      <c r="O420" s="13">
        <f t="shared" si="25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s="4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6"/>
        <v>1.2343497363796134</v>
      </c>
      <c r="G421" s="4" t="s">
        <v>20</v>
      </c>
      <c r="H421" s="9">
        <f t="shared" si="27"/>
        <v>26.997693638285604</v>
      </c>
      <c r="I421" s="4">
        <v>5203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24"/>
        <v>40899.25</v>
      </c>
      <c r="O421" s="13">
        <f t="shared" si="25"/>
        <v>40905.25</v>
      </c>
      <c r="P421" t="b">
        <v>0</v>
      </c>
      <c r="Q421" t="b">
        <v>0</v>
      </c>
      <c r="R421" t="s">
        <v>28</v>
      </c>
      <c r="S421" t="s">
        <v>2037</v>
      </c>
      <c r="T421" s="4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6"/>
        <v>1.2846</v>
      </c>
      <c r="G422" s="4" t="s">
        <v>20</v>
      </c>
      <c r="H422" s="9">
        <f t="shared" si="27"/>
        <v>68.329787234042556</v>
      </c>
      <c r="I422" s="4">
        <v>94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24"/>
        <v>42911.208333333328</v>
      </c>
      <c r="O422" s="13">
        <f t="shared" si="25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s="4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6"/>
        <v>0.63989361702127656</v>
      </c>
      <c r="G423" s="4" t="s">
        <v>14</v>
      </c>
      <c r="H423" s="9">
        <f t="shared" si="27"/>
        <v>50.974576271186443</v>
      </c>
      <c r="I423" s="4">
        <v>118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24"/>
        <v>42915.208333333328</v>
      </c>
      <c r="O423" s="13">
        <f t="shared" si="25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s="4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6"/>
        <v>1.2729885057471264</v>
      </c>
      <c r="G424" s="4" t="s">
        <v>20</v>
      </c>
      <c r="H424" s="9">
        <f t="shared" si="27"/>
        <v>54.024390243902438</v>
      </c>
      <c r="I424" s="4">
        <v>205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24"/>
        <v>40285.208333333336</v>
      </c>
      <c r="O424" s="13">
        <f t="shared" si="25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s="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6"/>
        <v>0.10638024357239513</v>
      </c>
      <c r="G425" s="4" t="s">
        <v>14</v>
      </c>
      <c r="H425" s="9">
        <f t="shared" si="27"/>
        <v>97.055555555555557</v>
      </c>
      <c r="I425" s="4">
        <v>162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24"/>
        <v>40808.208333333336</v>
      </c>
      <c r="O425" s="13">
        <f t="shared" si="25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s="4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6"/>
        <v>0.40470588235294119</v>
      </c>
      <c r="G426" s="4" t="s">
        <v>14</v>
      </c>
      <c r="H426" s="9">
        <f t="shared" si="27"/>
        <v>24.867469879518072</v>
      </c>
      <c r="I426" s="4">
        <v>83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24"/>
        <v>43208.208333333328</v>
      </c>
      <c r="O426" s="13">
        <f t="shared" si="25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s="4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6"/>
        <v>2.8766666666666665</v>
      </c>
      <c r="G427" s="4" t="s">
        <v>20</v>
      </c>
      <c r="H427" s="9">
        <f t="shared" si="27"/>
        <v>84.423913043478265</v>
      </c>
      <c r="I427" s="4">
        <v>92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24"/>
        <v>42213.208333333328</v>
      </c>
      <c r="O427" s="13">
        <f t="shared" si="25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s="4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6"/>
        <v>5.7294444444444448</v>
      </c>
      <c r="G428" s="4" t="s">
        <v>20</v>
      </c>
      <c r="H428" s="9">
        <f t="shared" si="27"/>
        <v>47.091324200913242</v>
      </c>
      <c r="I428" s="4">
        <v>219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24"/>
        <v>41332.25</v>
      </c>
      <c r="O428" s="13">
        <f t="shared" si="25"/>
        <v>41339.25</v>
      </c>
      <c r="P428" t="b">
        <v>0</v>
      </c>
      <c r="Q428" t="b">
        <v>0</v>
      </c>
      <c r="R428" t="s">
        <v>33</v>
      </c>
      <c r="S428" t="s">
        <v>2039</v>
      </c>
      <c r="T428" s="4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6"/>
        <v>1.1290429799426933</v>
      </c>
      <c r="G429" s="4" t="s">
        <v>20</v>
      </c>
      <c r="H429" s="9">
        <f t="shared" si="27"/>
        <v>77.996041171813147</v>
      </c>
      <c r="I429" s="4">
        <v>2526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24"/>
        <v>41895.208333333336</v>
      </c>
      <c r="O429" s="13">
        <f t="shared" si="25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s="4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6"/>
        <v>0.46387573964497042</v>
      </c>
      <c r="G430" s="4" t="s">
        <v>14</v>
      </c>
      <c r="H430" s="9">
        <f t="shared" si="27"/>
        <v>62.967871485943775</v>
      </c>
      <c r="I430" s="4">
        <v>747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24"/>
        <v>40585.25</v>
      </c>
      <c r="O430" s="13">
        <f t="shared" si="25"/>
        <v>40592.25</v>
      </c>
      <c r="P430" t="b">
        <v>0</v>
      </c>
      <c r="Q430" t="b">
        <v>0</v>
      </c>
      <c r="R430" t="s">
        <v>71</v>
      </c>
      <c r="S430" t="s">
        <v>2041</v>
      </c>
      <c r="T430" s="4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6"/>
        <v>0.90675916230366493</v>
      </c>
      <c r="G431" s="4" t="s">
        <v>74</v>
      </c>
      <c r="H431" s="9">
        <f t="shared" si="27"/>
        <v>81.006080449017773</v>
      </c>
      <c r="I431" s="4">
        <v>2138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24"/>
        <v>41680.25</v>
      </c>
      <c r="O431" s="13">
        <f t="shared" si="25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s="4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6"/>
        <v>0.67740740740740746</v>
      </c>
      <c r="G432" s="4" t="s">
        <v>14</v>
      </c>
      <c r="H432" s="9">
        <f t="shared" si="27"/>
        <v>65.321428571428569</v>
      </c>
      <c r="I432" s="4">
        <v>84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24"/>
        <v>43737.208333333328</v>
      </c>
      <c r="O432" s="13">
        <f t="shared" si="25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s="4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6"/>
        <v>1.9249019607843136</v>
      </c>
      <c r="G433" s="4" t="s">
        <v>20</v>
      </c>
      <c r="H433" s="9">
        <f t="shared" si="27"/>
        <v>104.43617021276596</v>
      </c>
      <c r="I433" s="4">
        <v>94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24"/>
        <v>43273.208333333328</v>
      </c>
      <c r="O433" s="13">
        <f t="shared" si="25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s="4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6"/>
        <v>0.82714285714285718</v>
      </c>
      <c r="G434" s="4" t="s">
        <v>14</v>
      </c>
      <c r="H434" s="9">
        <f t="shared" si="27"/>
        <v>69.989010989010993</v>
      </c>
      <c r="I434" s="4">
        <v>91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24"/>
        <v>41761.208333333336</v>
      </c>
      <c r="O434" s="13">
        <f t="shared" si="25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s="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6"/>
        <v>0.54163920922570019</v>
      </c>
      <c r="G435" s="4" t="s">
        <v>14</v>
      </c>
      <c r="H435" s="9">
        <f t="shared" si="27"/>
        <v>83.023989898989896</v>
      </c>
      <c r="I435" s="4">
        <v>792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24"/>
        <v>41603.25</v>
      </c>
      <c r="O435" s="13">
        <f t="shared" si="25"/>
        <v>41619.25</v>
      </c>
      <c r="P435" t="b">
        <v>0</v>
      </c>
      <c r="Q435" t="b">
        <v>1</v>
      </c>
      <c r="R435" t="s">
        <v>42</v>
      </c>
      <c r="S435" t="s">
        <v>2041</v>
      </c>
      <c r="T435" s="4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6"/>
        <v>0.16722222222222222</v>
      </c>
      <c r="G436" s="4" t="s">
        <v>74</v>
      </c>
      <c r="H436" s="9">
        <f t="shared" si="27"/>
        <v>90.3</v>
      </c>
      <c r="I436" s="4">
        <v>10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24"/>
        <v>42705.25</v>
      </c>
      <c r="O436" s="13">
        <f t="shared" si="25"/>
        <v>42719.25</v>
      </c>
      <c r="P436" t="b">
        <v>1</v>
      </c>
      <c r="Q436" t="b">
        <v>0</v>
      </c>
      <c r="R436" t="s">
        <v>33</v>
      </c>
      <c r="S436" t="s">
        <v>2039</v>
      </c>
      <c r="T436" s="4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6"/>
        <v>1.168766404199475</v>
      </c>
      <c r="G437" s="4" t="s">
        <v>20</v>
      </c>
      <c r="H437" s="9">
        <f t="shared" si="27"/>
        <v>103.98131932282546</v>
      </c>
      <c r="I437" s="4">
        <v>1713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24"/>
        <v>41988.25</v>
      </c>
      <c r="O437" s="13">
        <f t="shared" si="25"/>
        <v>42000.25</v>
      </c>
      <c r="P437" t="b">
        <v>0</v>
      </c>
      <c r="Q437" t="b">
        <v>1</v>
      </c>
      <c r="R437" t="s">
        <v>33</v>
      </c>
      <c r="S437" t="s">
        <v>2039</v>
      </c>
      <c r="T437" s="4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6"/>
        <v>10.521538461538462</v>
      </c>
      <c r="G438" s="4" t="s">
        <v>20</v>
      </c>
      <c r="H438" s="9">
        <f t="shared" si="27"/>
        <v>54.931726907630519</v>
      </c>
      <c r="I438" s="4">
        <v>249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24"/>
        <v>43575.208333333328</v>
      </c>
      <c r="O438" s="13">
        <f t="shared" si="25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s="4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6"/>
        <v>1.2307407407407407</v>
      </c>
      <c r="G439" s="4" t="s">
        <v>20</v>
      </c>
      <c r="H439" s="9">
        <f t="shared" si="27"/>
        <v>51.921875</v>
      </c>
      <c r="I439" s="4">
        <v>192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24"/>
        <v>42260.208333333328</v>
      </c>
      <c r="O439" s="13">
        <f t="shared" si="25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s="4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6"/>
        <v>1.7863855421686747</v>
      </c>
      <c r="G440" s="4" t="s">
        <v>20</v>
      </c>
      <c r="H440" s="9">
        <f t="shared" si="27"/>
        <v>60.02834008097166</v>
      </c>
      <c r="I440" s="4">
        <v>247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24"/>
        <v>41337.25</v>
      </c>
      <c r="O440" s="13">
        <f t="shared" si="25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s="4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6"/>
        <v>3.5528169014084505</v>
      </c>
      <c r="G441" s="4" t="s">
        <v>20</v>
      </c>
      <c r="H441" s="9">
        <f t="shared" si="27"/>
        <v>44.003488879197555</v>
      </c>
      <c r="I441" s="4">
        <v>2293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24"/>
        <v>42680.208333333328</v>
      </c>
      <c r="O441" s="13">
        <f t="shared" si="25"/>
        <v>42687.25</v>
      </c>
      <c r="P441" t="b">
        <v>0</v>
      </c>
      <c r="Q441" t="b">
        <v>0</v>
      </c>
      <c r="R441" t="s">
        <v>474</v>
      </c>
      <c r="S441" t="s">
        <v>2041</v>
      </c>
      <c r="T441" s="4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6"/>
        <v>1.6190634146341463</v>
      </c>
      <c r="G442" s="4" t="s">
        <v>20</v>
      </c>
      <c r="H442" s="9">
        <f t="shared" si="27"/>
        <v>53.003513254551258</v>
      </c>
      <c r="I442" s="4">
        <v>3131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24"/>
        <v>42916.208333333328</v>
      </c>
      <c r="O442" s="13">
        <f t="shared" si="25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s="4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6"/>
        <v>0.24914285714285714</v>
      </c>
      <c r="G443" s="4" t="s">
        <v>14</v>
      </c>
      <c r="H443" s="9">
        <f t="shared" si="27"/>
        <v>54.5</v>
      </c>
      <c r="I443" s="4">
        <v>32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24"/>
        <v>41025.208333333336</v>
      </c>
      <c r="O443" s="13">
        <f t="shared" si="25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s="4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6"/>
        <v>1.9872222222222222</v>
      </c>
      <c r="G444" s="4" t="s">
        <v>20</v>
      </c>
      <c r="H444" s="9">
        <f t="shared" si="27"/>
        <v>75.04195804195804</v>
      </c>
      <c r="I444" s="4">
        <v>143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24"/>
        <v>42980.208333333328</v>
      </c>
      <c r="O444" s="13">
        <f t="shared" si="25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s="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6"/>
        <v>0.34752688172043011</v>
      </c>
      <c r="G445" s="4" t="s">
        <v>74</v>
      </c>
      <c r="H445" s="9">
        <f t="shared" si="27"/>
        <v>35.911111111111111</v>
      </c>
      <c r="I445" s="4">
        <v>90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24"/>
        <v>40451.208333333336</v>
      </c>
      <c r="O445" s="13">
        <f t="shared" si="25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s="4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6"/>
        <v>1.7641935483870967</v>
      </c>
      <c r="G446" s="4" t="s">
        <v>20</v>
      </c>
      <c r="H446" s="9">
        <f t="shared" si="27"/>
        <v>36.952702702702702</v>
      </c>
      <c r="I446" s="4">
        <v>296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24"/>
        <v>40748.208333333336</v>
      </c>
      <c r="O446" s="13">
        <f t="shared" si="25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s="4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6"/>
        <v>5.1138095238095236</v>
      </c>
      <c r="G447" s="4" t="s">
        <v>20</v>
      </c>
      <c r="H447" s="9">
        <f t="shared" si="27"/>
        <v>63.170588235294119</v>
      </c>
      <c r="I447" s="4">
        <v>170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24"/>
        <v>40515.25</v>
      </c>
      <c r="O447" s="13">
        <f t="shared" si="25"/>
        <v>40536.25</v>
      </c>
      <c r="P447" t="b">
        <v>0</v>
      </c>
      <c r="Q447" t="b">
        <v>1</v>
      </c>
      <c r="R447" t="s">
        <v>33</v>
      </c>
      <c r="S447" t="s">
        <v>2039</v>
      </c>
      <c r="T447" s="4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6"/>
        <v>0.82044117647058823</v>
      </c>
      <c r="G448" s="4" t="s">
        <v>14</v>
      </c>
      <c r="H448" s="9">
        <f t="shared" si="27"/>
        <v>29.99462365591398</v>
      </c>
      <c r="I448" s="4">
        <v>186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24"/>
        <v>41261.25</v>
      </c>
      <c r="O448" s="13">
        <f t="shared" si="25"/>
        <v>41263.25</v>
      </c>
      <c r="P448" t="b">
        <v>0</v>
      </c>
      <c r="Q448" t="b">
        <v>0</v>
      </c>
      <c r="R448" t="s">
        <v>65</v>
      </c>
      <c r="S448" t="s">
        <v>2037</v>
      </c>
      <c r="T448" s="4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6"/>
        <v>0.24326030927835052</v>
      </c>
      <c r="G449" s="4" t="s">
        <v>74</v>
      </c>
      <c r="H449" s="9">
        <f t="shared" si="27"/>
        <v>86</v>
      </c>
      <c r="I449" s="4">
        <v>439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24"/>
        <v>43088.25</v>
      </c>
      <c r="O449" s="13">
        <f t="shared" si="25"/>
        <v>43104.25</v>
      </c>
      <c r="P449" t="b">
        <v>0</v>
      </c>
      <c r="Q449" t="b">
        <v>0</v>
      </c>
      <c r="R449" t="s">
        <v>269</v>
      </c>
      <c r="S449" t="s">
        <v>2041</v>
      </c>
      <c r="T449" s="4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6"/>
        <v>0.50482758620689661</v>
      </c>
      <c r="G450" s="4" t="s">
        <v>14</v>
      </c>
      <c r="H450" s="9">
        <f t="shared" si="27"/>
        <v>75.014876033057845</v>
      </c>
      <c r="I450" s="4">
        <v>605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si="24"/>
        <v>41378.208333333336</v>
      </c>
      <c r="O450" s="13">
        <f t="shared" si="25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s="4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6"/>
        <v>9.67</v>
      </c>
      <c r="G451" s="4" t="s">
        <v>20</v>
      </c>
      <c r="H451" s="9">
        <f t="shared" si="27"/>
        <v>101.19767441860465</v>
      </c>
      <c r="I451" s="4">
        <v>86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ref="N451:N514" si="28">(((L451/60)/60)/24)+DATE(1970,1,1)</f>
        <v>43530.25</v>
      </c>
      <c r="O451" s="13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s="4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ref="F452:F515" si="30">SUM(E452/D452)</f>
        <v>0.04</v>
      </c>
      <c r="G452" s="4" t="s">
        <v>14</v>
      </c>
      <c r="H452" s="9">
        <f t="shared" ref="H452:H515" si="31">SUM(E452/I452)</f>
        <v>4</v>
      </c>
      <c r="I452" s="4">
        <v>1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28"/>
        <v>43394.208333333328</v>
      </c>
      <c r="O452" s="13">
        <f t="shared" si="29"/>
        <v>43417.25</v>
      </c>
      <c r="P452" t="b">
        <v>0</v>
      </c>
      <c r="Q452" t="b">
        <v>0</v>
      </c>
      <c r="R452" t="s">
        <v>71</v>
      </c>
      <c r="S452" t="s">
        <v>2041</v>
      </c>
      <c r="T452" s="4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30"/>
        <v>1.2284501347708894</v>
      </c>
      <c r="G453" s="4" t="s">
        <v>20</v>
      </c>
      <c r="H453" s="9">
        <f t="shared" si="31"/>
        <v>29.001272669424118</v>
      </c>
      <c r="I453" s="4">
        <v>6286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28"/>
        <v>42935.208333333328</v>
      </c>
      <c r="O453" s="13">
        <f t="shared" si="29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s="4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30"/>
        <v>0.63437500000000002</v>
      </c>
      <c r="G454" s="4" t="s">
        <v>14</v>
      </c>
      <c r="H454" s="9">
        <f t="shared" si="31"/>
        <v>98.225806451612897</v>
      </c>
      <c r="I454" s="4">
        <v>31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28"/>
        <v>40365.208333333336</v>
      </c>
      <c r="O454" s="13">
        <f t="shared" si="29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s="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30"/>
        <v>0.56331688596491225</v>
      </c>
      <c r="G455" s="4" t="s">
        <v>14</v>
      </c>
      <c r="H455" s="9">
        <f t="shared" si="31"/>
        <v>87.001693480101608</v>
      </c>
      <c r="I455" s="4">
        <v>1181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28"/>
        <v>42705.25</v>
      </c>
      <c r="O455" s="13">
        <f t="shared" si="29"/>
        <v>42746.25</v>
      </c>
      <c r="P455" t="b">
        <v>0</v>
      </c>
      <c r="Q455" t="b">
        <v>0</v>
      </c>
      <c r="R455" t="s">
        <v>474</v>
      </c>
      <c r="S455" t="s">
        <v>2041</v>
      </c>
      <c r="T455" s="4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30"/>
        <v>0.44074999999999998</v>
      </c>
      <c r="G456" s="4" t="s">
        <v>14</v>
      </c>
      <c r="H456" s="9">
        <f t="shared" si="31"/>
        <v>45.205128205128204</v>
      </c>
      <c r="I456" s="4">
        <v>39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28"/>
        <v>41568.208333333336</v>
      </c>
      <c r="O456" s="13">
        <f t="shared" si="29"/>
        <v>41604.25</v>
      </c>
      <c r="P456" t="b">
        <v>0</v>
      </c>
      <c r="Q456" t="b">
        <v>1</v>
      </c>
      <c r="R456" t="s">
        <v>53</v>
      </c>
      <c r="S456" t="s">
        <v>2041</v>
      </c>
      <c r="T456" s="4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30"/>
        <v>1.1837253218884121</v>
      </c>
      <c r="G457" s="4" t="s">
        <v>20</v>
      </c>
      <c r="H457" s="9">
        <f t="shared" si="31"/>
        <v>37.001341561577675</v>
      </c>
      <c r="I457" s="4">
        <v>3727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28"/>
        <v>40809.208333333336</v>
      </c>
      <c r="O457" s="13">
        <f t="shared" si="29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s="4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30"/>
        <v>1.041243169398907</v>
      </c>
      <c r="G458" s="4" t="s">
        <v>20</v>
      </c>
      <c r="H458" s="9">
        <f t="shared" si="31"/>
        <v>94.976947040498445</v>
      </c>
      <c r="I458" s="4">
        <v>1605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28"/>
        <v>43141.25</v>
      </c>
      <c r="O458" s="13">
        <f t="shared" si="29"/>
        <v>43141.25</v>
      </c>
      <c r="P458" t="b">
        <v>0</v>
      </c>
      <c r="Q458" t="b">
        <v>1</v>
      </c>
      <c r="R458" t="s">
        <v>60</v>
      </c>
      <c r="S458" t="s">
        <v>2035</v>
      </c>
      <c r="T458" s="4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30"/>
        <v>0.26640000000000003</v>
      </c>
      <c r="G459" s="4" t="s">
        <v>14</v>
      </c>
      <c r="H459" s="9">
        <f t="shared" si="31"/>
        <v>28.956521739130434</v>
      </c>
      <c r="I459" s="4">
        <v>46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28"/>
        <v>42657.208333333328</v>
      </c>
      <c r="O459" s="13">
        <f t="shared" si="29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s="4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30"/>
        <v>3.5120118343195266</v>
      </c>
      <c r="G460" s="4" t="s">
        <v>20</v>
      </c>
      <c r="H460" s="9">
        <f t="shared" si="31"/>
        <v>55.993396226415094</v>
      </c>
      <c r="I460" s="4">
        <v>2120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28"/>
        <v>40265.208333333336</v>
      </c>
      <c r="O460" s="13">
        <f t="shared" si="29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s="4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30"/>
        <v>0.90063492063492068</v>
      </c>
      <c r="G461" s="4" t="s">
        <v>14</v>
      </c>
      <c r="H461" s="9">
        <f t="shared" si="31"/>
        <v>54.038095238095238</v>
      </c>
      <c r="I461" s="4">
        <v>105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28"/>
        <v>42001.25</v>
      </c>
      <c r="O461" s="13">
        <f t="shared" si="29"/>
        <v>42026.25</v>
      </c>
      <c r="P461" t="b">
        <v>0</v>
      </c>
      <c r="Q461" t="b">
        <v>0</v>
      </c>
      <c r="R461" t="s">
        <v>42</v>
      </c>
      <c r="S461" t="s">
        <v>2041</v>
      </c>
      <c r="T461" s="4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30"/>
        <v>1.7162500000000001</v>
      </c>
      <c r="G462" s="4" t="s">
        <v>20</v>
      </c>
      <c r="H462" s="9">
        <f t="shared" si="31"/>
        <v>82.38</v>
      </c>
      <c r="I462" s="4">
        <v>50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28"/>
        <v>40399.208333333336</v>
      </c>
      <c r="O462" s="13">
        <f t="shared" si="29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s="4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30"/>
        <v>1.4104655870445344</v>
      </c>
      <c r="G463" s="4" t="s">
        <v>20</v>
      </c>
      <c r="H463" s="9">
        <f t="shared" si="31"/>
        <v>66.997115384615384</v>
      </c>
      <c r="I463" s="4">
        <v>2080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28"/>
        <v>41757.208333333336</v>
      </c>
      <c r="O463" s="13">
        <f t="shared" si="29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s="4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30"/>
        <v>0.30579449152542371</v>
      </c>
      <c r="G464" s="4" t="s">
        <v>14</v>
      </c>
      <c r="H464" s="9">
        <f t="shared" si="31"/>
        <v>107.91401869158878</v>
      </c>
      <c r="I464" s="4">
        <v>535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28"/>
        <v>41304.25</v>
      </c>
      <c r="O464" s="13">
        <f t="shared" si="29"/>
        <v>41342.25</v>
      </c>
      <c r="P464" t="b">
        <v>0</v>
      </c>
      <c r="Q464" t="b">
        <v>0</v>
      </c>
      <c r="R464" t="s">
        <v>292</v>
      </c>
      <c r="S464" t="s">
        <v>2050</v>
      </c>
      <c r="T464" s="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30"/>
        <v>1.0816455696202532</v>
      </c>
      <c r="G465" s="4" t="s">
        <v>20</v>
      </c>
      <c r="H465" s="9">
        <f t="shared" si="31"/>
        <v>69.009501187648453</v>
      </c>
      <c r="I465" s="4">
        <v>2105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28"/>
        <v>41639.25</v>
      </c>
      <c r="O465" s="13">
        <f t="shared" si="29"/>
        <v>41643.25</v>
      </c>
      <c r="P465" t="b">
        <v>0</v>
      </c>
      <c r="Q465" t="b">
        <v>0</v>
      </c>
      <c r="R465" t="s">
        <v>71</v>
      </c>
      <c r="S465" t="s">
        <v>2041</v>
      </c>
      <c r="T465" s="4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30"/>
        <v>1.3345505617977529</v>
      </c>
      <c r="G466" s="4" t="s">
        <v>20</v>
      </c>
      <c r="H466" s="9">
        <f t="shared" si="31"/>
        <v>39.006568144499177</v>
      </c>
      <c r="I466" s="4">
        <v>2436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28"/>
        <v>43142.25</v>
      </c>
      <c r="O466" s="13">
        <f t="shared" si="29"/>
        <v>43156.25</v>
      </c>
      <c r="P466" t="b">
        <v>0</v>
      </c>
      <c r="Q466" t="b">
        <v>0</v>
      </c>
      <c r="R466" t="s">
        <v>33</v>
      </c>
      <c r="S466" t="s">
        <v>2039</v>
      </c>
      <c r="T466" s="4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30"/>
        <v>1.8785106382978722</v>
      </c>
      <c r="G467" s="4" t="s">
        <v>20</v>
      </c>
      <c r="H467" s="9">
        <f t="shared" si="31"/>
        <v>110.3625</v>
      </c>
      <c r="I467" s="4">
        <v>80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28"/>
        <v>43127.25</v>
      </c>
      <c r="O467" s="13">
        <f t="shared" si="29"/>
        <v>43136.25</v>
      </c>
      <c r="P467" t="b">
        <v>0</v>
      </c>
      <c r="Q467" t="b">
        <v>0</v>
      </c>
      <c r="R467" t="s">
        <v>206</v>
      </c>
      <c r="S467" t="s">
        <v>2047</v>
      </c>
      <c r="T467" s="4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30"/>
        <v>3.32</v>
      </c>
      <c r="G468" s="4" t="s">
        <v>20</v>
      </c>
      <c r="H468" s="9">
        <f t="shared" si="31"/>
        <v>94.857142857142861</v>
      </c>
      <c r="I468" s="4">
        <v>42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28"/>
        <v>41409.208333333336</v>
      </c>
      <c r="O468" s="13">
        <f t="shared" si="29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s="4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30"/>
        <v>5.7521428571428572</v>
      </c>
      <c r="G469" s="4" t="s">
        <v>20</v>
      </c>
      <c r="H469" s="9">
        <f t="shared" si="31"/>
        <v>57.935251798561154</v>
      </c>
      <c r="I469" s="4">
        <v>139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28"/>
        <v>42331.25</v>
      </c>
      <c r="O469" s="13">
        <f t="shared" si="29"/>
        <v>42338.25</v>
      </c>
      <c r="P469" t="b">
        <v>0</v>
      </c>
      <c r="Q469" t="b">
        <v>1</v>
      </c>
      <c r="R469" t="s">
        <v>28</v>
      </c>
      <c r="S469" t="s">
        <v>2037</v>
      </c>
      <c r="T469" s="4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30"/>
        <v>0.40500000000000003</v>
      </c>
      <c r="G470" s="4" t="s">
        <v>14</v>
      </c>
      <c r="H470" s="9">
        <f t="shared" si="31"/>
        <v>101.25</v>
      </c>
      <c r="I470" s="4">
        <v>16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28"/>
        <v>43569.208333333328</v>
      </c>
      <c r="O470" s="13">
        <f t="shared" si="29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s="4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30"/>
        <v>1.8442857142857143</v>
      </c>
      <c r="G471" s="4" t="s">
        <v>20</v>
      </c>
      <c r="H471" s="9">
        <f t="shared" si="31"/>
        <v>64.95597484276729</v>
      </c>
      <c r="I471" s="4">
        <v>159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28"/>
        <v>42142.208333333328</v>
      </c>
      <c r="O471" s="13">
        <f t="shared" si="29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s="4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30"/>
        <v>2.8580555555555556</v>
      </c>
      <c r="G472" s="4" t="s">
        <v>20</v>
      </c>
      <c r="H472" s="9">
        <f t="shared" si="31"/>
        <v>27.00524934383202</v>
      </c>
      <c r="I472" s="4">
        <v>381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28"/>
        <v>42716.25</v>
      </c>
      <c r="O472" s="13">
        <f t="shared" si="29"/>
        <v>42723.25</v>
      </c>
      <c r="P472" t="b">
        <v>0</v>
      </c>
      <c r="Q472" t="b">
        <v>0</v>
      </c>
      <c r="R472" t="s">
        <v>65</v>
      </c>
      <c r="S472" t="s">
        <v>2037</v>
      </c>
      <c r="T472" s="4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30"/>
        <v>3.19</v>
      </c>
      <c r="G473" s="4" t="s">
        <v>20</v>
      </c>
      <c r="H473" s="9">
        <f t="shared" si="31"/>
        <v>50.97422680412371</v>
      </c>
      <c r="I473" s="4">
        <v>194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28"/>
        <v>41031.208333333336</v>
      </c>
      <c r="O473" s="13">
        <f t="shared" si="29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s="4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30"/>
        <v>0.39234070221066319</v>
      </c>
      <c r="G474" s="4" t="s">
        <v>14</v>
      </c>
      <c r="H474" s="9">
        <f t="shared" si="31"/>
        <v>104.94260869565217</v>
      </c>
      <c r="I474" s="4">
        <v>575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28"/>
        <v>43535.208333333328</v>
      </c>
      <c r="O474" s="13">
        <f t="shared" si="29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s="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30"/>
        <v>1.7814000000000001</v>
      </c>
      <c r="G475" s="4" t="s">
        <v>20</v>
      </c>
      <c r="H475" s="9">
        <f t="shared" si="31"/>
        <v>84.028301886792448</v>
      </c>
      <c r="I475" s="4">
        <v>106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28"/>
        <v>43277.208333333328</v>
      </c>
      <c r="O475" s="13">
        <f t="shared" si="29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s="4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30"/>
        <v>3.6515</v>
      </c>
      <c r="G476" s="4" t="s">
        <v>20</v>
      </c>
      <c r="H476" s="9">
        <f t="shared" si="31"/>
        <v>102.85915492957747</v>
      </c>
      <c r="I476" s="4">
        <v>142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28"/>
        <v>41989.25</v>
      </c>
      <c r="O476" s="13">
        <f t="shared" si="29"/>
        <v>41990.25</v>
      </c>
      <c r="P476" t="b">
        <v>0</v>
      </c>
      <c r="Q476" t="b">
        <v>0</v>
      </c>
      <c r="R476" t="s">
        <v>269</v>
      </c>
      <c r="S476" t="s">
        <v>2041</v>
      </c>
      <c r="T476" s="4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30"/>
        <v>1.1394594594594594</v>
      </c>
      <c r="G477" s="4" t="s">
        <v>20</v>
      </c>
      <c r="H477" s="9">
        <f t="shared" si="31"/>
        <v>39.962085308056871</v>
      </c>
      <c r="I477" s="4">
        <v>211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28"/>
        <v>41450.208333333336</v>
      </c>
      <c r="O477" s="13">
        <f t="shared" si="29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s="4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30"/>
        <v>0.29828720626631855</v>
      </c>
      <c r="G478" s="4" t="s">
        <v>14</v>
      </c>
      <c r="H478" s="9">
        <f t="shared" si="31"/>
        <v>51.001785714285717</v>
      </c>
      <c r="I478" s="4">
        <v>1120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28"/>
        <v>43322.208333333328</v>
      </c>
      <c r="O478" s="13">
        <f t="shared" si="29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s="4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30"/>
        <v>0.54270588235294115</v>
      </c>
      <c r="G479" s="4" t="s">
        <v>14</v>
      </c>
      <c r="H479" s="9">
        <f t="shared" si="31"/>
        <v>40.823008849557525</v>
      </c>
      <c r="I479" s="4">
        <v>113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28"/>
        <v>40720.208333333336</v>
      </c>
      <c r="O479" s="13">
        <f t="shared" si="29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s="4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30"/>
        <v>2.3634156976744185</v>
      </c>
      <c r="G480" s="4" t="s">
        <v>20</v>
      </c>
      <c r="H480" s="9">
        <f t="shared" si="31"/>
        <v>58.999637155297535</v>
      </c>
      <c r="I480" s="4">
        <v>2756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28"/>
        <v>42072.208333333328</v>
      </c>
      <c r="O480" s="13">
        <f t="shared" si="29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s="4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30"/>
        <v>5.1291666666666664</v>
      </c>
      <c r="G481" s="4" t="s">
        <v>20</v>
      </c>
      <c r="H481" s="9">
        <f t="shared" si="31"/>
        <v>71.156069364161851</v>
      </c>
      <c r="I481" s="4">
        <v>173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28"/>
        <v>42945.208333333328</v>
      </c>
      <c r="O481" s="13">
        <f t="shared" si="29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s="4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30"/>
        <v>1.0065116279069768</v>
      </c>
      <c r="G482" s="4" t="s">
        <v>20</v>
      </c>
      <c r="H482" s="9">
        <f t="shared" si="31"/>
        <v>99.494252873563212</v>
      </c>
      <c r="I482" s="4">
        <v>87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28"/>
        <v>40248.25</v>
      </c>
      <c r="O482" s="13">
        <f t="shared" si="29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s="4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30"/>
        <v>0.81348423194303154</v>
      </c>
      <c r="G483" s="4" t="s">
        <v>14</v>
      </c>
      <c r="H483" s="9">
        <f t="shared" si="31"/>
        <v>103.98634590377114</v>
      </c>
      <c r="I483" s="4">
        <v>1538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28"/>
        <v>41913.208333333336</v>
      </c>
      <c r="O483" s="13">
        <f t="shared" si="29"/>
        <v>41955.25</v>
      </c>
      <c r="P483" t="b">
        <v>0</v>
      </c>
      <c r="Q483" t="b">
        <v>1</v>
      </c>
      <c r="R483" t="s">
        <v>33</v>
      </c>
      <c r="S483" t="s">
        <v>2039</v>
      </c>
      <c r="T483" s="4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30"/>
        <v>0.16404761904761905</v>
      </c>
      <c r="G484" s="4" t="s">
        <v>14</v>
      </c>
      <c r="H484" s="9">
        <f t="shared" si="31"/>
        <v>76.555555555555557</v>
      </c>
      <c r="I484" s="4">
        <v>9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28"/>
        <v>40963.25</v>
      </c>
      <c r="O484" s="13">
        <f t="shared" si="29"/>
        <v>40974.25</v>
      </c>
      <c r="P484" t="b">
        <v>0</v>
      </c>
      <c r="Q484" t="b">
        <v>1</v>
      </c>
      <c r="R484" t="s">
        <v>119</v>
      </c>
      <c r="S484" t="s">
        <v>2047</v>
      </c>
      <c r="T484" s="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30"/>
        <v>0.52774617067833696</v>
      </c>
      <c r="G485" s="4" t="s">
        <v>14</v>
      </c>
      <c r="H485" s="9">
        <f t="shared" si="31"/>
        <v>87.068592057761734</v>
      </c>
      <c r="I485" s="4">
        <v>554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28"/>
        <v>43811.25</v>
      </c>
      <c r="O485" s="13">
        <f t="shared" si="29"/>
        <v>43818.25</v>
      </c>
      <c r="P485" t="b">
        <v>0</v>
      </c>
      <c r="Q485" t="b">
        <v>0</v>
      </c>
      <c r="R485" t="s">
        <v>33</v>
      </c>
      <c r="S485" t="s">
        <v>2039</v>
      </c>
      <c r="T485" s="4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30"/>
        <v>2.6020608108108108</v>
      </c>
      <c r="G486" s="4" t="s">
        <v>20</v>
      </c>
      <c r="H486" s="9">
        <f t="shared" si="31"/>
        <v>48.99554707379135</v>
      </c>
      <c r="I486" s="4">
        <v>1572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28"/>
        <v>41855.208333333336</v>
      </c>
      <c r="O486" s="13">
        <f t="shared" si="29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s="4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30"/>
        <v>0.30732891832229581</v>
      </c>
      <c r="G487" s="4" t="s">
        <v>14</v>
      </c>
      <c r="H487" s="9">
        <f t="shared" si="31"/>
        <v>42.969135802469133</v>
      </c>
      <c r="I487" s="4">
        <v>648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28"/>
        <v>43626.208333333328</v>
      </c>
      <c r="O487" s="13">
        <f t="shared" si="29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s="4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30"/>
        <v>0.13500000000000001</v>
      </c>
      <c r="G488" s="4" t="s">
        <v>14</v>
      </c>
      <c r="H488" s="9">
        <f t="shared" si="31"/>
        <v>33.428571428571431</v>
      </c>
      <c r="I488" s="4">
        <v>21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28"/>
        <v>43168.25</v>
      </c>
      <c r="O488" s="13">
        <f t="shared" si="29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s="4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30"/>
        <v>1.7862556663644606</v>
      </c>
      <c r="G489" s="4" t="s">
        <v>20</v>
      </c>
      <c r="H489" s="9">
        <f t="shared" si="31"/>
        <v>83.982949701619773</v>
      </c>
      <c r="I489" s="4">
        <v>2346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28"/>
        <v>42845.208333333328</v>
      </c>
      <c r="O489" s="13">
        <f t="shared" si="29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s="4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30"/>
        <v>2.2005660377358489</v>
      </c>
      <c r="G490" s="4" t="s">
        <v>20</v>
      </c>
      <c r="H490" s="9">
        <f t="shared" si="31"/>
        <v>101.41739130434783</v>
      </c>
      <c r="I490" s="4">
        <v>115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28"/>
        <v>42403.25</v>
      </c>
      <c r="O490" s="13">
        <f t="shared" si="29"/>
        <v>42420.25</v>
      </c>
      <c r="P490" t="b">
        <v>0</v>
      </c>
      <c r="Q490" t="b">
        <v>0</v>
      </c>
      <c r="R490" t="s">
        <v>33</v>
      </c>
      <c r="S490" t="s">
        <v>2039</v>
      </c>
      <c r="T490" s="4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30"/>
        <v>1.015108695652174</v>
      </c>
      <c r="G491" s="4" t="s">
        <v>20</v>
      </c>
      <c r="H491" s="9">
        <f t="shared" si="31"/>
        <v>109.87058823529412</v>
      </c>
      <c r="I491" s="4">
        <v>85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28"/>
        <v>40406.208333333336</v>
      </c>
      <c r="O491" s="13">
        <f t="shared" si="29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s="4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30"/>
        <v>1.915</v>
      </c>
      <c r="G492" s="4" t="s">
        <v>20</v>
      </c>
      <c r="H492" s="9">
        <f t="shared" si="31"/>
        <v>31.916666666666668</v>
      </c>
      <c r="I492" s="4">
        <v>144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28"/>
        <v>43786.25</v>
      </c>
      <c r="O492" s="13">
        <f t="shared" si="29"/>
        <v>43793.25</v>
      </c>
      <c r="P492" t="b">
        <v>0</v>
      </c>
      <c r="Q492" t="b">
        <v>0</v>
      </c>
      <c r="R492" t="s">
        <v>1029</v>
      </c>
      <c r="S492" t="s">
        <v>2064</v>
      </c>
      <c r="T492" s="4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30"/>
        <v>3.0534683098591549</v>
      </c>
      <c r="G493" s="4" t="s">
        <v>20</v>
      </c>
      <c r="H493" s="9">
        <f t="shared" si="31"/>
        <v>70.993450675399103</v>
      </c>
      <c r="I493" s="4">
        <v>2443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28"/>
        <v>41456.208333333336</v>
      </c>
      <c r="O493" s="13">
        <f t="shared" si="29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s="4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30"/>
        <v>0.23995287958115183</v>
      </c>
      <c r="G494" s="4" t="s">
        <v>74</v>
      </c>
      <c r="H494" s="9">
        <f t="shared" si="31"/>
        <v>77.026890756302521</v>
      </c>
      <c r="I494" s="4">
        <v>595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28"/>
        <v>40336.208333333336</v>
      </c>
      <c r="O494" s="13">
        <f t="shared" si="29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s="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30"/>
        <v>7.2377777777777776</v>
      </c>
      <c r="G495" s="4" t="s">
        <v>20</v>
      </c>
      <c r="H495" s="9">
        <f t="shared" si="31"/>
        <v>101.78125</v>
      </c>
      <c r="I495" s="4">
        <v>64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28"/>
        <v>43645.208333333328</v>
      </c>
      <c r="O495" s="13">
        <f t="shared" si="29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s="4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30"/>
        <v>5.4736000000000002</v>
      </c>
      <c r="G496" s="4" t="s">
        <v>20</v>
      </c>
      <c r="H496" s="9">
        <f t="shared" si="31"/>
        <v>51.059701492537314</v>
      </c>
      <c r="I496" s="4">
        <v>268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28"/>
        <v>40990.208333333336</v>
      </c>
      <c r="O496" s="13">
        <f t="shared" si="29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s="4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30"/>
        <v>4.1449999999999996</v>
      </c>
      <c r="G497" s="4" t="s">
        <v>20</v>
      </c>
      <c r="H497" s="9">
        <f t="shared" si="31"/>
        <v>68.02051282051282</v>
      </c>
      <c r="I497" s="4">
        <v>195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28"/>
        <v>41800.208333333336</v>
      </c>
      <c r="O497" s="13">
        <f t="shared" si="29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s="4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30"/>
        <v>9.0696409140369975E-3</v>
      </c>
      <c r="G498" s="4" t="s">
        <v>14</v>
      </c>
      <c r="H498" s="9">
        <f t="shared" si="31"/>
        <v>30.87037037037037</v>
      </c>
      <c r="I498" s="4">
        <v>54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28"/>
        <v>42876.208333333328</v>
      </c>
      <c r="O498" s="13">
        <f t="shared" si="29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s="4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30"/>
        <v>0.34173469387755101</v>
      </c>
      <c r="G499" s="4" t="s">
        <v>14</v>
      </c>
      <c r="H499" s="9">
        <f t="shared" si="31"/>
        <v>27.908333333333335</v>
      </c>
      <c r="I499" s="4">
        <v>120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28"/>
        <v>42724.25</v>
      </c>
      <c r="O499" s="13">
        <f t="shared" si="29"/>
        <v>42724.25</v>
      </c>
      <c r="P499" t="b">
        <v>0</v>
      </c>
      <c r="Q499" t="b">
        <v>1</v>
      </c>
      <c r="R499" t="s">
        <v>65</v>
      </c>
      <c r="S499" t="s">
        <v>2037</v>
      </c>
      <c r="T499" s="4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30"/>
        <v>0.239488107549121</v>
      </c>
      <c r="G500" s="4" t="s">
        <v>14</v>
      </c>
      <c r="H500" s="9">
        <f t="shared" si="31"/>
        <v>79.994818652849744</v>
      </c>
      <c r="I500" s="4">
        <v>579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28"/>
        <v>42005.25</v>
      </c>
      <c r="O500" s="13">
        <f t="shared" si="29"/>
        <v>42007.25</v>
      </c>
      <c r="P500" t="b">
        <v>0</v>
      </c>
      <c r="Q500" t="b">
        <v>0</v>
      </c>
      <c r="R500" t="s">
        <v>28</v>
      </c>
      <c r="S500" t="s">
        <v>2037</v>
      </c>
      <c r="T500" s="4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30"/>
        <v>0.48072649572649573</v>
      </c>
      <c r="G501" s="4" t="s">
        <v>14</v>
      </c>
      <c r="H501" s="9">
        <f t="shared" si="31"/>
        <v>38.003378378378379</v>
      </c>
      <c r="I501" s="4">
        <v>2072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28"/>
        <v>42444.208333333328</v>
      </c>
      <c r="O501" s="13">
        <f t="shared" si="29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s="4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30"/>
        <v>0</v>
      </c>
      <c r="G502" s="4" t="s">
        <v>14</v>
      </c>
      <c r="H502" s="9" t="e">
        <f t="shared" si="31"/>
        <v>#DIV/0!</v>
      </c>
      <c r="I502" s="4"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28"/>
        <v>41395.208333333336</v>
      </c>
      <c r="O502" s="13">
        <f t="shared" si="29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s="4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30"/>
        <v>0.70145182291666663</v>
      </c>
      <c r="G503" s="4" t="s">
        <v>14</v>
      </c>
      <c r="H503" s="9">
        <f t="shared" si="31"/>
        <v>59.990534521158132</v>
      </c>
      <c r="I503" s="4">
        <v>1796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28"/>
        <v>41345.208333333336</v>
      </c>
      <c r="O503" s="13">
        <f t="shared" si="29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s="4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30"/>
        <v>5.2992307692307694</v>
      </c>
      <c r="G504" s="4" t="s">
        <v>20</v>
      </c>
      <c r="H504" s="9">
        <f t="shared" si="31"/>
        <v>37.037634408602152</v>
      </c>
      <c r="I504" s="4">
        <v>186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28"/>
        <v>41117.208333333336</v>
      </c>
      <c r="O504" s="13">
        <f t="shared" si="29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s="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30"/>
        <v>1.8032549019607844</v>
      </c>
      <c r="G505" s="4" t="s">
        <v>20</v>
      </c>
      <c r="H505" s="9">
        <f t="shared" si="31"/>
        <v>99.963043478260872</v>
      </c>
      <c r="I505" s="4">
        <v>460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28"/>
        <v>42186.208333333328</v>
      </c>
      <c r="O505" s="13">
        <f t="shared" si="29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s="4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30"/>
        <v>0.92320000000000002</v>
      </c>
      <c r="G506" s="4" t="s">
        <v>14</v>
      </c>
      <c r="H506" s="9">
        <f t="shared" si="31"/>
        <v>111.6774193548387</v>
      </c>
      <c r="I506" s="4">
        <v>62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28"/>
        <v>42142.208333333328</v>
      </c>
      <c r="O506" s="13">
        <f t="shared" si="29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s="4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30"/>
        <v>0.13901001112347053</v>
      </c>
      <c r="G507" s="4" t="s">
        <v>14</v>
      </c>
      <c r="H507" s="9">
        <f t="shared" si="31"/>
        <v>36.014409221902014</v>
      </c>
      <c r="I507" s="4">
        <v>347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28"/>
        <v>41341.25</v>
      </c>
      <c r="O507" s="13">
        <f t="shared" si="29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s="4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30"/>
        <v>9.2707777777777771</v>
      </c>
      <c r="G508" s="4" t="s">
        <v>20</v>
      </c>
      <c r="H508" s="9">
        <f t="shared" si="31"/>
        <v>66.010284810126578</v>
      </c>
      <c r="I508" s="4">
        <v>2528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28"/>
        <v>43062.25</v>
      </c>
      <c r="O508" s="13">
        <f t="shared" si="29"/>
        <v>43079.25</v>
      </c>
      <c r="P508" t="b">
        <v>0</v>
      </c>
      <c r="Q508" t="b">
        <v>1</v>
      </c>
      <c r="R508" t="s">
        <v>33</v>
      </c>
      <c r="S508" t="s">
        <v>2039</v>
      </c>
      <c r="T508" s="4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30"/>
        <v>0.39857142857142858</v>
      </c>
      <c r="G509" s="4" t="s">
        <v>14</v>
      </c>
      <c r="H509" s="9">
        <f t="shared" si="31"/>
        <v>44.05263157894737</v>
      </c>
      <c r="I509" s="4">
        <v>19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28"/>
        <v>41373.208333333336</v>
      </c>
      <c r="O509" s="13">
        <f t="shared" si="29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s="4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30"/>
        <v>1.1222929936305732</v>
      </c>
      <c r="G510" s="4" t="s">
        <v>20</v>
      </c>
      <c r="H510" s="9">
        <f t="shared" si="31"/>
        <v>52.999726551818434</v>
      </c>
      <c r="I510" s="4">
        <v>3657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28"/>
        <v>43310.208333333328</v>
      </c>
      <c r="O510" s="13">
        <f t="shared" si="29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s="4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30"/>
        <v>0.70925816023738875</v>
      </c>
      <c r="G511" s="4" t="s">
        <v>14</v>
      </c>
      <c r="H511" s="9">
        <f t="shared" si="31"/>
        <v>95</v>
      </c>
      <c r="I511" s="4">
        <v>1258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28"/>
        <v>41034.208333333336</v>
      </c>
      <c r="O511" s="13">
        <f t="shared" si="29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s="4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30"/>
        <v>1.1908974358974358</v>
      </c>
      <c r="G512" s="4" t="s">
        <v>20</v>
      </c>
      <c r="H512" s="9">
        <f t="shared" si="31"/>
        <v>70.908396946564892</v>
      </c>
      <c r="I512" s="4">
        <v>131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28"/>
        <v>43251.208333333328</v>
      </c>
      <c r="O512" s="13">
        <f t="shared" si="29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s="4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30"/>
        <v>0.24017591339648173</v>
      </c>
      <c r="G513" s="4" t="s">
        <v>14</v>
      </c>
      <c r="H513" s="9">
        <f t="shared" si="31"/>
        <v>98.060773480662988</v>
      </c>
      <c r="I513" s="4">
        <v>362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28"/>
        <v>43671.208333333328</v>
      </c>
      <c r="O513" s="13">
        <f t="shared" si="29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s="4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30"/>
        <v>1.3931868131868133</v>
      </c>
      <c r="G514" s="4" t="s">
        <v>20</v>
      </c>
      <c r="H514" s="9">
        <f t="shared" si="31"/>
        <v>53.046025104602514</v>
      </c>
      <c r="I514" s="4">
        <v>239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si="28"/>
        <v>41825.208333333336</v>
      </c>
      <c r="O514" s="13">
        <f t="shared" si="29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s="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0"/>
        <v>0.39277108433734942</v>
      </c>
      <c r="G515" s="4" t="s">
        <v>74</v>
      </c>
      <c r="H515" s="9">
        <f t="shared" si="31"/>
        <v>93.142857142857139</v>
      </c>
      <c r="I515" s="4">
        <v>35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ref="N515:N578" si="32">(((L515/60)/60)/24)+DATE(1970,1,1)</f>
        <v>40430.208333333336</v>
      </c>
      <c r="O515" s="13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s="4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ref="F516:F579" si="34">SUM(E516/D516)</f>
        <v>0.22439077144917088</v>
      </c>
      <c r="G516" s="4" t="s">
        <v>74</v>
      </c>
      <c r="H516" s="9">
        <f t="shared" ref="H516:H579" si="35">SUM(E516/I516)</f>
        <v>58.945075757575758</v>
      </c>
      <c r="I516" s="4">
        <v>528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32"/>
        <v>41614.25</v>
      </c>
      <c r="O516" s="13">
        <f t="shared" si="33"/>
        <v>41619.25</v>
      </c>
      <c r="P516" t="b">
        <v>0</v>
      </c>
      <c r="Q516" t="b">
        <v>1</v>
      </c>
      <c r="R516" t="s">
        <v>23</v>
      </c>
      <c r="S516" t="s">
        <v>2035</v>
      </c>
      <c r="T516" s="4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4"/>
        <v>0.55779069767441858</v>
      </c>
      <c r="G517" s="4" t="s">
        <v>14</v>
      </c>
      <c r="H517" s="9">
        <f t="shared" si="35"/>
        <v>36.067669172932334</v>
      </c>
      <c r="I517" s="4">
        <v>133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32"/>
        <v>40900.25</v>
      </c>
      <c r="O517" s="13">
        <f t="shared" si="33"/>
        <v>40902.25</v>
      </c>
      <c r="P517" t="b">
        <v>0</v>
      </c>
      <c r="Q517" t="b">
        <v>1</v>
      </c>
      <c r="R517" t="s">
        <v>33</v>
      </c>
      <c r="S517" t="s">
        <v>2039</v>
      </c>
      <c r="T517" s="4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4"/>
        <v>0.42523125996810207</v>
      </c>
      <c r="G518" s="4" t="s">
        <v>14</v>
      </c>
      <c r="H518" s="9">
        <f t="shared" si="35"/>
        <v>63.030732860520096</v>
      </c>
      <c r="I518" s="4">
        <v>846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32"/>
        <v>40396.208333333336</v>
      </c>
      <c r="O518" s="13">
        <f t="shared" si="33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s="4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4"/>
        <v>1.1200000000000001</v>
      </c>
      <c r="G519" s="4" t="s">
        <v>20</v>
      </c>
      <c r="H519" s="9">
        <f t="shared" si="35"/>
        <v>84.717948717948715</v>
      </c>
      <c r="I519" s="4">
        <v>78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32"/>
        <v>42860.208333333328</v>
      </c>
      <c r="O519" s="13">
        <f t="shared" si="33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s="4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4"/>
        <v>7.0681818181818179E-2</v>
      </c>
      <c r="G520" s="4" t="s">
        <v>14</v>
      </c>
      <c r="H520" s="9">
        <f t="shared" si="35"/>
        <v>62.2</v>
      </c>
      <c r="I520" s="4">
        <v>10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32"/>
        <v>43154.25</v>
      </c>
      <c r="O520" s="13">
        <f t="shared" si="33"/>
        <v>43156.25</v>
      </c>
      <c r="P520" t="b">
        <v>0</v>
      </c>
      <c r="Q520" t="b">
        <v>1</v>
      </c>
      <c r="R520" t="s">
        <v>71</v>
      </c>
      <c r="S520" t="s">
        <v>2041</v>
      </c>
      <c r="T520" s="4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4"/>
        <v>1.0174563871693867</v>
      </c>
      <c r="G521" s="4" t="s">
        <v>20</v>
      </c>
      <c r="H521" s="9">
        <f t="shared" si="35"/>
        <v>101.97518330513255</v>
      </c>
      <c r="I521" s="4">
        <v>1773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32"/>
        <v>42012.25</v>
      </c>
      <c r="O521" s="13">
        <f t="shared" si="33"/>
        <v>42026.25</v>
      </c>
      <c r="P521" t="b">
        <v>0</v>
      </c>
      <c r="Q521" t="b">
        <v>1</v>
      </c>
      <c r="R521" t="s">
        <v>23</v>
      </c>
      <c r="S521" t="s">
        <v>2035</v>
      </c>
      <c r="T521" s="4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4"/>
        <v>4.2575000000000003</v>
      </c>
      <c r="G522" s="4" t="s">
        <v>20</v>
      </c>
      <c r="H522" s="9">
        <f t="shared" si="35"/>
        <v>106.4375</v>
      </c>
      <c r="I522" s="4">
        <v>32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32"/>
        <v>43574.208333333328</v>
      </c>
      <c r="O522" s="13">
        <f t="shared" si="33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s="4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4"/>
        <v>1.4553947368421052</v>
      </c>
      <c r="G523" s="4" t="s">
        <v>20</v>
      </c>
      <c r="H523" s="9">
        <f t="shared" si="35"/>
        <v>29.975609756097562</v>
      </c>
      <c r="I523" s="4">
        <v>369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32"/>
        <v>42605.208333333328</v>
      </c>
      <c r="O523" s="13">
        <f t="shared" si="33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s="4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4"/>
        <v>0.32453465346534655</v>
      </c>
      <c r="G524" s="4" t="s">
        <v>14</v>
      </c>
      <c r="H524" s="9">
        <f t="shared" si="35"/>
        <v>85.806282722513089</v>
      </c>
      <c r="I524" s="4">
        <v>191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32"/>
        <v>41093.208333333336</v>
      </c>
      <c r="O524" s="13">
        <f t="shared" si="33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s="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4"/>
        <v>7.003333333333333</v>
      </c>
      <c r="G525" s="4" t="s">
        <v>20</v>
      </c>
      <c r="H525" s="9">
        <f t="shared" si="35"/>
        <v>70.82022471910112</v>
      </c>
      <c r="I525" s="4">
        <v>89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32"/>
        <v>40241.25</v>
      </c>
      <c r="O525" s="13">
        <f t="shared" si="33"/>
        <v>40246.25</v>
      </c>
      <c r="P525" t="b">
        <v>0</v>
      </c>
      <c r="Q525" t="b">
        <v>0</v>
      </c>
      <c r="R525" t="s">
        <v>100</v>
      </c>
      <c r="S525" t="s">
        <v>2041</v>
      </c>
      <c r="T525" s="4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4"/>
        <v>0.83904860392967939</v>
      </c>
      <c r="G526" s="4" t="s">
        <v>14</v>
      </c>
      <c r="H526" s="9">
        <f t="shared" si="35"/>
        <v>40.998484082870135</v>
      </c>
      <c r="I526" s="4">
        <v>1979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32"/>
        <v>40294.208333333336</v>
      </c>
      <c r="O526" s="13">
        <f t="shared" si="33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s="4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4"/>
        <v>0.84190476190476193</v>
      </c>
      <c r="G527" s="4" t="s">
        <v>14</v>
      </c>
      <c r="H527" s="9">
        <f t="shared" si="35"/>
        <v>28.063492063492063</v>
      </c>
      <c r="I527" s="4">
        <v>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32"/>
        <v>40505.25</v>
      </c>
      <c r="O527" s="13">
        <f t="shared" si="33"/>
        <v>40509.25</v>
      </c>
      <c r="P527" t="b">
        <v>0</v>
      </c>
      <c r="Q527" t="b">
        <v>0</v>
      </c>
      <c r="R527" t="s">
        <v>65</v>
      </c>
      <c r="S527" t="s">
        <v>2037</v>
      </c>
      <c r="T527" s="4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4"/>
        <v>1.5595180722891566</v>
      </c>
      <c r="G528" s="4" t="s">
        <v>20</v>
      </c>
      <c r="H528" s="9">
        <f t="shared" si="35"/>
        <v>88.054421768707485</v>
      </c>
      <c r="I528" s="4">
        <v>147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32"/>
        <v>42364.25</v>
      </c>
      <c r="O528" s="13">
        <f t="shared" si="33"/>
        <v>42401.25</v>
      </c>
      <c r="P528" t="b">
        <v>0</v>
      </c>
      <c r="Q528" t="b">
        <v>1</v>
      </c>
      <c r="R528" t="s">
        <v>33</v>
      </c>
      <c r="S528" t="s">
        <v>2039</v>
      </c>
      <c r="T528" s="4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4"/>
        <v>0.99619450317124736</v>
      </c>
      <c r="G529" s="4" t="s">
        <v>14</v>
      </c>
      <c r="H529" s="9">
        <f t="shared" si="35"/>
        <v>31</v>
      </c>
      <c r="I529" s="4">
        <v>6080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32"/>
        <v>42405.25</v>
      </c>
      <c r="O529" s="13">
        <f t="shared" si="33"/>
        <v>42441.25</v>
      </c>
      <c r="P529" t="b">
        <v>0</v>
      </c>
      <c r="Q529" t="b">
        <v>0</v>
      </c>
      <c r="R529" t="s">
        <v>71</v>
      </c>
      <c r="S529" t="s">
        <v>2041</v>
      </c>
      <c r="T529" s="4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4"/>
        <v>0.80300000000000005</v>
      </c>
      <c r="G530" s="4" t="s">
        <v>14</v>
      </c>
      <c r="H530" s="9">
        <f t="shared" si="35"/>
        <v>90.337500000000006</v>
      </c>
      <c r="I530" s="4">
        <v>80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32"/>
        <v>41601.25</v>
      </c>
      <c r="O530" s="13">
        <f t="shared" si="33"/>
        <v>41646.25</v>
      </c>
      <c r="P530" t="b">
        <v>0</v>
      </c>
      <c r="Q530" t="b">
        <v>0</v>
      </c>
      <c r="R530" t="s">
        <v>60</v>
      </c>
      <c r="S530" t="s">
        <v>2035</v>
      </c>
      <c r="T530" s="4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4"/>
        <v>0.11254901960784314</v>
      </c>
      <c r="G531" s="4" t="s">
        <v>14</v>
      </c>
      <c r="H531" s="9">
        <f t="shared" si="35"/>
        <v>63.777777777777779</v>
      </c>
      <c r="I531" s="4">
        <v>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32"/>
        <v>41769.208333333336</v>
      </c>
      <c r="O531" s="13">
        <f t="shared" si="33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s="4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4"/>
        <v>0.91740952380952379</v>
      </c>
      <c r="G532" s="4" t="s">
        <v>14</v>
      </c>
      <c r="H532" s="9">
        <f t="shared" si="35"/>
        <v>53.995515695067262</v>
      </c>
      <c r="I532" s="4">
        <v>1784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32"/>
        <v>40421.208333333336</v>
      </c>
      <c r="O532" s="13">
        <f t="shared" si="33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s="4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4"/>
        <v>0.95521156936261387</v>
      </c>
      <c r="G533" s="4" t="s">
        <v>47</v>
      </c>
      <c r="H533" s="9">
        <f t="shared" si="35"/>
        <v>48.993956043956047</v>
      </c>
      <c r="I533" s="4">
        <v>3640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32"/>
        <v>41589.25</v>
      </c>
      <c r="O533" s="13">
        <f t="shared" si="33"/>
        <v>41645.25</v>
      </c>
      <c r="P533" t="b">
        <v>0</v>
      </c>
      <c r="Q533" t="b">
        <v>0</v>
      </c>
      <c r="R533" t="s">
        <v>89</v>
      </c>
      <c r="S533" t="s">
        <v>2050</v>
      </c>
      <c r="T533" s="4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4"/>
        <v>5.0287499999999996</v>
      </c>
      <c r="G534" s="4" t="s">
        <v>20</v>
      </c>
      <c r="H534" s="9">
        <f t="shared" si="35"/>
        <v>63.857142857142854</v>
      </c>
      <c r="I534" s="4">
        <v>126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32"/>
        <v>43125.25</v>
      </c>
      <c r="O534" s="13">
        <f t="shared" si="33"/>
        <v>43126.25</v>
      </c>
      <c r="P534" t="b">
        <v>0</v>
      </c>
      <c r="Q534" t="b">
        <v>0</v>
      </c>
      <c r="R534" t="s">
        <v>33</v>
      </c>
      <c r="S534" t="s">
        <v>2039</v>
      </c>
      <c r="T534" s="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4"/>
        <v>1.5924394463667819</v>
      </c>
      <c r="G535" s="4" t="s">
        <v>20</v>
      </c>
      <c r="H535" s="9">
        <f t="shared" si="35"/>
        <v>82.996393146979258</v>
      </c>
      <c r="I535" s="4">
        <v>2218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32"/>
        <v>41479.208333333336</v>
      </c>
      <c r="O535" s="13">
        <f t="shared" si="33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s="4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4"/>
        <v>0.15022446689113356</v>
      </c>
      <c r="G536" s="4" t="s">
        <v>14</v>
      </c>
      <c r="H536" s="9">
        <f t="shared" si="35"/>
        <v>55.08230452674897</v>
      </c>
      <c r="I536" s="4">
        <v>243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32"/>
        <v>43329.208333333328</v>
      </c>
      <c r="O536" s="13">
        <f t="shared" si="33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s="4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4"/>
        <v>4.820384615384615</v>
      </c>
      <c r="G537" s="4" t="s">
        <v>20</v>
      </c>
      <c r="H537" s="9">
        <f t="shared" si="35"/>
        <v>62.044554455445542</v>
      </c>
      <c r="I537" s="4">
        <v>202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32"/>
        <v>43259.208333333328</v>
      </c>
      <c r="O537" s="13">
        <f t="shared" si="33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s="4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4"/>
        <v>1.4996938775510205</v>
      </c>
      <c r="G538" s="4" t="s">
        <v>20</v>
      </c>
      <c r="H538" s="9">
        <f t="shared" si="35"/>
        <v>104.97857142857143</v>
      </c>
      <c r="I538" s="4">
        <v>140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32"/>
        <v>40414.208333333336</v>
      </c>
      <c r="O538" s="13">
        <f t="shared" si="33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s="4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4"/>
        <v>1.1722156398104266</v>
      </c>
      <c r="G539" s="4" t="s">
        <v>20</v>
      </c>
      <c r="H539" s="9">
        <f t="shared" si="35"/>
        <v>94.044676806083643</v>
      </c>
      <c r="I539" s="4">
        <v>1052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32"/>
        <v>43342.208333333328</v>
      </c>
      <c r="O539" s="13">
        <f t="shared" si="33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s="4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4"/>
        <v>0.37695968274950431</v>
      </c>
      <c r="G540" s="4" t="s">
        <v>14</v>
      </c>
      <c r="H540" s="9">
        <f t="shared" si="35"/>
        <v>44.007716049382715</v>
      </c>
      <c r="I540" s="4">
        <v>1296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32"/>
        <v>41539.208333333336</v>
      </c>
      <c r="O540" s="13">
        <f t="shared" si="33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s="4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4"/>
        <v>0.72653061224489801</v>
      </c>
      <c r="G541" s="4" t="s">
        <v>14</v>
      </c>
      <c r="H541" s="9">
        <f t="shared" si="35"/>
        <v>92.467532467532465</v>
      </c>
      <c r="I541" s="4">
        <v>77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32"/>
        <v>43647.208333333328</v>
      </c>
      <c r="O541" s="13">
        <f t="shared" si="33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s="4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4"/>
        <v>2.6598113207547169</v>
      </c>
      <c r="G542" s="4" t="s">
        <v>20</v>
      </c>
      <c r="H542" s="9">
        <f t="shared" si="35"/>
        <v>57.072874493927124</v>
      </c>
      <c r="I542" s="4">
        <v>247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32"/>
        <v>43225.208333333328</v>
      </c>
      <c r="O542" s="13">
        <f t="shared" si="33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s="4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4"/>
        <v>0.24205617977528091</v>
      </c>
      <c r="G543" s="4" t="s">
        <v>14</v>
      </c>
      <c r="H543" s="9">
        <f t="shared" si="35"/>
        <v>109.07848101265823</v>
      </c>
      <c r="I543" s="4">
        <v>395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32"/>
        <v>42165.208333333328</v>
      </c>
      <c r="O543" s="13">
        <f t="shared" si="33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s="4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4"/>
        <v>2.5064935064935064E-2</v>
      </c>
      <c r="G544" s="4" t="s">
        <v>14</v>
      </c>
      <c r="H544" s="9">
        <f t="shared" si="35"/>
        <v>39.387755102040813</v>
      </c>
      <c r="I544" s="4">
        <v>49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32"/>
        <v>42391.25</v>
      </c>
      <c r="O544" s="13">
        <f t="shared" si="33"/>
        <v>42421.25</v>
      </c>
      <c r="P544" t="b">
        <v>0</v>
      </c>
      <c r="Q544" t="b">
        <v>0</v>
      </c>
      <c r="R544" t="s">
        <v>60</v>
      </c>
      <c r="S544" t="s">
        <v>2035</v>
      </c>
      <c r="T544" s="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4"/>
        <v>0.1632979976442874</v>
      </c>
      <c r="G545" s="4" t="s">
        <v>14</v>
      </c>
      <c r="H545" s="9">
        <f t="shared" si="35"/>
        <v>77.022222222222226</v>
      </c>
      <c r="I545" s="4">
        <v>180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32"/>
        <v>41528.208333333336</v>
      </c>
      <c r="O545" s="13">
        <f t="shared" si="33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s="4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4"/>
        <v>2.7650000000000001</v>
      </c>
      <c r="G546" s="4" t="s">
        <v>20</v>
      </c>
      <c r="H546" s="9">
        <f t="shared" si="35"/>
        <v>92.166666666666671</v>
      </c>
      <c r="I546" s="4">
        <v>84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32"/>
        <v>42377.25</v>
      </c>
      <c r="O546" s="13">
        <f t="shared" si="33"/>
        <v>42390.25</v>
      </c>
      <c r="P546" t="b">
        <v>0</v>
      </c>
      <c r="Q546" t="b">
        <v>0</v>
      </c>
      <c r="R546" t="s">
        <v>23</v>
      </c>
      <c r="S546" t="s">
        <v>2035</v>
      </c>
      <c r="T546" s="4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4"/>
        <v>0.88803571428571426</v>
      </c>
      <c r="G547" s="4" t="s">
        <v>14</v>
      </c>
      <c r="H547" s="9">
        <f t="shared" si="35"/>
        <v>61.007063197026021</v>
      </c>
      <c r="I547" s="4">
        <v>2690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32"/>
        <v>43824.25</v>
      </c>
      <c r="O547" s="13">
        <f t="shared" si="33"/>
        <v>43844.25</v>
      </c>
      <c r="P547" t="b">
        <v>0</v>
      </c>
      <c r="Q547" t="b">
        <v>0</v>
      </c>
      <c r="R547" t="s">
        <v>33</v>
      </c>
      <c r="S547" t="s">
        <v>2039</v>
      </c>
      <c r="T547" s="4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4"/>
        <v>1.6357142857142857</v>
      </c>
      <c r="G548" s="4" t="s">
        <v>20</v>
      </c>
      <c r="H548" s="9">
        <f t="shared" si="35"/>
        <v>78.068181818181813</v>
      </c>
      <c r="I548" s="4">
        <v>88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32"/>
        <v>43360.208333333328</v>
      </c>
      <c r="O548" s="13">
        <f t="shared" si="33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s="4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4"/>
        <v>9.69</v>
      </c>
      <c r="G549" s="4" t="s">
        <v>20</v>
      </c>
      <c r="H549" s="9">
        <f t="shared" si="35"/>
        <v>80.75</v>
      </c>
      <c r="I549" s="4">
        <v>156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32"/>
        <v>42029.25</v>
      </c>
      <c r="O549" s="13">
        <f t="shared" si="33"/>
        <v>42041.25</v>
      </c>
      <c r="P549" t="b">
        <v>0</v>
      </c>
      <c r="Q549" t="b">
        <v>0</v>
      </c>
      <c r="R549" t="s">
        <v>53</v>
      </c>
      <c r="S549" t="s">
        <v>2041</v>
      </c>
      <c r="T549" s="4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4"/>
        <v>2.7091376701966716</v>
      </c>
      <c r="G550" s="4" t="s">
        <v>20</v>
      </c>
      <c r="H550" s="9">
        <f t="shared" si="35"/>
        <v>59.991289782244557</v>
      </c>
      <c r="I550" s="4">
        <v>2985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32"/>
        <v>42461.208333333328</v>
      </c>
      <c r="O550" s="13">
        <f t="shared" si="33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s="4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4"/>
        <v>2.8421355932203389</v>
      </c>
      <c r="G551" s="4" t="s">
        <v>20</v>
      </c>
      <c r="H551" s="9">
        <f t="shared" si="35"/>
        <v>110.03018372703411</v>
      </c>
      <c r="I551" s="4">
        <v>762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32"/>
        <v>41422.208333333336</v>
      </c>
      <c r="O551" s="13">
        <f t="shared" si="33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s="4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4"/>
        <v>0.04</v>
      </c>
      <c r="G552" s="4" t="s">
        <v>74</v>
      </c>
      <c r="H552" s="9">
        <f t="shared" si="35"/>
        <v>4</v>
      </c>
      <c r="I552" s="4">
        <v>1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32"/>
        <v>40968.25</v>
      </c>
      <c r="O552" s="13">
        <f t="shared" si="33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s="4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4"/>
        <v>0.58632981676846196</v>
      </c>
      <c r="G553" s="4" t="s">
        <v>14</v>
      </c>
      <c r="H553" s="9">
        <f t="shared" si="35"/>
        <v>37.99856063332134</v>
      </c>
      <c r="I553" s="4">
        <v>2779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32"/>
        <v>41993.25</v>
      </c>
      <c r="O553" s="13">
        <f t="shared" si="33"/>
        <v>42033.25</v>
      </c>
      <c r="P553" t="b">
        <v>0</v>
      </c>
      <c r="Q553" t="b">
        <v>1</v>
      </c>
      <c r="R553" t="s">
        <v>28</v>
      </c>
      <c r="S553" t="s">
        <v>2037</v>
      </c>
      <c r="T553" s="4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4"/>
        <v>0.98511111111111116</v>
      </c>
      <c r="G554" s="4" t="s">
        <v>14</v>
      </c>
      <c r="H554" s="9">
        <f t="shared" si="35"/>
        <v>96.369565217391298</v>
      </c>
      <c r="I554" s="4">
        <v>92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32"/>
        <v>42700.25</v>
      </c>
      <c r="O554" s="13">
        <f t="shared" si="33"/>
        <v>42702.25</v>
      </c>
      <c r="P554" t="b">
        <v>0</v>
      </c>
      <c r="Q554" t="b">
        <v>0</v>
      </c>
      <c r="R554" t="s">
        <v>33</v>
      </c>
      <c r="S554" t="s">
        <v>2039</v>
      </c>
      <c r="T554" s="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4"/>
        <v>0.43975381008206332</v>
      </c>
      <c r="G555" s="4" t="s">
        <v>14</v>
      </c>
      <c r="H555" s="9">
        <f t="shared" si="35"/>
        <v>72.978599221789878</v>
      </c>
      <c r="I555" s="4">
        <v>1028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32"/>
        <v>40545.25</v>
      </c>
      <c r="O555" s="13">
        <f t="shared" si="33"/>
        <v>40546.25</v>
      </c>
      <c r="P555" t="b">
        <v>0</v>
      </c>
      <c r="Q555" t="b">
        <v>0</v>
      </c>
      <c r="R555" t="s">
        <v>23</v>
      </c>
      <c r="S555" t="s">
        <v>2035</v>
      </c>
      <c r="T555" s="4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4"/>
        <v>1.5166315789473683</v>
      </c>
      <c r="G556" s="4" t="s">
        <v>20</v>
      </c>
      <c r="H556" s="9">
        <f t="shared" si="35"/>
        <v>26.007220216606498</v>
      </c>
      <c r="I556" s="4">
        <v>554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32"/>
        <v>42723.25</v>
      </c>
      <c r="O556" s="13">
        <f t="shared" si="33"/>
        <v>42729.25</v>
      </c>
      <c r="P556" t="b">
        <v>0</v>
      </c>
      <c r="Q556" t="b">
        <v>0</v>
      </c>
      <c r="R556" t="s">
        <v>60</v>
      </c>
      <c r="S556" t="s">
        <v>2035</v>
      </c>
      <c r="T556" s="4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4"/>
        <v>2.2363492063492063</v>
      </c>
      <c r="G557" s="4" t="s">
        <v>20</v>
      </c>
      <c r="H557" s="9">
        <f t="shared" si="35"/>
        <v>104.36296296296297</v>
      </c>
      <c r="I557" s="4">
        <v>135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32"/>
        <v>41731.208333333336</v>
      </c>
      <c r="O557" s="13">
        <f t="shared" si="33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s="4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4"/>
        <v>2.3975</v>
      </c>
      <c r="G558" s="4" t="s">
        <v>20</v>
      </c>
      <c r="H558" s="9">
        <f t="shared" si="35"/>
        <v>102.18852459016394</v>
      </c>
      <c r="I558" s="4">
        <v>122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32"/>
        <v>40792.208333333336</v>
      </c>
      <c r="O558" s="13">
        <f t="shared" si="33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s="4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4"/>
        <v>1.9933333333333334</v>
      </c>
      <c r="G559" s="4" t="s">
        <v>20</v>
      </c>
      <c r="H559" s="9">
        <f t="shared" si="35"/>
        <v>54.117647058823529</v>
      </c>
      <c r="I559" s="4">
        <v>221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32"/>
        <v>42279.208333333328</v>
      </c>
      <c r="O559" s="13">
        <f t="shared" si="33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s="4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4"/>
        <v>1.373448275862069</v>
      </c>
      <c r="G560" s="4" t="s">
        <v>20</v>
      </c>
      <c r="H560" s="9">
        <f t="shared" si="35"/>
        <v>63.222222222222221</v>
      </c>
      <c r="I560" s="4">
        <v>126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32"/>
        <v>42424.25</v>
      </c>
      <c r="O560" s="13">
        <f t="shared" si="33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s="4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4"/>
        <v>1.009696106362773</v>
      </c>
      <c r="G561" s="4" t="s">
        <v>20</v>
      </c>
      <c r="H561" s="9">
        <f t="shared" si="35"/>
        <v>104.03228962818004</v>
      </c>
      <c r="I561" s="4">
        <v>1022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32"/>
        <v>42584.208333333328</v>
      </c>
      <c r="O561" s="13">
        <f t="shared" si="33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s="4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4"/>
        <v>7.9416000000000002</v>
      </c>
      <c r="G562" s="4" t="s">
        <v>20</v>
      </c>
      <c r="H562" s="9">
        <f t="shared" si="35"/>
        <v>49.994334277620396</v>
      </c>
      <c r="I562" s="4">
        <v>3177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32"/>
        <v>40865.25</v>
      </c>
      <c r="O562" s="13">
        <f t="shared" si="33"/>
        <v>40905.25</v>
      </c>
      <c r="P562" t="b">
        <v>0</v>
      </c>
      <c r="Q562" t="b">
        <v>0</v>
      </c>
      <c r="R562" t="s">
        <v>71</v>
      </c>
      <c r="S562" t="s">
        <v>2041</v>
      </c>
      <c r="T562" s="4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4"/>
        <v>3.6970000000000001</v>
      </c>
      <c r="G563" s="4" t="s">
        <v>20</v>
      </c>
      <c r="H563" s="9">
        <f t="shared" si="35"/>
        <v>56.015151515151516</v>
      </c>
      <c r="I563" s="4">
        <v>198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32"/>
        <v>40833.208333333336</v>
      </c>
      <c r="O563" s="13">
        <f t="shared" si="33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s="4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4"/>
        <v>0.12818181818181817</v>
      </c>
      <c r="G564" s="4" t="s">
        <v>14</v>
      </c>
      <c r="H564" s="9">
        <f t="shared" si="35"/>
        <v>48.807692307692307</v>
      </c>
      <c r="I564" s="4">
        <v>26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32"/>
        <v>43536.208333333328</v>
      </c>
      <c r="O564" s="13">
        <f t="shared" si="33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s="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4"/>
        <v>1.3802702702702703</v>
      </c>
      <c r="G565" s="4" t="s">
        <v>20</v>
      </c>
      <c r="H565" s="9">
        <f t="shared" si="35"/>
        <v>60.082352941176474</v>
      </c>
      <c r="I565" s="4">
        <v>85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32"/>
        <v>43417.25</v>
      </c>
      <c r="O565" s="13">
        <f t="shared" si="33"/>
        <v>43437.25</v>
      </c>
      <c r="P565" t="b">
        <v>0</v>
      </c>
      <c r="Q565" t="b">
        <v>0</v>
      </c>
      <c r="R565" t="s">
        <v>42</v>
      </c>
      <c r="S565" t="s">
        <v>2041</v>
      </c>
      <c r="T565" s="4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4"/>
        <v>0.83813278008298753</v>
      </c>
      <c r="G566" s="4" t="s">
        <v>14</v>
      </c>
      <c r="H566" s="9">
        <f t="shared" si="35"/>
        <v>78.990502793296088</v>
      </c>
      <c r="I566" s="4">
        <v>1790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32"/>
        <v>42078.208333333328</v>
      </c>
      <c r="O566" s="13">
        <f t="shared" si="33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s="4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4"/>
        <v>2.0460063224446787</v>
      </c>
      <c r="G567" s="4" t="s">
        <v>20</v>
      </c>
      <c r="H567" s="9">
        <f t="shared" si="35"/>
        <v>53.99499443826474</v>
      </c>
      <c r="I567" s="4">
        <v>3596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32"/>
        <v>40862.25</v>
      </c>
      <c r="O567" s="13">
        <f t="shared" si="33"/>
        <v>40882.25</v>
      </c>
      <c r="P567" t="b">
        <v>0</v>
      </c>
      <c r="Q567" t="b">
        <v>0</v>
      </c>
      <c r="R567" t="s">
        <v>33</v>
      </c>
      <c r="S567" t="s">
        <v>2039</v>
      </c>
      <c r="T567" s="4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4"/>
        <v>0.44344086021505374</v>
      </c>
      <c r="G568" s="4" t="s">
        <v>14</v>
      </c>
      <c r="H568" s="9">
        <f t="shared" si="35"/>
        <v>111.45945945945945</v>
      </c>
      <c r="I568" s="4">
        <v>37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32"/>
        <v>42424.25</v>
      </c>
      <c r="O568" s="13">
        <f t="shared" si="33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s="4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4"/>
        <v>2.1860294117647059</v>
      </c>
      <c r="G569" s="4" t="s">
        <v>20</v>
      </c>
      <c r="H569" s="9">
        <f t="shared" si="35"/>
        <v>60.922131147540981</v>
      </c>
      <c r="I569" s="4">
        <v>244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32"/>
        <v>41830.208333333336</v>
      </c>
      <c r="O569" s="13">
        <f t="shared" si="33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s="4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4"/>
        <v>1.8603314917127072</v>
      </c>
      <c r="G570" s="4" t="s">
        <v>20</v>
      </c>
      <c r="H570" s="9">
        <f t="shared" si="35"/>
        <v>26.0015444015444</v>
      </c>
      <c r="I570" s="4">
        <v>5180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32"/>
        <v>40374.208333333336</v>
      </c>
      <c r="O570" s="13">
        <f t="shared" si="33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s="4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4"/>
        <v>2.3733830845771142</v>
      </c>
      <c r="G571" s="4" t="s">
        <v>20</v>
      </c>
      <c r="H571" s="9">
        <f t="shared" si="35"/>
        <v>80.993208828522924</v>
      </c>
      <c r="I571" s="4">
        <v>589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32"/>
        <v>40554.25</v>
      </c>
      <c r="O571" s="13">
        <f t="shared" si="33"/>
        <v>40566.25</v>
      </c>
      <c r="P571" t="b">
        <v>0</v>
      </c>
      <c r="Q571" t="b">
        <v>0</v>
      </c>
      <c r="R571" t="s">
        <v>71</v>
      </c>
      <c r="S571" t="s">
        <v>2041</v>
      </c>
      <c r="T571" s="4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4"/>
        <v>3.0565384615384614</v>
      </c>
      <c r="G572" s="4" t="s">
        <v>20</v>
      </c>
      <c r="H572" s="9">
        <f t="shared" si="35"/>
        <v>34.995963302752294</v>
      </c>
      <c r="I572" s="4">
        <v>2725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32"/>
        <v>41993.25</v>
      </c>
      <c r="O572" s="13">
        <f t="shared" si="33"/>
        <v>41999.25</v>
      </c>
      <c r="P572" t="b">
        <v>0</v>
      </c>
      <c r="Q572" t="b">
        <v>1</v>
      </c>
      <c r="R572" t="s">
        <v>23</v>
      </c>
      <c r="S572" t="s">
        <v>2035</v>
      </c>
      <c r="T572" s="4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4"/>
        <v>0.94142857142857139</v>
      </c>
      <c r="G573" s="4" t="s">
        <v>14</v>
      </c>
      <c r="H573" s="9">
        <f t="shared" si="35"/>
        <v>94.142857142857139</v>
      </c>
      <c r="I573" s="4">
        <v>35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32"/>
        <v>42174.208333333328</v>
      </c>
      <c r="O573" s="13">
        <f t="shared" si="33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s="4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4"/>
        <v>0.54400000000000004</v>
      </c>
      <c r="G574" s="4" t="s">
        <v>74</v>
      </c>
      <c r="H574" s="9">
        <f t="shared" si="35"/>
        <v>52.085106382978722</v>
      </c>
      <c r="I574" s="4">
        <v>94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32"/>
        <v>42275.208333333328</v>
      </c>
      <c r="O574" s="13">
        <f t="shared" si="33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s="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4"/>
        <v>1.1188059701492536</v>
      </c>
      <c r="G575" s="4" t="s">
        <v>20</v>
      </c>
      <c r="H575" s="9">
        <f t="shared" si="35"/>
        <v>24.986666666666668</v>
      </c>
      <c r="I575" s="4">
        <v>300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32"/>
        <v>41761.208333333336</v>
      </c>
      <c r="O575" s="13">
        <f t="shared" si="33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s="4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4"/>
        <v>3.6914814814814814</v>
      </c>
      <c r="G576" s="4" t="s">
        <v>20</v>
      </c>
      <c r="H576" s="9">
        <f t="shared" si="35"/>
        <v>69.215277777777771</v>
      </c>
      <c r="I576" s="4">
        <v>144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32"/>
        <v>43806.25</v>
      </c>
      <c r="O576" s="13">
        <f t="shared" si="33"/>
        <v>43816.25</v>
      </c>
      <c r="P576" t="b">
        <v>0</v>
      </c>
      <c r="Q576" t="b">
        <v>1</v>
      </c>
      <c r="R576" t="s">
        <v>17</v>
      </c>
      <c r="S576" t="s">
        <v>2033</v>
      </c>
      <c r="T576" s="4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4"/>
        <v>0.62930372148859548</v>
      </c>
      <c r="G577" s="4" t="s">
        <v>14</v>
      </c>
      <c r="H577" s="9">
        <f t="shared" si="35"/>
        <v>93.944444444444443</v>
      </c>
      <c r="I577" s="4">
        <v>558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32"/>
        <v>41779.208333333336</v>
      </c>
      <c r="O577" s="13">
        <f t="shared" si="33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s="4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4"/>
        <v>0.6492783505154639</v>
      </c>
      <c r="G578" s="4" t="s">
        <v>14</v>
      </c>
      <c r="H578" s="9">
        <f t="shared" si="35"/>
        <v>98.40625</v>
      </c>
      <c r="I578" s="4">
        <v>64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si="32"/>
        <v>43040.208333333328</v>
      </c>
      <c r="O578" s="13">
        <f t="shared" si="33"/>
        <v>43057.25</v>
      </c>
      <c r="P578" t="b">
        <v>0</v>
      </c>
      <c r="Q578" t="b">
        <v>0</v>
      </c>
      <c r="R578" t="s">
        <v>33</v>
      </c>
      <c r="S578" t="s">
        <v>2039</v>
      </c>
      <c r="T578" s="4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4"/>
        <v>0.18853658536585366</v>
      </c>
      <c r="G579" s="4" t="s">
        <v>74</v>
      </c>
      <c r="H579" s="9">
        <f t="shared" si="35"/>
        <v>41.783783783783782</v>
      </c>
      <c r="I579" s="4">
        <v>37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ref="N579:N642" si="36">(((L579/60)/60)/24)+DATE(1970,1,1)</f>
        <v>40613.25</v>
      </c>
      <c r="O579" s="13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s="4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ref="F580:F643" si="38">SUM(E580/D580)</f>
        <v>0.1675440414507772</v>
      </c>
      <c r="G580" s="4" t="s">
        <v>14</v>
      </c>
      <c r="H580" s="9">
        <f t="shared" ref="H580:H643" si="39">SUM(E580/I580)</f>
        <v>65.991836734693877</v>
      </c>
      <c r="I580" s="4">
        <v>245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36"/>
        <v>40878.25</v>
      </c>
      <c r="O580" s="13">
        <f t="shared" si="37"/>
        <v>40881.25</v>
      </c>
      <c r="P580" t="b">
        <v>0</v>
      </c>
      <c r="Q580" t="b">
        <v>0</v>
      </c>
      <c r="R580" t="s">
        <v>474</v>
      </c>
      <c r="S580" t="s">
        <v>2041</v>
      </c>
      <c r="T580" s="4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8"/>
        <v>1.0111290322580646</v>
      </c>
      <c r="G581" s="4" t="s">
        <v>20</v>
      </c>
      <c r="H581" s="9">
        <f t="shared" si="39"/>
        <v>72.05747126436782</v>
      </c>
      <c r="I581" s="4">
        <v>87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36"/>
        <v>40762.208333333336</v>
      </c>
      <c r="O581" s="13">
        <f t="shared" si="37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s="4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8"/>
        <v>3.4150228310502282</v>
      </c>
      <c r="G582" s="4" t="s">
        <v>20</v>
      </c>
      <c r="H582" s="9">
        <f t="shared" si="39"/>
        <v>48.003209242618745</v>
      </c>
      <c r="I582" s="4">
        <v>3116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36"/>
        <v>41696.25</v>
      </c>
      <c r="O582" s="13">
        <f t="shared" si="37"/>
        <v>41704.25</v>
      </c>
      <c r="P582" t="b">
        <v>0</v>
      </c>
      <c r="Q582" t="b">
        <v>0</v>
      </c>
      <c r="R582" t="s">
        <v>33</v>
      </c>
      <c r="S582" t="s">
        <v>2039</v>
      </c>
      <c r="T582" s="4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8"/>
        <v>0.64016666666666666</v>
      </c>
      <c r="G583" s="4" t="s">
        <v>14</v>
      </c>
      <c r="H583" s="9">
        <f t="shared" si="39"/>
        <v>54.098591549295776</v>
      </c>
      <c r="I583" s="4">
        <v>71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36"/>
        <v>40662.208333333336</v>
      </c>
      <c r="O583" s="13">
        <f t="shared" si="37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s="4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8"/>
        <v>0.5208045977011494</v>
      </c>
      <c r="G584" s="4" t="s">
        <v>14</v>
      </c>
      <c r="H584" s="9">
        <f t="shared" si="39"/>
        <v>107.88095238095238</v>
      </c>
      <c r="I584" s="4">
        <v>42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36"/>
        <v>42165.208333333328</v>
      </c>
      <c r="O584" s="13">
        <f t="shared" si="37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s="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8"/>
        <v>3.2240211640211642</v>
      </c>
      <c r="G585" s="4" t="s">
        <v>20</v>
      </c>
      <c r="H585" s="9">
        <f t="shared" si="39"/>
        <v>67.034103410341032</v>
      </c>
      <c r="I585" s="4">
        <v>909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36"/>
        <v>40959.25</v>
      </c>
      <c r="O585" s="13">
        <f t="shared" si="37"/>
        <v>40976.25</v>
      </c>
      <c r="P585" t="b">
        <v>0</v>
      </c>
      <c r="Q585" t="b">
        <v>0</v>
      </c>
      <c r="R585" t="s">
        <v>42</v>
      </c>
      <c r="S585" t="s">
        <v>2041</v>
      </c>
      <c r="T585" s="4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8"/>
        <v>1.1950810185185186</v>
      </c>
      <c r="G586" s="4" t="s">
        <v>20</v>
      </c>
      <c r="H586" s="9">
        <f t="shared" si="39"/>
        <v>64.01425914445133</v>
      </c>
      <c r="I586" s="4">
        <v>1613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36"/>
        <v>41024.208333333336</v>
      </c>
      <c r="O586" s="13">
        <f t="shared" si="37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s="4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8"/>
        <v>1.4679775280898877</v>
      </c>
      <c r="G587" s="4" t="s">
        <v>20</v>
      </c>
      <c r="H587" s="9">
        <f t="shared" si="39"/>
        <v>96.066176470588232</v>
      </c>
      <c r="I587" s="4">
        <v>136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36"/>
        <v>40255.208333333336</v>
      </c>
      <c r="O587" s="13">
        <f t="shared" si="37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s="4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8"/>
        <v>9.5057142857142853</v>
      </c>
      <c r="G588" s="4" t="s">
        <v>20</v>
      </c>
      <c r="H588" s="9">
        <f t="shared" si="39"/>
        <v>51.184615384615384</v>
      </c>
      <c r="I588" s="4">
        <v>130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36"/>
        <v>40499.25</v>
      </c>
      <c r="O588" s="13">
        <f t="shared" si="37"/>
        <v>40518.25</v>
      </c>
      <c r="P588" t="b">
        <v>0</v>
      </c>
      <c r="Q588" t="b">
        <v>0</v>
      </c>
      <c r="R588" t="s">
        <v>23</v>
      </c>
      <c r="S588" t="s">
        <v>2035</v>
      </c>
      <c r="T588" s="4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8"/>
        <v>0.72893617021276591</v>
      </c>
      <c r="G589" s="4" t="s">
        <v>14</v>
      </c>
      <c r="H589" s="9">
        <f t="shared" si="39"/>
        <v>43.92307692307692</v>
      </c>
      <c r="I589" s="4">
        <v>156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36"/>
        <v>43484.25</v>
      </c>
      <c r="O589" s="13">
        <f t="shared" si="37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s="4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8"/>
        <v>0.7900824873096447</v>
      </c>
      <c r="G590" s="4" t="s">
        <v>14</v>
      </c>
      <c r="H590" s="9">
        <f t="shared" si="39"/>
        <v>91.021198830409361</v>
      </c>
      <c r="I590" s="4">
        <v>1368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36"/>
        <v>40262.208333333336</v>
      </c>
      <c r="O590" s="13">
        <f t="shared" si="37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s="4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8"/>
        <v>0.64721518987341775</v>
      </c>
      <c r="G591" s="4" t="s">
        <v>14</v>
      </c>
      <c r="H591" s="9">
        <f t="shared" si="39"/>
        <v>50.127450980392155</v>
      </c>
      <c r="I591" s="4">
        <v>102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36"/>
        <v>42190.208333333328</v>
      </c>
      <c r="O591" s="13">
        <f t="shared" si="37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s="4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8"/>
        <v>0.82028169014084507</v>
      </c>
      <c r="G592" s="4" t="s">
        <v>14</v>
      </c>
      <c r="H592" s="9">
        <f t="shared" si="39"/>
        <v>67.720930232558146</v>
      </c>
      <c r="I592" s="4">
        <v>86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36"/>
        <v>41994.25</v>
      </c>
      <c r="O592" s="13">
        <f t="shared" si="37"/>
        <v>42005.25</v>
      </c>
      <c r="P592" t="b">
        <v>0</v>
      </c>
      <c r="Q592" t="b">
        <v>0</v>
      </c>
      <c r="R592" t="s">
        <v>133</v>
      </c>
      <c r="S592" t="s">
        <v>2047</v>
      </c>
      <c r="T592" s="4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8"/>
        <v>10.376666666666667</v>
      </c>
      <c r="G593" s="4" t="s">
        <v>20</v>
      </c>
      <c r="H593" s="9">
        <f t="shared" si="39"/>
        <v>61.03921568627451</v>
      </c>
      <c r="I593" s="4">
        <v>102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36"/>
        <v>40373.208333333336</v>
      </c>
      <c r="O593" s="13">
        <f t="shared" si="37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s="4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8"/>
        <v>0.12910076530612244</v>
      </c>
      <c r="G594" s="4" t="s">
        <v>14</v>
      </c>
      <c r="H594" s="9">
        <f t="shared" si="39"/>
        <v>80.011857707509876</v>
      </c>
      <c r="I594" s="4">
        <v>253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36"/>
        <v>41789.208333333336</v>
      </c>
      <c r="O594" s="13">
        <f t="shared" si="37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s="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8"/>
        <v>1.5484210526315789</v>
      </c>
      <c r="G595" s="4" t="s">
        <v>20</v>
      </c>
      <c r="H595" s="9">
        <f t="shared" si="39"/>
        <v>47.001497753369947</v>
      </c>
      <c r="I595" s="4">
        <v>4006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36"/>
        <v>41724.208333333336</v>
      </c>
      <c r="O595" s="13">
        <f t="shared" si="37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s="4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8"/>
        <v>7.0991735537190084E-2</v>
      </c>
      <c r="G596" s="4" t="s">
        <v>14</v>
      </c>
      <c r="H596" s="9">
        <f t="shared" si="39"/>
        <v>71.127388535031841</v>
      </c>
      <c r="I596" s="4">
        <v>157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36"/>
        <v>42548.208333333328</v>
      </c>
      <c r="O596" s="13">
        <f t="shared" si="37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s="4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8"/>
        <v>2.0852773826458035</v>
      </c>
      <c r="G597" s="4" t="s">
        <v>20</v>
      </c>
      <c r="H597" s="9">
        <f t="shared" si="39"/>
        <v>89.99079189686924</v>
      </c>
      <c r="I597" s="4">
        <v>1629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36"/>
        <v>40253.208333333336</v>
      </c>
      <c r="O597" s="13">
        <f t="shared" si="37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s="4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8"/>
        <v>0.99683544303797467</v>
      </c>
      <c r="G598" s="4" t="s">
        <v>14</v>
      </c>
      <c r="H598" s="9">
        <f t="shared" si="39"/>
        <v>43.032786885245905</v>
      </c>
      <c r="I598" s="4">
        <v>183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36"/>
        <v>42434.25</v>
      </c>
      <c r="O598" s="13">
        <f t="shared" si="37"/>
        <v>42441.25</v>
      </c>
      <c r="P598" t="b">
        <v>0</v>
      </c>
      <c r="Q598" t="b">
        <v>1</v>
      </c>
      <c r="R598" t="s">
        <v>53</v>
      </c>
      <c r="S598" t="s">
        <v>2041</v>
      </c>
      <c r="T598" s="4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8"/>
        <v>2.0159756097560977</v>
      </c>
      <c r="G599" s="4" t="s">
        <v>20</v>
      </c>
      <c r="H599" s="9">
        <f t="shared" si="39"/>
        <v>67.997714808043881</v>
      </c>
      <c r="I599" s="4">
        <v>2188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36"/>
        <v>43786.25</v>
      </c>
      <c r="O599" s="13">
        <f t="shared" si="37"/>
        <v>43804.25</v>
      </c>
      <c r="P599" t="b">
        <v>0</v>
      </c>
      <c r="Q599" t="b">
        <v>0</v>
      </c>
      <c r="R599" t="s">
        <v>33</v>
      </c>
      <c r="S599" t="s">
        <v>2039</v>
      </c>
      <c r="T599" s="4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8"/>
        <v>1.6209032258064515</v>
      </c>
      <c r="G600" s="4" t="s">
        <v>20</v>
      </c>
      <c r="H600" s="9">
        <f t="shared" si="39"/>
        <v>73.004566210045667</v>
      </c>
      <c r="I600" s="4">
        <v>2409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36"/>
        <v>40344.208333333336</v>
      </c>
      <c r="O600" s="13">
        <f t="shared" si="37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s="4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8"/>
        <v>3.6436208125445471E-2</v>
      </c>
      <c r="G601" s="4" t="s">
        <v>14</v>
      </c>
      <c r="H601" s="9">
        <f t="shared" si="39"/>
        <v>62.341463414634148</v>
      </c>
      <c r="I601" s="4">
        <v>82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36"/>
        <v>42047.25</v>
      </c>
      <c r="O601" s="13">
        <f t="shared" si="37"/>
        <v>42055.25</v>
      </c>
      <c r="P601" t="b">
        <v>0</v>
      </c>
      <c r="Q601" t="b">
        <v>0</v>
      </c>
      <c r="R601" t="s">
        <v>42</v>
      </c>
      <c r="S601" t="s">
        <v>2041</v>
      </c>
      <c r="T601" s="4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8"/>
        <v>0.05</v>
      </c>
      <c r="G602" s="4" t="s">
        <v>14</v>
      </c>
      <c r="H602" s="9">
        <f t="shared" si="39"/>
        <v>5</v>
      </c>
      <c r="I602" s="4">
        <v>1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36"/>
        <v>41485.208333333336</v>
      </c>
      <c r="O602" s="13">
        <f t="shared" si="37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s="4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8"/>
        <v>2.0663492063492064</v>
      </c>
      <c r="G603" s="4" t="s">
        <v>20</v>
      </c>
      <c r="H603" s="9">
        <f t="shared" si="39"/>
        <v>67.103092783505161</v>
      </c>
      <c r="I603" s="4">
        <v>194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36"/>
        <v>41789.208333333336</v>
      </c>
      <c r="O603" s="13">
        <f t="shared" si="37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s="4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8"/>
        <v>1.2823628691983122</v>
      </c>
      <c r="G604" s="4" t="s">
        <v>20</v>
      </c>
      <c r="H604" s="9">
        <f t="shared" si="39"/>
        <v>79.978947368421046</v>
      </c>
      <c r="I604" s="4">
        <v>1140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36"/>
        <v>42160.208333333328</v>
      </c>
      <c r="O604" s="13">
        <f t="shared" si="37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s="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8"/>
        <v>1.1966037735849056</v>
      </c>
      <c r="G605" s="4" t="s">
        <v>20</v>
      </c>
      <c r="H605" s="9">
        <f t="shared" si="39"/>
        <v>62.176470588235297</v>
      </c>
      <c r="I605" s="4">
        <v>102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36"/>
        <v>43573.208333333328</v>
      </c>
      <c r="O605" s="13">
        <f t="shared" si="37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s="4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8"/>
        <v>1.7073055242390078</v>
      </c>
      <c r="G606" s="4" t="s">
        <v>20</v>
      </c>
      <c r="H606" s="9">
        <f t="shared" si="39"/>
        <v>53.005950297514879</v>
      </c>
      <c r="I606" s="4">
        <v>2857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36"/>
        <v>40565.25</v>
      </c>
      <c r="O606" s="13">
        <f t="shared" si="37"/>
        <v>40586.25</v>
      </c>
      <c r="P606" t="b">
        <v>0</v>
      </c>
      <c r="Q606" t="b">
        <v>0</v>
      </c>
      <c r="R606" t="s">
        <v>33</v>
      </c>
      <c r="S606" t="s">
        <v>2039</v>
      </c>
      <c r="T606" s="4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8"/>
        <v>1.8721212121212121</v>
      </c>
      <c r="G607" s="4" t="s">
        <v>20</v>
      </c>
      <c r="H607" s="9">
        <f t="shared" si="39"/>
        <v>57.738317757009348</v>
      </c>
      <c r="I607" s="4">
        <v>107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36"/>
        <v>42280.208333333328</v>
      </c>
      <c r="O607" s="13">
        <f t="shared" si="37"/>
        <v>42321.25</v>
      </c>
      <c r="P607" t="b">
        <v>0</v>
      </c>
      <c r="Q607" t="b">
        <v>0</v>
      </c>
      <c r="R607" t="s">
        <v>68</v>
      </c>
      <c r="S607" t="s">
        <v>2047</v>
      </c>
      <c r="T607" s="4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8"/>
        <v>1.8838235294117647</v>
      </c>
      <c r="G608" s="4" t="s">
        <v>20</v>
      </c>
      <c r="H608" s="9">
        <f t="shared" si="39"/>
        <v>40.03125</v>
      </c>
      <c r="I608" s="4">
        <v>160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36"/>
        <v>42436.25</v>
      </c>
      <c r="O608" s="13">
        <f t="shared" si="37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s="4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8"/>
        <v>1.3129869186046512</v>
      </c>
      <c r="G609" s="4" t="s">
        <v>20</v>
      </c>
      <c r="H609" s="9">
        <f t="shared" si="39"/>
        <v>81.016591928251117</v>
      </c>
      <c r="I609" s="4">
        <v>2230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36"/>
        <v>41721.208333333336</v>
      </c>
      <c r="O609" s="13">
        <f t="shared" si="37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s="4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8"/>
        <v>2.8397435897435899</v>
      </c>
      <c r="G610" s="4" t="s">
        <v>20</v>
      </c>
      <c r="H610" s="9">
        <f t="shared" si="39"/>
        <v>35.047468354430379</v>
      </c>
      <c r="I610" s="4">
        <v>316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36"/>
        <v>43530.25</v>
      </c>
      <c r="O610" s="13">
        <f t="shared" si="37"/>
        <v>43534.25</v>
      </c>
      <c r="P610" t="b">
        <v>0</v>
      </c>
      <c r="Q610" t="b">
        <v>1</v>
      </c>
      <c r="R610" t="s">
        <v>159</v>
      </c>
      <c r="S610" t="s">
        <v>2035</v>
      </c>
      <c r="T610" s="4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8"/>
        <v>1.2041999999999999</v>
      </c>
      <c r="G611" s="4" t="s">
        <v>20</v>
      </c>
      <c r="H611" s="9">
        <f t="shared" si="39"/>
        <v>102.92307692307692</v>
      </c>
      <c r="I611" s="4">
        <v>117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36"/>
        <v>43481.25</v>
      </c>
      <c r="O611" s="13">
        <f t="shared" si="37"/>
        <v>43498.25</v>
      </c>
      <c r="P611" t="b">
        <v>0</v>
      </c>
      <c r="Q611" t="b">
        <v>0</v>
      </c>
      <c r="R611" t="s">
        <v>474</v>
      </c>
      <c r="S611" t="s">
        <v>2041</v>
      </c>
      <c r="T611" s="4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8"/>
        <v>4.1905607476635511</v>
      </c>
      <c r="G612" s="4" t="s">
        <v>20</v>
      </c>
      <c r="H612" s="9">
        <f t="shared" si="39"/>
        <v>27.998126756166094</v>
      </c>
      <c r="I612" s="4">
        <v>6406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36"/>
        <v>41259.25</v>
      </c>
      <c r="O612" s="13">
        <f t="shared" si="37"/>
        <v>41273.25</v>
      </c>
      <c r="P612" t="b">
        <v>0</v>
      </c>
      <c r="Q612" t="b">
        <v>0</v>
      </c>
      <c r="R612" t="s">
        <v>33</v>
      </c>
      <c r="S612" t="s">
        <v>2039</v>
      </c>
      <c r="T612" s="4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8"/>
        <v>0.13853658536585367</v>
      </c>
      <c r="G613" s="4" t="s">
        <v>74</v>
      </c>
      <c r="H613" s="9">
        <f t="shared" si="39"/>
        <v>75.733333333333334</v>
      </c>
      <c r="I613" s="4">
        <v>15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36"/>
        <v>41480.208333333336</v>
      </c>
      <c r="O613" s="13">
        <f t="shared" si="37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s="4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8"/>
        <v>1.3943548387096774</v>
      </c>
      <c r="G614" s="4" t="s">
        <v>20</v>
      </c>
      <c r="H614" s="9">
        <f t="shared" si="39"/>
        <v>45.026041666666664</v>
      </c>
      <c r="I614" s="4">
        <v>192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36"/>
        <v>40474.208333333336</v>
      </c>
      <c r="O614" s="13">
        <f t="shared" si="37"/>
        <v>40497.25</v>
      </c>
      <c r="P614" t="b">
        <v>0</v>
      </c>
      <c r="Q614" t="b">
        <v>0</v>
      </c>
      <c r="R614" t="s">
        <v>50</v>
      </c>
      <c r="S614" t="s">
        <v>2035</v>
      </c>
      <c r="T614" s="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8"/>
        <v>1.74</v>
      </c>
      <c r="G615" s="4" t="s">
        <v>20</v>
      </c>
      <c r="H615" s="9">
        <f t="shared" si="39"/>
        <v>73.615384615384613</v>
      </c>
      <c r="I615" s="4">
        <v>26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36"/>
        <v>42973.208333333328</v>
      </c>
      <c r="O615" s="13">
        <f t="shared" si="37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s="4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8"/>
        <v>1.5549056603773586</v>
      </c>
      <c r="G616" s="4" t="s">
        <v>20</v>
      </c>
      <c r="H616" s="9">
        <f t="shared" si="39"/>
        <v>56.991701244813278</v>
      </c>
      <c r="I616" s="4">
        <v>723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36"/>
        <v>42746.25</v>
      </c>
      <c r="O616" s="13">
        <f t="shared" si="37"/>
        <v>42764.25</v>
      </c>
      <c r="P616" t="b">
        <v>0</v>
      </c>
      <c r="Q616" t="b">
        <v>0</v>
      </c>
      <c r="R616" t="s">
        <v>33</v>
      </c>
      <c r="S616" t="s">
        <v>2039</v>
      </c>
      <c r="T616" s="4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8"/>
        <v>1.7044705882352942</v>
      </c>
      <c r="G617" s="4" t="s">
        <v>20</v>
      </c>
      <c r="H617" s="9">
        <f t="shared" si="39"/>
        <v>85.223529411764702</v>
      </c>
      <c r="I617" s="4">
        <v>170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36"/>
        <v>42489.208333333328</v>
      </c>
      <c r="O617" s="13">
        <f t="shared" si="37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s="4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8"/>
        <v>1.8951562500000001</v>
      </c>
      <c r="G618" s="4" t="s">
        <v>20</v>
      </c>
      <c r="H618" s="9">
        <f t="shared" si="39"/>
        <v>50.962184873949582</v>
      </c>
      <c r="I618" s="4">
        <v>238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36"/>
        <v>41537.208333333336</v>
      </c>
      <c r="O618" s="13">
        <f t="shared" si="37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s="4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8"/>
        <v>2.4971428571428573</v>
      </c>
      <c r="G619" s="4" t="s">
        <v>20</v>
      </c>
      <c r="H619" s="9">
        <f t="shared" si="39"/>
        <v>63.563636363636363</v>
      </c>
      <c r="I619" s="4">
        <v>55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36"/>
        <v>41794.208333333336</v>
      </c>
      <c r="O619" s="13">
        <f t="shared" si="37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s="4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8"/>
        <v>0.48860523665659616</v>
      </c>
      <c r="G620" s="4" t="s">
        <v>14</v>
      </c>
      <c r="H620" s="9">
        <f t="shared" si="39"/>
        <v>80.999165275459092</v>
      </c>
      <c r="I620" s="4">
        <v>1198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36"/>
        <v>41396.208333333336</v>
      </c>
      <c r="O620" s="13">
        <f t="shared" si="37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s="4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8"/>
        <v>0.28461970393057684</v>
      </c>
      <c r="G621" s="4" t="s">
        <v>14</v>
      </c>
      <c r="H621" s="9">
        <f t="shared" si="39"/>
        <v>86.044753086419746</v>
      </c>
      <c r="I621" s="4">
        <v>648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36"/>
        <v>40669.208333333336</v>
      </c>
      <c r="O621" s="13">
        <f t="shared" si="37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s="4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8"/>
        <v>2.6802325581395348</v>
      </c>
      <c r="G622" s="4" t="s">
        <v>20</v>
      </c>
      <c r="H622" s="9">
        <f t="shared" si="39"/>
        <v>90.0390625</v>
      </c>
      <c r="I622" s="4">
        <v>128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36"/>
        <v>42559.208333333328</v>
      </c>
      <c r="O622" s="13">
        <f t="shared" si="37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s="4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8"/>
        <v>6.1980078125000002</v>
      </c>
      <c r="G623" s="4" t="s">
        <v>20</v>
      </c>
      <c r="H623" s="9">
        <f t="shared" si="39"/>
        <v>74.006063432835816</v>
      </c>
      <c r="I623" s="4">
        <v>2144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36"/>
        <v>42626.208333333328</v>
      </c>
      <c r="O623" s="13">
        <f t="shared" si="37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s="4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8"/>
        <v>3.1301587301587303E-2</v>
      </c>
      <c r="G624" s="4" t="s">
        <v>14</v>
      </c>
      <c r="H624" s="9">
        <f t="shared" si="39"/>
        <v>92.4375</v>
      </c>
      <c r="I624" s="4">
        <v>64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36"/>
        <v>43205.208333333328</v>
      </c>
      <c r="O624" s="13">
        <f t="shared" si="37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s="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8"/>
        <v>1.5992152704135738</v>
      </c>
      <c r="G625" s="4" t="s">
        <v>20</v>
      </c>
      <c r="H625" s="9">
        <f t="shared" si="39"/>
        <v>55.999257333828446</v>
      </c>
      <c r="I625" s="4">
        <v>2693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36"/>
        <v>42201.208333333328</v>
      </c>
      <c r="O625" s="13">
        <f t="shared" si="37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s="4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8"/>
        <v>2.793921568627451</v>
      </c>
      <c r="G626" s="4" t="s">
        <v>20</v>
      </c>
      <c r="H626" s="9">
        <f t="shared" si="39"/>
        <v>32.983796296296298</v>
      </c>
      <c r="I626" s="4">
        <v>432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36"/>
        <v>42029.25</v>
      </c>
      <c r="O626" s="13">
        <f t="shared" si="37"/>
        <v>42035.25</v>
      </c>
      <c r="P626" t="b">
        <v>0</v>
      </c>
      <c r="Q626" t="b">
        <v>0</v>
      </c>
      <c r="R626" t="s">
        <v>122</v>
      </c>
      <c r="S626" t="s">
        <v>2054</v>
      </c>
      <c r="T626" s="4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8"/>
        <v>0.77373333333333338</v>
      </c>
      <c r="G627" s="4" t="s">
        <v>14</v>
      </c>
      <c r="H627" s="9">
        <f t="shared" si="39"/>
        <v>93.596774193548384</v>
      </c>
      <c r="I627" s="4">
        <v>62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36"/>
        <v>43857.25</v>
      </c>
      <c r="O627" s="13">
        <f t="shared" si="37"/>
        <v>43871.25</v>
      </c>
      <c r="P627" t="b">
        <v>0</v>
      </c>
      <c r="Q627" t="b">
        <v>0</v>
      </c>
      <c r="R627" t="s">
        <v>33</v>
      </c>
      <c r="S627" t="s">
        <v>2039</v>
      </c>
      <c r="T627" s="4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8"/>
        <v>2.0632812500000002</v>
      </c>
      <c r="G628" s="4" t="s">
        <v>20</v>
      </c>
      <c r="H628" s="9">
        <f t="shared" si="39"/>
        <v>69.867724867724874</v>
      </c>
      <c r="I628" s="4">
        <v>189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36"/>
        <v>40449.208333333336</v>
      </c>
      <c r="O628" s="13">
        <f t="shared" si="37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s="4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8"/>
        <v>6.9424999999999999</v>
      </c>
      <c r="G629" s="4" t="s">
        <v>20</v>
      </c>
      <c r="H629" s="9">
        <f t="shared" si="39"/>
        <v>72.129870129870127</v>
      </c>
      <c r="I629" s="4">
        <v>154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36"/>
        <v>40345.208333333336</v>
      </c>
      <c r="O629" s="13">
        <f t="shared" si="37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s="4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8"/>
        <v>1.5178947368421052</v>
      </c>
      <c r="G630" s="4" t="s">
        <v>20</v>
      </c>
      <c r="H630" s="9">
        <f t="shared" si="39"/>
        <v>30.041666666666668</v>
      </c>
      <c r="I630" s="4">
        <v>96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36"/>
        <v>40455.208333333336</v>
      </c>
      <c r="O630" s="13">
        <f t="shared" si="37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s="4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8"/>
        <v>0.64582072176949945</v>
      </c>
      <c r="G631" s="4" t="s">
        <v>14</v>
      </c>
      <c r="H631" s="9">
        <f t="shared" si="39"/>
        <v>73.968000000000004</v>
      </c>
      <c r="I631" s="4">
        <v>750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36"/>
        <v>42557.208333333328</v>
      </c>
      <c r="O631" s="13">
        <f t="shared" si="37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s="4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8"/>
        <v>0.62873684210526315</v>
      </c>
      <c r="G632" s="4" t="s">
        <v>74</v>
      </c>
      <c r="H632" s="9">
        <f t="shared" si="39"/>
        <v>68.65517241379311</v>
      </c>
      <c r="I632" s="4">
        <v>87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36"/>
        <v>43586.208333333328</v>
      </c>
      <c r="O632" s="13">
        <f t="shared" si="37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s="4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8"/>
        <v>3.1039864864864866</v>
      </c>
      <c r="G633" s="4" t="s">
        <v>20</v>
      </c>
      <c r="H633" s="9">
        <f t="shared" si="39"/>
        <v>59.992164544564154</v>
      </c>
      <c r="I633" s="4">
        <v>3063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36"/>
        <v>43550.208333333328</v>
      </c>
      <c r="O633" s="13">
        <f t="shared" si="37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s="4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8"/>
        <v>0.42859916782246882</v>
      </c>
      <c r="G634" s="4" t="s">
        <v>47</v>
      </c>
      <c r="H634" s="9">
        <f t="shared" si="39"/>
        <v>111.15827338129496</v>
      </c>
      <c r="I634" s="4">
        <v>278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36"/>
        <v>41945.208333333336</v>
      </c>
      <c r="O634" s="13">
        <f t="shared" si="37"/>
        <v>41963.25</v>
      </c>
      <c r="P634" t="b">
        <v>0</v>
      </c>
      <c r="Q634" t="b">
        <v>0</v>
      </c>
      <c r="R634" t="s">
        <v>33</v>
      </c>
      <c r="S634" t="s">
        <v>2039</v>
      </c>
      <c r="T634" s="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8"/>
        <v>0.83119402985074631</v>
      </c>
      <c r="G635" s="4" t="s">
        <v>14</v>
      </c>
      <c r="H635" s="9">
        <f t="shared" si="39"/>
        <v>53.038095238095238</v>
      </c>
      <c r="I635" s="4">
        <v>105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36"/>
        <v>42315.25</v>
      </c>
      <c r="O635" s="13">
        <f t="shared" si="37"/>
        <v>42319.25</v>
      </c>
      <c r="P635" t="b">
        <v>0</v>
      </c>
      <c r="Q635" t="b">
        <v>0</v>
      </c>
      <c r="R635" t="s">
        <v>71</v>
      </c>
      <c r="S635" t="s">
        <v>2041</v>
      </c>
      <c r="T635" s="4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8"/>
        <v>0.78531302876480547</v>
      </c>
      <c r="G636" s="4" t="s">
        <v>74</v>
      </c>
      <c r="H636" s="9">
        <f t="shared" si="39"/>
        <v>55.985524728588658</v>
      </c>
      <c r="I636" s="4">
        <v>1658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36"/>
        <v>42819.208333333328</v>
      </c>
      <c r="O636" s="13">
        <f t="shared" si="37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s="4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8"/>
        <v>1.1409352517985611</v>
      </c>
      <c r="G637" s="4" t="s">
        <v>20</v>
      </c>
      <c r="H637" s="9">
        <f t="shared" si="39"/>
        <v>69.986760812003524</v>
      </c>
      <c r="I637" s="4">
        <v>2266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36"/>
        <v>41314.25</v>
      </c>
      <c r="O637" s="13">
        <f t="shared" si="37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s="4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8"/>
        <v>0.64537683358624176</v>
      </c>
      <c r="G638" s="4" t="s">
        <v>14</v>
      </c>
      <c r="H638" s="9">
        <f t="shared" si="39"/>
        <v>48.998079877112133</v>
      </c>
      <c r="I638" s="4">
        <v>2604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36"/>
        <v>40926.25</v>
      </c>
      <c r="O638" s="13">
        <f t="shared" si="37"/>
        <v>40971.25</v>
      </c>
      <c r="P638" t="b">
        <v>0</v>
      </c>
      <c r="Q638" t="b">
        <v>1</v>
      </c>
      <c r="R638" t="s">
        <v>71</v>
      </c>
      <c r="S638" t="s">
        <v>2041</v>
      </c>
      <c r="T638" s="4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8"/>
        <v>0.79411764705882348</v>
      </c>
      <c r="G639" s="4" t="s">
        <v>14</v>
      </c>
      <c r="H639" s="9">
        <f t="shared" si="39"/>
        <v>103.84615384615384</v>
      </c>
      <c r="I639" s="4">
        <v>65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36"/>
        <v>42688.25</v>
      </c>
      <c r="O639" s="13">
        <f t="shared" si="37"/>
        <v>42696.25</v>
      </c>
      <c r="P639" t="b">
        <v>0</v>
      </c>
      <c r="Q639" t="b">
        <v>0</v>
      </c>
      <c r="R639" t="s">
        <v>33</v>
      </c>
      <c r="S639" t="s">
        <v>2039</v>
      </c>
      <c r="T639" s="4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8"/>
        <v>0.11419117647058824</v>
      </c>
      <c r="G640" s="4" t="s">
        <v>14</v>
      </c>
      <c r="H640" s="9">
        <f t="shared" si="39"/>
        <v>99.127659574468083</v>
      </c>
      <c r="I640" s="4">
        <v>94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36"/>
        <v>40386.208333333336</v>
      </c>
      <c r="O640" s="13">
        <f t="shared" si="37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s="4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8"/>
        <v>0.56186046511627907</v>
      </c>
      <c r="G641" s="4" t="s">
        <v>47</v>
      </c>
      <c r="H641" s="9">
        <f t="shared" si="39"/>
        <v>107.37777777777778</v>
      </c>
      <c r="I641" s="4">
        <v>45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36"/>
        <v>43309.208333333328</v>
      </c>
      <c r="O641" s="13">
        <f t="shared" si="37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s="4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8"/>
        <v>0.16501669449081802</v>
      </c>
      <c r="G642" s="4" t="s">
        <v>14</v>
      </c>
      <c r="H642" s="9">
        <f t="shared" si="39"/>
        <v>76.922178988326849</v>
      </c>
      <c r="I642" s="4">
        <v>257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si="36"/>
        <v>42387.25</v>
      </c>
      <c r="O642" s="13">
        <f t="shared" si="37"/>
        <v>42390.25</v>
      </c>
      <c r="P642" t="b">
        <v>0</v>
      </c>
      <c r="Q642" t="b">
        <v>0</v>
      </c>
      <c r="R642" t="s">
        <v>33</v>
      </c>
      <c r="S642" t="s">
        <v>2039</v>
      </c>
      <c r="T642" s="4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38"/>
        <v>1.1996808510638297</v>
      </c>
      <c r="G643" s="4" t="s">
        <v>20</v>
      </c>
      <c r="H643" s="9">
        <f t="shared" si="39"/>
        <v>58.128865979381445</v>
      </c>
      <c r="I643" s="4">
        <v>194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ref="N643:N706" si="40">(((L643/60)/60)/24)+DATE(1970,1,1)</f>
        <v>42786.25</v>
      </c>
      <c r="O643" s="13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s="4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ref="F644:F707" si="42">SUM(E644/D644)</f>
        <v>1.4545652173913044</v>
      </c>
      <c r="G644" s="4" t="s">
        <v>20</v>
      </c>
      <c r="H644" s="9">
        <f t="shared" ref="H644:H707" si="43">SUM(E644/I644)</f>
        <v>103.73643410852713</v>
      </c>
      <c r="I644" s="4">
        <v>129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40"/>
        <v>43451.25</v>
      </c>
      <c r="O644" s="13">
        <f t="shared" si="41"/>
        <v>43460.25</v>
      </c>
      <c r="P644" t="b">
        <v>0</v>
      </c>
      <c r="Q644" t="b">
        <v>0</v>
      </c>
      <c r="R644" t="s">
        <v>65</v>
      </c>
      <c r="S644" t="s">
        <v>2037</v>
      </c>
      <c r="T644" s="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2"/>
        <v>2.2138255033557046</v>
      </c>
      <c r="G645" s="4" t="s">
        <v>20</v>
      </c>
      <c r="H645" s="9">
        <f t="shared" si="43"/>
        <v>87.962666666666664</v>
      </c>
      <c r="I645" s="4">
        <v>375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40"/>
        <v>42795.25</v>
      </c>
      <c r="O645" s="13">
        <f t="shared" si="41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s="4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2"/>
        <v>0.48396694214876035</v>
      </c>
      <c r="G646" s="4" t="s">
        <v>14</v>
      </c>
      <c r="H646" s="9">
        <f t="shared" si="43"/>
        <v>28</v>
      </c>
      <c r="I646" s="4">
        <v>2928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40"/>
        <v>43452.25</v>
      </c>
      <c r="O646" s="13">
        <f t="shared" si="41"/>
        <v>43468.25</v>
      </c>
      <c r="P646" t="b">
        <v>0</v>
      </c>
      <c r="Q646" t="b">
        <v>0</v>
      </c>
      <c r="R646" t="s">
        <v>33</v>
      </c>
      <c r="S646" t="s">
        <v>2039</v>
      </c>
      <c r="T646" s="4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2"/>
        <v>0.92911504424778757</v>
      </c>
      <c r="G647" s="4" t="s">
        <v>14</v>
      </c>
      <c r="H647" s="9">
        <f t="shared" si="43"/>
        <v>37.999361294443261</v>
      </c>
      <c r="I647" s="4">
        <v>4697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40"/>
        <v>43369.208333333328</v>
      </c>
      <c r="O647" s="13">
        <f t="shared" si="41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s="4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2"/>
        <v>0.88599797365754818</v>
      </c>
      <c r="G648" s="4" t="s">
        <v>14</v>
      </c>
      <c r="H648" s="9">
        <f t="shared" si="43"/>
        <v>29.999313893653515</v>
      </c>
      <c r="I648" s="4">
        <v>2915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40"/>
        <v>41346.208333333336</v>
      </c>
      <c r="O648" s="13">
        <f t="shared" si="41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s="4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2"/>
        <v>0.41399999999999998</v>
      </c>
      <c r="G649" s="4" t="s">
        <v>14</v>
      </c>
      <c r="H649" s="9">
        <f t="shared" si="43"/>
        <v>103.5</v>
      </c>
      <c r="I649" s="4">
        <v>18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40"/>
        <v>43199.208333333328</v>
      </c>
      <c r="O649" s="13">
        <f t="shared" si="41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s="4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2"/>
        <v>0.63056795131845844</v>
      </c>
      <c r="G650" s="4" t="s">
        <v>74</v>
      </c>
      <c r="H650" s="9">
        <f t="shared" si="43"/>
        <v>85.994467496542185</v>
      </c>
      <c r="I650" s="4">
        <v>723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40"/>
        <v>42922.208333333328</v>
      </c>
      <c r="O650" s="13">
        <f t="shared" si="41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s="4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2"/>
        <v>0.48482333607230893</v>
      </c>
      <c r="G651" s="4" t="s">
        <v>14</v>
      </c>
      <c r="H651" s="9">
        <f t="shared" si="43"/>
        <v>98.011627906976742</v>
      </c>
      <c r="I651" s="4">
        <v>602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40"/>
        <v>40471.208333333336</v>
      </c>
      <c r="O651" s="13">
        <f t="shared" si="41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s="4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2"/>
        <v>0.02</v>
      </c>
      <c r="G652" s="4" t="s">
        <v>14</v>
      </c>
      <c r="H652" s="9">
        <f t="shared" si="43"/>
        <v>2</v>
      </c>
      <c r="I652" s="4">
        <v>1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40"/>
        <v>41828.208333333336</v>
      </c>
      <c r="O652" s="13">
        <f t="shared" si="41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s="4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2"/>
        <v>0.88479410269445857</v>
      </c>
      <c r="G653" s="4" t="s">
        <v>14</v>
      </c>
      <c r="H653" s="9">
        <f t="shared" si="43"/>
        <v>44.994570837642193</v>
      </c>
      <c r="I653" s="4">
        <v>3868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40"/>
        <v>41692.25</v>
      </c>
      <c r="O653" s="13">
        <f t="shared" si="41"/>
        <v>41707.25</v>
      </c>
      <c r="P653" t="b">
        <v>0</v>
      </c>
      <c r="Q653" t="b">
        <v>0</v>
      </c>
      <c r="R653" t="s">
        <v>100</v>
      </c>
      <c r="S653" t="s">
        <v>2041</v>
      </c>
      <c r="T653" s="4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2"/>
        <v>1.2684</v>
      </c>
      <c r="G654" s="4" t="s">
        <v>20</v>
      </c>
      <c r="H654" s="9">
        <f t="shared" si="43"/>
        <v>31.012224938875306</v>
      </c>
      <c r="I654" s="4">
        <v>409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40"/>
        <v>42587.208333333328</v>
      </c>
      <c r="O654" s="13">
        <f t="shared" si="41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s="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2"/>
        <v>23.388333333333332</v>
      </c>
      <c r="G655" s="4" t="s">
        <v>20</v>
      </c>
      <c r="H655" s="9">
        <f t="shared" si="43"/>
        <v>59.970085470085472</v>
      </c>
      <c r="I655" s="4">
        <v>234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40"/>
        <v>42468.208333333328</v>
      </c>
      <c r="O655" s="13">
        <f t="shared" si="41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s="4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2"/>
        <v>5.0838857142857146</v>
      </c>
      <c r="G656" s="4" t="s">
        <v>20</v>
      </c>
      <c r="H656" s="9">
        <f t="shared" si="43"/>
        <v>58.9973474801061</v>
      </c>
      <c r="I656" s="4">
        <v>3016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40"/>
        <v>42240.208333333328</v>
      </c>
      <c r="O656" s="13">
        <f t="shared" si="41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s="4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2"/>
        <v>1.9147826086956521</v>
      </c>
      <c r="G657" s="4" t="s">
        <v>20</v>
      </c>
      <c r="H657" s="9">
        <f t="shared" si="43"/>
        <v>50.045454545454547</v>
      </c>
      <c r="I657" s="4">
        <v>264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40"/>
        <v>42796.25</v>
      </c>
      <c r="O657" s="13">
        <f t="shared" si="41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s="4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2"/>
        <v>0.42127533783783783</v>
      </c>
      <c r="G658" s="4" t="s">
        <v>14</v>
      </c>
      <c r="H658" s="9">
        <f t="shared" si="43"/>
        <v>98.966269841269835</v>
      </c>
      <c r="I658" s="4">
        <v>504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40"/>
        <v>43097.25</v>
      </c>
      <c r="O658" s="13">
        <f t="shared" si="41"/>
        <v>43102.25</v>
      </c>
      <c r="P658" t="b">
        <v>0</v>
      </c>
      <c r="Q658" t="b">
        <v>0</v>
      </c>
      <c r="R658" t="s">
        <v>17</v>
      </c>
      <c r="S658" t="s">
        <v>2033</v>
      </c>
      <c r="T658" s="4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2"/>
        <v>8.2400000000000001E-2</v>
      </c>
      <c r="G659" s="4" t="s">
        <v>14</v>
      </c>
      <c r="H659" s="9">
        <f t="shared" si="43"/>
        <v>58.857142857142854</v>
      </c>
      <c r="I659" s="4">
        <v>14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40"/>
        <v>43096.25</v>
      </c>
      <c r="O659" s="13">
        <f t="shared" si="41"/>
        <v>43112.25</v>
      </c>
      <c r="P659" t="b">
        <v>0</v>
      </c>
      <c r="Q659" t="b">
        <v>0</v>
      </c>
      <c r="R659" t="s">
        <v>474</v>
      </c>
      <c r="S659" t="s">
        <v>2041</v>
      </c>
      <c r="T659" s="4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2"/>
        <v>0.60064638783269964</v>
      </c>
      <c r="G660" s="4" t="s">
        <v>74</v>
      </c>
      <c r="H660" s="9">
        <f t="shared" si="43"/>
        <v>81.010256410256417</v>
      </c>
      <c r="I660" s="4">
        <v>390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40"/>
        <v>42246.208333333328</v>
      </c>
      <c r="O660" s="13">
        <f t="shared" si="41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s="4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2"/>
        <v>0.47232808616404309</v>
      </c>
      <c r="G661" s="4" t="s">
        <v>14</v>
      </c>
      <c r="H661" s="9">
        <f t="shared" si="43"/>
        <v>76.013333333333335</v>
      </c>
      <c r="I661" s="4">
        <v>750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40"/>
        <v>40570.25</v>
      </c>
      <c r="O661" s="13">
        <f t="shared" si="41"/>
        <v>40571.25</v>
      </c>
      <c r="P661" t="b">
        <v>0</v>
      </c>
      <c r="Q661" t="b">
        <v>0</v>
      </c>
      <c r="R661" t="s">
        <v>42</v>
      </c>
      <c r="S661" t="s">
        <v>2041</v>
      </c>
      <c r="T661" s="4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2"/>
        <v>0.81736263736263737</v>
      </c>
      <c r="G662" s="4" t="s">
        <v>14</v>
      </c>
      <c r="H662" s="9">
        <f t="shared" si="43"/>
        <v>96.597402597402592</v>
      </c>
      <c r="I662" s="4">
        <v>77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40"/>
        <v>42237.208333333328</v>
      </c>
      <c r="O662" s="13">
        <f t="shared" si="41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s="4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2"/>
        <v>0.54187265917603</v>
      </c>
      <c r="G663" s="4" t="s">
        <v>14</v>
      </c>
      <c r="H663" s="9">
        <f t="shared" si="43"/>
        <v>76.957446808510639</v>
      </c>
      <c r="I663" s="4">
        <v>752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40"/>
        <v>40996.208333333336</v>
      </c>
      <c r="O663" s="13">
        <f t="shared" si="41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s="4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2"/>
        <v>0.97868131868131869</v>
      </c>
      <c r="G664" s="4" t="s">
        <v>14</v>
      </c>
      <c r="H664" s="9">
        <f t="shared" si="43"/>
        <v>67.984732824427482</v>
      </c>
      <c r="I664" s="4">
        <v>131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40"/>
        <v>43443.25</v>
      </c>
      <c r="O664" s="13">
        <f t="shared" si="41"/>
        <v>43447.25</v>
      </c>
      <c r="P664" t="b">
        <v>0</v>
      </c>
      <c r="Q664" t="b">
        <v>0</v>
      </c>
      <c r="R664" t="s">
        <v>33</v>
      </c>
      <c r="S664" t="s">
        <v>2039</v>
      </c>
      <c r="T664" s="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2"/>
        <v>0.77239999999999998</v>
      </c>
      <c r="G665" s="4" t="s">
        <v>14</v>
      </c>
      <c r="H665" s="9">
        <f t="shared" si="43"/>
        <v>88.781609195402297</v>
      </c>
      <c r="I665" s="4">
        <v>87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40"/>
        <v>40458.208333333336</v>
      </c>
      <c r="O665" s="13">
        <f t="shared" si="41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s="4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2"/>
        <v>0.33464735516372796</v>
      </c>
      <c r="G666" s="4" t="s">
        <v>14</v>
      </c>
      <c r="H666" s="9">
        <f t="shared" si="43"/>
        <v>24.99623706491063</v>
      </c>
      <c r="I666" s="4">
        <v>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40"/>
        <v>40959.25</v>
      </c>
      <c r="O666" s="13">
        <f t="shared" si="41"/>
        <v>40969.25</v>
      </c>
      <c r="P666" t="b">
        <v>0</v>
      </c>
      <c r="Q666" t="b">
        <v>0</v>
      </c>
      <c r="R666" t="s">
        <v>159</v>
      </c>
      <c r="S666" t="s">
        <v>2035</v>
      </c>
      <c r="T666" s="4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2"/>
        <v>2.3958823529411766</v>
      </c>
      <c r="G667" s="4" t="s">
        <v>20</v>
      </c>
      <c r="H667" s="9">
        <f t="shared" si="43"/>
        <v>44.922794117647058</v>
      </c>
      <c r="I667" s="4">
        <v>272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40"/>
        <v>40733.208333333336</v>
      </c>
      <c r="O667" s="13">
        <f t="shared" si="41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s="4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2"/>
        <v>0.64032258064516134</v>
      </c>
      <c r="G668" s="4" t="s">
        <v>74</v>
      </c>
      <c r="H668" s="9">
        <f t="shared" si="43"/>
        <v>79.400000000000006</v>
      </c>
      <c r="I668" s="4">
        <v>25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40"/>
        <v>41516.208333333336</v>
      </c>
      <c r="O668" s="13">
        <f t="shared" si="41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s="4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2"/>
        <v>1.7615942028985507</v>
      </c>
      <c r="G669" s="4" t="s">
        <v>20</v>
      </c>
      <c r="H669" s="9">
        <f t="shared" si="43"/>
        <v>29.009546539379475</v>
      </c>
      <c r="I669" s="4">
        <v>419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40"/>
        <v>41892.208333333336</v>
      </c>
      <c r="O669" s="13">
        <f t="shared" si="41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s="4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2"/>
        <v>0.20338181818181819</v>
      </c>
      <c r="G670" s="4" t="s">
        <v>14</v>
      </c>
      <c r="H670" s="9">
        <f t="shared" si="43"/>
        <v>73.59210526315789</v>
      </c>
      <c r="I670" s="4">
        <v>76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40"/>
        <v>41122.208333333336</v>
      </c>
      <c r="O670" s="13">
        <f t="shared" si="41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s="4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2"/>
        <v>3.5864754098360656</v>
      </c>
      <c r="G671" s="4" t="s">
        <v>20</v>
      </c>
      <c r="H671" s="9">
        <f t="shared" si="43"/>
        <v>107.97038864898211</v>
      </c>
      <c r="I671" s="4">
        <v>1621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40"/>
        <v>42912.208333333328</v>
      </c>
      <c r="O671" s="13">
        <f t="shared" si="41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s="4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2"/>
        <v>4.6885802469135802</v>
      </c>
      <c r="G672" s="4" t="s">
        <v>20</v>
      </c>
      <c r="H672" s="9">
        <f t="shared" si="43"/>
        <v>68.987284287011803</v>
      </c>
      <c r="I672" s="4">
        <v>1101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40"/>
        <v>42425.25</v>
      </c>
      <c r="O672" s="13">
        <f t="shared" si="41"/>
        <v>42437.25</v>
      </c>
      <c r="P672" t="b">
        <v>0</v>
      </c>
      <c r="Q672" t="b">
        <v>0</v>
      </c>
      <c r="R672" t="s">
        <v>60</v>
      </c>
      <c r="S672" t="s">
        <v>2035</v>
      </c>
      <c r="T672" s="4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2"/>
        <v>1.220563524590164</v>
      </c>
      <c r="G673" s="4" t="s">
        <v>20</v>
      </c>
      <c r="H673" s="9">
        <f t="shared" si="43"/>
        <v>111.02236719478098</v>
      </c>
      <c r="I673" s="4">
        <v>1073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40"/>
        <v>40390.208333333336</v>
      </c>
      <c r="O673" s="13">
        <f t="shared" si="41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s="4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2"/>
        <v>0.55931783729156137</v>
      </c>
      <c r="G674" s="4" t="s">
        <v>14</v>
      </c>
      <c r="H674" s="9">
        <f t="shared" si="43"/>
        <v>24.997515808491418</v>
      </c>
      <c r="I674" s="4">
        <v>4428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40"/>
        <v>43180.208333333328</v>
      </c>
      <c r="O674" s="13">
        <f t="shared" si="41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s="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2"/>
        <v>0.43660714285714286</v>
      </c>
      <c r="G675" s="4" t="s">
        <v>14</v>
      </c>
      <c r="H675" s="9">
        <f t="shared" si="43"/>
        <v>42.155172413793103</v>
      </c>
      <c r="I675" s="4">
        <v>58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40"/>
        <v>42475.208333333328</v>
      </c>
      <c r="O675" s="13">
        <f t="shared" si="41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s="4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2"/>
        <v>0.33538371411833628</v>
      </c>
      <c r="G676" s="4" t="s">
        <v>74</v>
      </c>
      <c r="H676" s="9">
        <f t="shared" si="43"/>
        <v>47.003284072249592</v>
      </c>
      <c r="I676" s="4">
        <v>1218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40"/>
        <v>40774.208333333336</v>
      </c>
      <c r="O676" s="13">
        <f t="shared" si="41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s="4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2"/>
        <v>1.2297938144329896</v>
      </c>
      <c r="G677" s="4" t="s">
        <v>20</v>
      </c>
      <c r="H677" s="9">
        <f t="shared" si="43"/>
        <v>36.0392749244713</v>
      </c>
      <c r="I677" s="4">
        <v>331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40"/>
        <v>43719.208333333328</v>
      </c>
      <c r="O677" s="13">
        <f t="shared" si="41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s="4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2"/>
        <v>1.8974959871589085</v>
      </c>
      <c r="G678" s="4" t="s">
        <v>20</v>
      </c>
      <c r="H678" s="9">
        <f t="shared" si="43"/>
        <v>101.03760683760684</v>
      </c>
      <c r="I678" s="4">
        <v>1170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40"/>
        <v>41178.208333333336</v>
      </c>
      <c r="O678" s="13">
        <f t="shared" si="41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s="4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2"/>
        <v>0.83622641509433959</v>
      </c>
      <c r="G679" s="4" t="s">
        <v>14</v>
      </c>
      <c r="H679" s="9">
        <f t="shared" si="43"/>
        <v>39.927927927927925</v>
      </c>
      <c r="I679" s="4">
        <v>111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40"/>
        <v>42561.208333333328</v>
      </c>
      <c r="O679" s="13">
        <f t="shared" si="41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s="4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2"/>
        <v>0.17968844221105529</v>
      </c>
      <c r="G680" s="4" t="s">
        <v>74</v>
      </c>
      <c r="H680" s="9">
        <f t="shared" si="43"/>
        <v>83.158139534883716</v>
      </c>
      <c r="I680" s="4">
        <v>215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40"/>
        <v>43484.25</v>
      </c>
      <c r="O680" s="13">
        <f t="shared" si="41"/>
        <v>43486.25</v>
      </c>
      <c r="P680" t="b">
        <v>0</v>
      </c>
      <c r="Q680" t="b">
        <v>0</v>
      </c>
      <c r="R680" t="s">
        <v>53</v>
      </c>
      <c r="S680" t="s">
        <v>2041</v>
      </c>
      <c r="T680" s="4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2"/>
        <v>10.365</v>
      </c>
      <c r="G681" s="4" t="s">
        <v>20</v>
      </c>
      <c r="H681" s="9">
        <f t="shared" si="43"/>
        <v>39.97520661157025</v>
      </c>
      <c r="I681" s="4">
        <v>363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40"/>
        <v>43756.208333333328</v>
      </c>
      <c r="O681" s="13">
        <f t="shared" si="41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s="4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2"/>
        <v>0.97405219780219776</v>
      </c>
      <c r="G682" s="4" t="s">
        <v>14</v>
      </c>
      <c r="H682" s="9">
        <f t="shared" si="43"/>
        <v>47.993908629441627</v>
      </c>
      <c r="I682" s="4">
        <v>2955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40"/>
        <v>43813.25</v>
      </c>
      <c r="O682" s="13">
        <f t="shared" si="41"/>
        <v>43815.25</v>
      </c>
      <c r="P682" t="b">
        <v>0</v>
      </c>
      <c r="Q682" t="b">
        <v>1</v>
      </c>
      <c r="R682" t="s">
        <v>292</v>
      </c>
      <c r="S682" t="s">
        <v>2050</v>
      </c>
      <c r="T682" s="4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2"/>
        <v>0.86386203150461705</v>
      </c>
      <c r="G683" s="4" t="s">
        <v>14</v>
      </c>
      <c r="H683" s="9">
        <f t="shared" si="43"/>
        <v>95.978877489438744</v>
      </c>
      <c r="I683" s="4">
        <v>1657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40"/>
        <v>40898.25</v>
      </c>
      <c r="O683" s="13">
        <f t="shared" si="41"/>
        <v>40904.25</v>
      </c>
      <c r="P683" t="b">
        <v>0</v>
      </c>
      <c r="Q683" t="b">
        <v>0</v>
      </c>
      <c r="R683" t="s">
        <v>33</v>
      </c>
      <c r="S683" t="s">
        <v>2039</v>
      </c>
      <c r="T683" s="4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2"/>
        <v>1.5016666666666667</v>
      </c>
      <c r="G684" s="4" t="s">
        <v>20</v>
      </c>
      <c r="H684" s="9">
        <f t="shared" si="43"/>
        <v>78.728155339805824</v>
      </c>
      <c r="I684" s="4">
        <v>103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40"/>
        <v>41619.25</v>
      </c>
      <c r="O684" s="13">
        <f t="shared" si="41"/>
        <v>41628.25</v>
      </c>
      <c r="P684" t="b">
        <v>0</v>
      </c>
      <c r="Q684" t="b">
        <v>0</v>
      </c>
      <c r="R684" t="s">
        <v>33</v>
      </c>
      <c r="S684" t="s">
        <v>2039</v>
      </c>
      <c r="T684" s="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2"/>
        <v>3.5843478260869563</v>
      </c>
      <c r="G685" s="4" t="s">
        <v>20</v>
      </c>
      <c r="H685" s="9">
        <f t="shared" si="43"/>
        <v>56.081632653061227</v>
      </c>
      <c r="I685" s="4">
        <v>147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40"/>
        <v>43359.208333333328</v>
      </c>
      <c r="O685" s="13">
        <f t="shared" si="41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s="4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2"/>
        <v>5.4285714285714288</v>
      </c>
      <c r="G686" s="4" t="s">
        <v>20</v>
      </c>
      <c r="H686" s="9">
        <f t="shared" si="43"/>
        <v>69.090909090909093</v>
      </c>
      <c r="I686" s="4">
        <v>110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40"/>
        <v>40358.208333333336</v>
      </c>
      <c r="O686" s="13">
        <f t="shared" si="41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s="4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2"/>
        <v>0.67500714285714281</v>
      </c>
      <c r="G687" s="4" t="s">
        <v>14</v>
      </c>
      <c r="H687" s="9">
        <f t="shared" si="43"/>
        <v>102.05291576673866</v>
      </c>
      <c r="I687" s="4">
        <v>926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40"/>
        <v>42239.208333333328</v>
      </c>
      <c r="O687" s="13">
        <f t="shared" si="41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s="4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2"/>
        <v>1.9174666666666667</v>
      </c>
      <c r="G688" s="4" t="s">
        <v>20</v>
      </c>
      <c r="H688" s="9">
        <f t="shared" si="43"/>
        <v>107.32089552238806</v>
      </c>
      <c r="I688" s="4">
        <v>134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40"/>
        <v>43186.208333333328</v>
      </c>
      <c r="O688" s="13">
        <f t="shared" si="41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s="4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2"/>
        <v>9.32</v>
      </c>
      <c r="G689" s="4" t="s">
        <v>20</v>
      </c>
      <c r="H689" s="9">
        <f t="shared" si="43"/>
        <v>51.970260223048328</v>
      </c>
      <c r="I689" s="4">
        <v>269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40"/>
        <v>42806.25</v>
      </c>
      <c r="O689" s="13">
        <f t="shared" si="41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s="4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2"/>
        <v>4.2927586206896553</v>
      </c>
      <c r="G690" s="4" t="s">
        <v>20</v>
      </c>
      <c r="H690" s="9">
        <f t="shared" si="43"/>
        <v>71.137142857142862</v>
      </c>
      <c r="I690" s="4">
        <v>175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40"/>
        <v>43475.25</v>
      </c>
      <c r="O690" s="13">
        <f t="shared" si="41"/>
        <v>43491.25</v>
      </c>
      <c r="P690" t="b">
        <v>0</v>
      </c>
      <c r="Q690" t="b">
        <v>1</v>
      </c>
      <c r="R690" t="s">
        <v>269</v>
      </c>
      <c r="S690" t="s">
        <v>2041</v>
      </c>
      <c r="T690" s="4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2"/>
        <v>1.0065753424657535</v>
      </c>
      <c r="G691" s="4" t="s">
        <v>20</v>
      </c>
      <c r="H691" s="9">
        <f t="shared" si="43"/>
        <v>106.49275362318841</v>
      </c>
      <c r="I691" s="4">
        <v>69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40"/>
        <v>41576.208333333336</v>
      </c>
      <c r="O691" s="13">
        <f t="shared" si="41"/>
        <v>41588.25</v>
      </c>
      <c r="P691" t="b">
        <v>0</v>
      </c>
      <c r="Q691" t="b">
        <v>0</v>
      </c>
      <c r="R691" t="s">
        <v>28</v>
      </c>
      <c r="S691" t="s">
        <v>2037</v>
      </c>
      <c r="T691" s="4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2"/>
        <v>2.266111111111111</v>
      </c>
      <c r="G692" s="4" t="s">
        <v>20</v>
      </c>
      <c r="H692" s="9">
        <f t="shared" si="43"/>
        <v>42.93684210526316</v>
      </c>
      <c r="I692" s="4">
        <v>190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40"/>
        <v>40874.25</v>
      </c>
      <c r="O692" s="13">
        <f t="shared" si="41"/>
        <v>40880.25</v>
      </c>
      <c r="P692" t="b">
        <v>0</v>
      </c>
      <c r="Q692" t="b">
        <v>1</v>
      </c>
      <c r="R692" t="s">
        <v>42</v>
      </c>
      <c r="S692" t="s">
        <v>2041</v>
      </c>
      <c r="T692" s="4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2"/>
        <v>1.4238</v>
      </c>
      <c r="G693" s="4" t="s">
        <v>20</v>
      </c>
      <c r="H693" s="9">
        <f t="shared" si="43"/>
        <v>30.037974683544302</v>
      </c>
      <c r="I693" s="4">
        <v>237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40"/>
        <v>41185.208333333336</v>
      </c>
      <c r="O693" s="13">
        <f t="shared" si="41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s="4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2"/>
        <v>0.90633333333333332</v>
      </c>
      <c r="G694" s="4" t="s">
        <v>14</v>
      </c>
      <c r="H694" s="9">
        <f t="shared" si="43"/>
        <v>70.623376623376629</v>
      </c>
      <c r="I694" s="4">
        <v>77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40"/>
        <v>43655.208333333328</v>
      </c>
      <c r="O694" s="13">
        <f t="shared" si="41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s="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2"/>
        <v>0.63966740576496672</v>
      </c>
      <c r="G695" s="4" t="s">
        <v>14</v>
      </c>
      <c r="H695" s="9">
        <f t="shared" si="43"/>
        <v>66.016018306636155</v>
      </c>
      <c r="I695" s="4">
        <v>1748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40"/>
        <v>43025.208333333328</v>
      </c>
      <c r="O695" s="13">
        <f t="shared" si="41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s="4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2"/>
        <v>0.84131868131868137</v>
      </c>
      <c r="G696" s="4" t="s">
        <v>14</v>
      </c>
      <c r="H696" s="9">
        <f t="shared" si="43"/>
        <v>96.911392405063296</v>
      </c>
      <c r="I696" s="4">
        <v>79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40"/>
        <v>43066.25</v>
      </c>
      <c r="O696" s="13">
        <f t="shared" si="41"/>
        <v>43103.25</v>
      </c>
      <c r="P696" t="b">
        <v>0</v>
      </c>
      <c r="Q696" t="b">
        <v>0</v>
      </c>
      <c r="R696" t="s">
        <v>33</v>
      </c>
      <c r="S696" t="s">
        <v>2039</v>
      </c>
      <c r="T696" s="4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2"/>
        <v>1.3393478260869565</v>
      </c>
      <c r="G697" s="4" t="s">
        <v>20</v>
      </c>
      <c r="H697" s="9">
        <f t="shared" si="43"/>
        <v>62.867346938775512</v>
      </c>
      <c r="I697" s="4">
        <v>196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40"/>
        <v>42322.25</v>
      </c>
      <c r="O697" s="13">
        <f t="shared" si="41"/>
        <v>42338.25</v>
      </c>
      <c r="P697" t="b">
        <v>1</v>
      </c>
      <c r="Q697" t="b">
        <v>0</v>
      </c>
      <c r="R697" t="s">
        <v>23</v>
      </c>
      <c r="S697" t="s">
        <v>2035</v>
      </c>
      <c r="T697" s="4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2"/>
        <v>0.59042047531992692</v>
      </c>
      <c r="G698" s="4" t="s">
        <v>14</v>
      </c>
      <c r="H698" s="9">
        <f t="shared" si="43"/>
        <v>108.98537682789652</v>
      </c>
      <c r="I698" s="4">
        <v>889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40"/>
        <v>42114.208333333328</v>
      </c>
      <c r="O698" s="13">
        <f t="shared" si="41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s="4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2"/>
        <v>1.5280062063615205</v>
      </c>
      <c r="G699" s="4" t="s">
        <v>20</v>
      </c>
      <c r="H699" s="9">
        <f t="shared" si="43"/>
        <v>26.999314599040439</v>
      </c>
      <c r="I699" s="4">
        <v>7295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40"/>
        <v>43190.208333333328</v>
      </c>
      <c r="O699" s="13">
        <f t="shared" si="41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s="4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2"/>
        <v>4.466912114014252</v>
      </c>
      <c r="G700" s="4" t="s">
        <v>20</v>
      </c>
      <c r="H700" s="9">
        <f t="shared" si="43"/>
        <v>65.004147943311438</v>
      </c>
      <c r="I700" s="4">
        <v>2893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40"/>
        <v>40871.25</v>
      </c>
      <c r="O700" s="13">
        <f t="shared" si="41"/>
        <v>40885.25</v>
      </c>
      <c r="P700" t="b">
        <v>0</v>
      </c>
      <c r="Q700" t="b">
        <v>0</v>
      </c>
      <c r="R700" t="s">
        <v>65</v>
      </c>
      <c r="S700" t="s">
        <v>2037</v>
      </c>
      <c r="T700" s="4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2"/>
        <v>0.8439189189189189</v>
      </c>
      <c r="G701" s="4" t="s">
        <v>14</v>
      </c>
      <c r="H701" s="9">
        <f t="shared" si="43"/>
        <v>111.51785714285714</v>
      </c>
      <c r="I701" s="4">
        <v>56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40"/>
        <v>43641.208333333328</v>
      </c>
      <c r="O701" s="13">
        <f t="shared" si="41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s="4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2"/>
        <v>0.03</v>
      </c>
      <c r="G702" s="4" t="s">
        <v>14</v>
      </c>
      <c r="H702" s="9">
        <f t="shared" si="43"/>
        <v>3</v>
      </c>
      <c r="I702" s="4">
        <v>1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40"/>
        <v>40203.25</v>
      </c>
      <c r="O702" s="13">
        <f t="shared" si="41"/>
        <v>40218.25</v>
      </c>
      <c r="P702" t="b">
        <v>0</v>
      </c>
      <c r="Q702" t="b">
        <v>0</v>
      </c>
      <c r="R702" t="s">
        <v>65</v>
      </c>
      <c r="S702" t="s">
        <v>2037</v>
      </c>
      <c r="T702" s="4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2"/>
        <v>1.7502692307692307</v>
      </c>
      <c r="G703" s="4" t="s">
        <v>20</v>
      </c>
      <c r="H703" s="9">
        <f t="shared" si="43"/>
        <v>110.99268292682927</v>
      </c>
      <c r="I703" s="4">
        <v>820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40"/>
        <v>40629.208333333336</v>
      </c>
      <c r="O703" s="13">
        <f t="shared" si="41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s="4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2"/>
        <v>0.54137931034482756</v>
      </c>
      <c r="G704" s="4" t="s">
        <v>14</v>
      </c>
      <c r="H704" s="9">
        <f t="shared" si="43"/>
        <v>56.746987951807228</v>
      </c>
      <c r="I704" s="4">
        <v>83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40"/>
        <v>41477.208333333336</v>
      </c>
      <c r="O704" s="13">
        <f t="shared" si="41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s="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2"/>
        <v>3.1187381703470032</v>
      </c>
      <c r="G705" s="4" t="s">
        <v>20</v>
      </c>
      <c r="H705" s="9">
        <f t="shared" si="43"/>
        <v>97.020608439646708</v>
      </c>
      <c r="I705" s="4">
        <v>2038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40"/>
        <v>41020.208333333336</v>
      </c>
      <c r="O705" s="13">
        <f t="shared" si="41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s="4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2"/>
        <v>1.2278160919540231</v>
      </c>
      <c r="G706" s="4" t="s">
        <v>20</v>
      </c>
      <c r="H706" s="9">
        <f t="shared" si="43"/>
        <v>92.08620689655173</v>
      </c>
      <c r="I706" s="4">
        <v>116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si="40"/>
        <v>42555.208333333328</v>
      </c>
      <c r="O706" s="13">
        <f t="shared" si="41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s="4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2"/>
        <v>0.99026517383618151</v>
      </c>
      <c r="G707" s="4" t="s">
        <v>14</v>
      </c>
      <c r="H707" s="9">
        <f t="shared" si="43"/>
        <v>82.986666666666665</v>
      </c>
      <c r="I707" s="4">
        <v>2025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ref="N707:N770" si="44">(((L707/60)/60)/24)+DATE(1970,1,1)</f>
        <v>41619.25</v>
      </c>
      <c r="O707" s="13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s="4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ref="F708:F771" si="46">SUM(E708/D708)</f>
        <v>1.278468634686347</v>
      </c>
      <c r="G708" s="4" t="s">
        <v>20</v>
      </c>
      <c r="H708" s="9">
        <f t="shared" ref="H708:H771" si="47">SUM(E708/I708)</f>
        <v>103.03791821561339</v>
      </c>
      <c r="I708" s="4">
        <v>1345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44"/>
        <v>43471.25</v>
      </c>
      <c r="O708" s="13">
        <f t="shared" si="45"/>
        <v>43479.25</v>
      </c>
      <c r="P708" t="b">
        <v>0</v>
      </c>
      <c r="Q708" t="b">
        <v>1</v>
      </c>
      <c r="R708" t="s">
        <v>28</v>
      </c>
      <c r="S708" t="s">
        <v>2037</v>
      </c>
      <c r="T708" s="4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6"/>
        <v>1.5861643835616439</v>
      </c>
      <c r="G709" s="4" t="s">
        <v>20</v>
      </c>
      <c r="H709" s="9">
        <f t="shared" si="47"/>
        <v>68.922619047619051</v>
      </c>
      <c r="I709" s="4">
        <v>168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44"/>
        <v>43442.25</v>
      </c>
      <c r="O709" s="13">
        <f t="shared" si="45"/>
        <v>43478.25</v>
      </c>
      <c r="P709" t="b">
        <v>0</v>
      </c>
      <c r="Q709" t="b">
        <v>0</v>
      </c>
      <c r="R709" t="s">
        <v>53</v>
      </c>
      <c r="S709" t="s">
        <v>2041</v>
      </c>
      <c r="T709" s="4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6"/>
        <v>7.0705882352941174</v>
      </c>
      <c r="G710" s="4" t="s">
        <v>20</v>
      </c>
      <c r="H710" s="9">
        <f t="shared" si="47"/>
        <v>87.737226277372258</v>
      </c>
      <c r="I710" s="4">
        <v>137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44"/>
        <v>42877.208333333328</v>
      </c>
      <c r="O710" s="13">
        <f t="shared" si="45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s="4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6"/>
        <v>1.4238775510204082</v>
      </c>
      <c r="G711" s="4" t="s">
        <v>20</v>
      </c>
      <c r="H711" s="9">
        <f t="shared" si="47"/>
        <v>75.021505376344081</v>
      </c>
      <c r="I711" s="4">
        <v>186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44"/>
        <v>41018.208333333336</v>
      </c>
      <c r="O711" s="13">
        <f t="shared" si="45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s="4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6"/>
        <v>1.4786046511627906</v>
      </c>
      <c r="G712" s="4" t="s">
        <v>20</v>
      </c>
      <c r="H712" s="9">
        <f t="shared" si="47"/>
        <v>50.863999999999997</v>
      </c>
      <c r="I712" s="4">
        <v>125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44"/>
        <v>43295.208333333328</v>
      </c>
      <c r="O712" s="13">
        <f t="shared" si="45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s="4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6"/>
        <v>0.20322580645161289</v>
      </c>
      <c r="G713" s="4" t="s">
        <v>14</v>
      </c>
      <c r="H713" s="9">
        <f t="shared" si="47"/>
        <v>90</v>
      </c>
      <c r="I713" s="4">
        <v>14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44"/>
        <v>42393.25</v>
      </c>
      <c r="O713" s="13">
        <f t="shared" si="45"/>
        <v>42395.25</v>
      </c>
      <c r="P713" t="b">
        <v>1</v>
      </c>
      <c r="Q713" t="b">
        <v>1</v>
      </c>
      <c r="R713" t="s">
        <v>33</v>
      </c>
      <c r="S713" t="s">
        <v>2039</v>
      </c>
      <c r="T713" s="4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6"/>
        <v>18.40625</v>
      </c>
      <c r="G714" s="4" t="s">
        <v>20</v>
      </c>
      <c r="H714" s="9">
        <f t="shared" si="47"/>
        <v>72.896039603960389</v>
      </c>
      <c r="I714" s="4">
        <v>202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44"/>
        <v>42559.208333333328</v>
      </c>
      <c r="O714" s="13">
        <f t="shared" si="45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s="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6"/>
        <v>1.6194202898550725</v>
      </c>
      <c r="G715" s="4" t="s">
        <v>20</v>
      </c>
      <c r="H715" s="9">
        <f t="shared" si="47"/>
        <v>108.48543689320388</v>
      </c>
      <c r="I715" s="4">
        <v>103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44"/>
        <v>42604.208333333328</v>
      </c>
      <c r="O715" s="13">
        <f t="shared" si="45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s="4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6"/>
        <v>4.7282077922077921</v>
      </c>
      <c r="G716" s="4" t="s">
        <v>20</v>
      </c>
      <c r="H716" s="9">
        <f t="shared" si="47"/>
        <v>101.98095238095237</v>
      </c>
      <c r="I716" s="4">
        <v>1785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44"/>
        <v>41870.208333333336</v>
      </c>
      <c r="O716" s="13">
        <f t="shared" si="45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s="4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6"/>
        <v>0.24466101694915254</v>
      </c>
      <c r="G717" s="4" t="s">
        <v>14</v>
      </c>
      <c r="H717" s="9">
        <f t="shared" si="47"/>
        <v>44.009146341463413</v>
      </c>
      <c r="I717" s="4">
        <v>656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44"/>
        <v>40397.208333333336</v>
      </c>
      <c r="O717" s="13">
        <f t="shared" si="45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s="4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6"/>
        <v>5.1764999999999999</v>
      </c>
      <c r="G718" s="4" t="s">
        <v>20</v>
      </c>
      <c r="H718" s="9">
        <f t="shared" si="47"/>
        <v>65.942675159235662</v>
      </c>
      <c r="I718" s="4">
        <v>157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44"/>
        <v>41465.208333333336</v>
      </c>
      <c r="O718" s="13">
        <f t="shared" si="45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s="4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6"/>
        <v>2.4764285714285714</v>
      </c>
      <c r="G719" s="4" t="s">
        <v>20</v>
      </c>
      <c r="H719" s="9">
        <f t="shared" si="47"/>
        <v>24.987387387387386</v>
      </c>
      <c r="I719" s="4">
        <v>555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44"/>
        <v>40777.208333333336</v>
      </c>
      <c r="O719" s="13">
        <f t="shared" si="45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s="4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6"/>
        <v>1.0020481927710843</v>
      </c>
      <c r="G720" s="4" t="s">
        <v>20</v>
      </c>
      <c r="H720" s="9">
        <f t="shared" si="47"/>
        <v>28.003367003367003</v>
      </c>
      <c r="I720" s="4">
        <v>297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44"/>
        <v>41442.208333333336</v>
      </c>
      <c r="O720" s="13">
        <f t="shared" si="45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s="4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6"/>
        <v>1.53</v>
      </c>
      <c r="G721" s="4" t="s">
        <v>20</v>
      </c>
      <c r="H721" s="9">
        <f t="shared" si="47"/>
        <v>85.829268292682926</v>
      </c>
      <c r="I721" s="4">
        <v>123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44"/>
        <v>41058.208333333336</v>
      </c>
      <c r="O721" s="13">
        <f t="shared" si="45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s="4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6"/>
        <v>0.37091954022988505</v>
      </c>
      <c r="G722" s="4" t="s">
        <v>74</v>
      </c>
      <c r="H722" s="9">
        <f t="shared" si="47"/>
        <v>84.921052631578945</v>
      </c>
      <c r="I722" s="4">
        <v>38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44"/>
        <v>43152.25</v>
      </c>
      <c r="O722" s="13">
        <f t="shared" si="45"/>
        <v>43166.25</v>
      </c>
      <c r="P722" t="b">
        <v>0</v>
      </c>
      <c r="Q722" t="b">
        <v>1</v>
      </c>
      <c r="R722" t="s">
        <v>33</v>
      </c>
      <c r="S722" t="s">
        <v>2039</v>
      </c>
      <c r="T722" s="4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6"/>
        <v>4.3923948220064728E-2</v>
      </c>
      <c r="G723" s="4" t="s">
        <v>74</v>
      </c>
      <c r="H723" s="9">
        <f t="shared" si="47"/>
        <v>90.483333333333334</v>
      </c>
      <c r="I723" s="4">
        <v>60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44"/>
        <v>43194.208333333328</v>
      </c>
      <c r="O723" s="13">
        <f t="shared" si="45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s="4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6"/>
        <v>1.5650721649484536</v>
      </c>
      <c r="G724" s="4" t="s">
        <v>20</v>
      </c>
      <c r="H724" s="9">
        <f t="shared" si="47"/>
        <v>25.00197628458498</v>
      </c>
      <c r="I724" s="4">
        <v>3036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44"/>
        <v>43045.25</v>
      </c>
      <c r="O724" s="13">
        <f t="shared" si="45"/>
        <v>43072.25</v>
      </c>
      <c r="P724" t="b">
        <v>0</v>
      </c>
      <c r="Q724" t="b">
        <v>0</v>
      </c>
      <c r="R724" t="s">
        <v>42</v>
      </c>
      <c r="S724" t="s">
        <v>2041</v>
      </c>
      <c r="T724" s="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6"/>
        <v>2.704081632653061</v>
      </c>
      <c r="G725" s="4" t="s">
        <v>20</v>
      </c>
      <c r="H725" s="9">
        <f t="shared" si="47"/>
        <v>92.013888888888886</v>
      </c>
      <c r="I725" s="4">
        <v>144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44"/>
        <v>42431.25</v>
      </c>
      <c r="O725" s="13">
        <f t="shared" si="45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s="4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6"/>
        <v>1.3405952380952382</v>
      </c>
      <c r="G726" s="4" t="s">
        <v>20</v>
      </c>
      <c r="H726" s="9">
        <f t="shared" si="47"/>
        <v>93.066115702479337</v>
      </c>
      <c r="I726" s="4">
        <v>121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44"/>
        <v>41934.208333333336</v>
      </c>
      <c r="O726" s="13">
        <f t="shared" si="45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s="4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6"/>
        <v>0.50398033126293995</v>
      </c>
      <c r="G727" s="4" t="s">
        <v>14</v>
      </c>
      <c r="H727" s="9">
        <f t="shared" si="47"/>
        <v>61.008145363408524</v>
      </c>
      <c r="I727" s="4">
        <v>1596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44"/>
        <v>41958.25</v>
      </c>
      <c r="O727" s="13">
        <f t="shared" si="45"/>
        <v>41960.25</v>
      </c>
      <c r="P727" t="b">
        <v>0</v>
      </c>
      <c r="Q727" t="b">
        <v>0</v>
      </c>
      <c r="R727" t="s">
        <v>292</v>
      </c>
      <c r="S727" t="s">
        <v>2050</v>
      </c>
      <c r="T727" s="4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6"/>
        <v>0.88815837937384901</v>
      </c>
      <c r="G728" s="4" t="s">
        <v>74</v>
      </c>
      <c r="H728" s="9">
        <f t="shared" si="47"/>
        <v>92.036259541984734</v>
      </c>
      <c r="I728" s="4">
        <v>524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44"/>
        <v>40476.208333333336</v>
      </c>
      <c r="O728" s="13">
        <f t="shared" si="45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s="4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6"/>
        <v>1.65</v>
      </c>
      <c r="G729" s="4" t="s">
        <v>20</v>
      </c>
      <c r="H729" s="9">
        <f t="shared" si="47"/>
        <v>81.132596685082873</v>
      </c>
      <c r="I729" s="4">
        <v>181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44"/>
        <v>43485.25</v>
      </c>
      <c r="O729" s="13">
        <f t="shared" si="45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s="4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6"/>
        <v>0.17499999999999999</v>
      </c>
      <c r="G730" s="4" t="s">
        <v>14</v>
      </c>
      <c r="H730" s="9">
        <f t="shared" si="47"/>
        <v>73.5</v>
      </c>
      <c r="I730" s="4">
        <v>10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44"/>
        <v>42515.208333333328</v>
      </c>
      <c r="O730" s="13">
        <f t="shared" si="45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s="4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6"/>
        <v>1.8566071428571429</v>
      </c>
      <c r="G731" s="4" t="s">
        <v>20</v>
      </c>
      <c r="H731" s="9">
        <f t="shared" si="47"/>
        <v>85.221311475409834</v>
      </c>
      <c r="I731" s="4">
        <v>122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44"/>
        <v>41309.25</v>
      </c>
      <c r="O731" s="13">
        <f t="shared" si="45"/>
        <v>41311.25</v>
      </c>
      <c r="P731" t="b">
        <v>0</v>
      </c>
      <c r="Q731" t="b">
        <v>0</v>
      </c>
      <c r="R731" t="s">
        <v>53</v>
      </c>
      <c r="S731" t="s">
        <v>2041</v>
      </c>
      <c r="T731" s="4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6"/>
        <v>4.1266319444444441</v>
      </c>
      <c r="G732" s="4" t="s">
        <v>20</v>
      </c>
      <c r="H732" s="9">
        <f t="shared" si="47"/>
        <v>110.96825396825396</v>
      </c>
      <c r="I732" s="4">
        <v>1071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44"/>
        <v>42147.208333333328</v>
      </c>
      <c r="O732" s="13">
        <f t="shared" si="45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s="4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6"/>
        <v>0.90249999999999997</v>
      </c>
      <c r="G733" s="4" t="s">
        <v>74</v>
      </c>
      <c r="H733" s="9">
        <f t="shared" si="47"/>
        <v>32.968036529680369</v>
      </c>
      <c r="I733" s="4">
        <v>219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44"/>
        <v>42939.208333333328</v>
      </c>
      <c r="O733" s="13">
        <f t="shared" si="45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s="4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6"/>
        <v>0.91984615384615387</v>
      </c>
      <c r="G734" s="4" t="s">
        <v>14</v>
      </c>
      <c r="H734" s="9">
        <f t="shared" si="47"/>
        <v>96.005352363960753</v>
      </c>
      <c r="I734" s="4">
        <v>1121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44"/>
        <v>42816.208333333328</v>
      </c>
      <c r="O734" s="13">
        <f t="shared" si="45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s="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6"/>
        <v>5.2700632911392402</v>
      </c>
      <c r="G735" s="4" t="s">
        <v>20</v>
      </c>
      <c r="H735" s="9">
        <f t="shared" si="47"/>
        <v>84.96632653061225</v>
      </c>
      <c r="I735" s="4">
        <v>980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44"/>
        <v>41844.208333333336</v>
      </c>
      <c r="O735" s="13">
        <f t="shared" si="45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s="4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6"/>
        <v>3.1914285714285713</v>
      </c>
      <c r="G736" s="4" t="s">
        <v>20</v>
      </c>
      <c r="H736" s="9">
        <f t="shared" si="47"/>
        <v>25.007462686567163</v>
      </c>
      <c r="I736" s="4">
        <v>536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44"/>
        <v>42763.25</v>
      </c>
      <c r="O736" s="13">
        <f t="shared" si="45"/>
        <v>42775.25</v>
      </c>
      <c r="P736" t="b">
        <v>0</v>
      </c>
      <c r="Q736" t="b">
        <v>1</v>
      </c>
      <c r="R736" t="s">
        <v>33</v>
      </c>
      <c r="S736" t="s">
        <v>2039</v>
      </c>
      <c r="T736" s="4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6"/>
        <v>3.5418867924528303</v>
      </c>
      <c r="G737" s="4" t="s">
        <v>20</v>
      </c>
      <c r="H737" s="9">
        <f t="shared" si="47"/>
        <v>65.998995479658461</v>
      </c>
      <c r="I737" s="4">
        <v>1991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44"/>
        <v>42459.208333333328</v>
      </c>
      <c r="O737" s="13">
        <f t="shared" si="45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s="4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6"/>
        <v>0.32896103896103895</v>
      </c>
      <c r="G738" s="4" t="s">
        <v>74</v>
      </c>
      <c r="H738" s="9">
        <f t="shared" si="47"/>
        <v>87.34482758620689</v>
      </c>
      <c r="I738" s="4">
        <v>29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44"/>
        <v>42055.25</v>
      </c>
      <c r="O738" s="13">
        <f t="shared" si="45"/>
        <v>42059.25</v>
      </c>
      <c r="P738" t="b">
        <v>0</v>
      </c>
      <c r="Q738" t="b">
        <v>0</v>
      </c>
      <c r="R738" t="s">
        <v>68</v>
      </c>
      <c r="S738" t="s">
        <v>2047</v>
      </c>
      <c r="T738" s="4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6"/>
        <v>1.358918918918919</v>
      </c>
      <c r="G739" s="4" t="s">
        <v>20</v>
      </c>
      <c r="H739" s="9">
        <f t="shared" si="47"/>
        <v>27.933333333333334</v>
      </c>
      <c r="I739" s="4">
        <v>180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44"/>
        <v>42685.25</v>
      </c>
      <c r="O739" s="13">
        <f t="shared" si="45"/>
        <v>42697.25</v>
      </c>
      <c r="P739" t="b">
        <v>0</v>
      </c>
      <c r="Q739" t="b">
        <v>0</v>
      </c>
      <c r="R739" t="s">
        <v>60</v>
      </c>
      <c r="S739" t="s">
        <v>2035</v>
      </c>
      <c r="T739" s="4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6"/>
        <v>2.0843373493975904E-2</v>
      </c>
      <c r="G740" s="4" t="s">
        <v>14</v>
      </c>
      <c r="H740" s="9">
        <f t="shared" si="47"/>
        <v>103.8</v>
      </c>
      <c r="I740" s="4">
        <v>15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44"/>
        <v>41959.25</v>
      </c>
      <c r="O740" s="13">
        <f t="shared" si="45"/>
        <v>41981.25</v>
      </c>
      <c r="P740" t="b">
        <v>0</v>
      </c>
      <c r="Q740" t="b">
        <v>1</v>
      </c>
      <c r="R740" t="s">
        <v>33</v>
      </c>
      <c r="S740" t="s">
        <v>2039</v>
      </c>
      <c r="T740" s="4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6"/>
        <v>0.61</v>
      </c>
      <c r="G741" s="4" t="s">
        <v>14</v>
      </c>
      <c r="H741" s="9">
        <f t="shared" si="47"/>
        <v>31.937172774869111</v>
      </c>
      <c r="I741" s="4">
        <v>191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44"/>
        <v>41089.208333333336</v>
      </c>
      <c r="O741" s="13">
        <f t="shared" si="45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s="4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6"/>
        <v>0.30037735849056602</v>
      </c>
      <c r="G742" s="4" t="s">
        <v>14</v>
      </c>
      <c r="H742" s="9">
        <f t="shared" si="47"/>
        <v>99.5</v>
      </c>
      <c r="I742" s="4">
        <v>16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44"/>
        <v>42769.25</v>
      </c>
      <c r="O742" s="13">
        <f t="shared" si="45"/>
        <v>42772.25</v>
      </c>
      <c r="P742" t="b">
        <v>0</v>
      </c>
      <c r="Q742" t="b">
        <v>0</v>
      </c>
      <c r="R742" t="s">
        <v>33</v>
      </c>
      <c r="S742" t="s">
        <v>2039</v>
      </c>
      <c r="T742" s="4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6"/>
        <v>11.791666666666666</v>
      </c>
      <c r="G743" s="4" t="s">
        <v>20</v>
      </c>
      <c r="H743" s="9">
        <f t="shared" si="47"/>
        <v>108.84615384615384</v>
      </c>
      <c r="I743" s="4">
        <v>130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44"/>
        <v>40321.208333333336</v>
      </c>
      <c r="O743" s="13">
        <f t="shared" si="45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s="4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6"/>
        <v>11.260833333333334</v>
      </c>
      <c r="G744" s="4" t="s">
        <v>20</v>
      </c>
      <c r="H744" s="9">
        <f t="shared" si="47"/>
        <v>110.76229508196721</v>
      </c>
      <c r="I744" s="4">
        <v>122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44"/>
        <v>40197.25</v>
      </c>
      <c r="O744" s="13">
        <f t="shared" si="45"/>
        <v>40239.25</v>
      </c>
      <c r="P744" t="b">
        <v>0</v>
      </c>
      <c r="Q744" t="b">
        <v>0</v>
      </c>
      <c r="R744" t="s">
        <v>50</v>
      </c>
      <c r="S744" t="s">
        <v>2035</v>
      </c>
      <c r="T744" s="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6"/>
        <v>0.12923076923076923</v>
      </c>
      <c r="G745" s="4" t="s">
        <v>14</v>
      </c>
      <c r="H745" s="9">
        <f t="shared" si="47"/>
        <v>29.647058823529413</v>
      </c>
      <c r="I745" s="4">
        <v>17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44"/>
        <v>42298.208333333328</v>
      </c>
      <c r="O745" s="13">
        <f t="shared" si="45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s="4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6"/>
        <v>7.12</v>
      </c>
      <c r="G746" s="4" t="s">
        <v>20</v>
      </c>
      <c r="H746" s="9">
        <f t="shared" si="47"/>
        <v>101.71428571428571</v>
      </c>
      <c r="I746" s="4">
        <v>140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44"/>
        <v>43322.208333333328</v>
      </c>
      <c r="O746" s="13">
        <f t="shared" si="45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s="4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6"/>
        <v>0.30304347826086958</v>
      </c>
      <c r="G747" s="4" t="s">
        <v>14</v>
      </c>
      <c r="H747" s="9">
        <f t="shared" si="47"/>
        <v>61.5</v>
      </c>
      <c r="I747" s="4">
        <v>34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44"/>
        <v>40328.208333333336</v>
      </c>
      <c r="O747" s="13">
        <f t="shared" si="45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s="4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6"/>
        <v>2.1250896057347672</v>
      </c>
      <c r="G748" s="4" t="s">
        <v>20</v>
      </c>
      <c r="H748" s="9">
        <f t="shared" si="47"/>
        <v>35</v>
      </c>
      <c r="I748" s="4">
        <v>3388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44"/>
        <v>40825.208333333336</v>
      </c>
      <c r="O748" s="13">
        <f t="shared" si="45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s="4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6"/>
        <v>2.2885714285714287</v>
      </c>
      <c r="G749" s="4" t="s">
        <v>20</v>
      </c>
      <c r="H749" s="9">
        <f t="shared" si="47"/>
        <v>40.049999999999997</v>
      </c>
      <c r="I749" s="4">
        <v>280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44"/>
        <v>40423.208333333336</v>
      </c>
      <c r="O749" s="13">
        <f t="shared" si="45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s="4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6"/>
        <v>0.34959979476654696</v>
      </c>
      <c r="G750" s="4" t="s">
        <v>74</v>
      </c>
      <c r="H750" s="9">
        <f t="shared" si="47"/>
        <v>110.97231270358306</v>
      </c>
      <c r="I750" s="4">
        <v>614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44"/>
        <v>40238.25</v>
      </c>
      <c r="O750" s="13">
        <f t="shared" si="45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s="4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6"/>
        <v>1.5729069767441861</v>
      </c>
      <c r="G751" s="4" t="s">
        <v>20</v>
      </c>
      <c r="H751" s="9">
        <f t="shared" si="47"/>
        <v>36.959016393442624</v>
      </c>
      <c r="I751" s="4">
        <v>366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44"/>
        <v>41920.208333333336</v>
      </c>
      <c r="O751" s="13">
        <f t="shared" si="45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s="4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6"/>
        <v>0.01</v>
      </c>
      <c r="G752" s="4" t="s">
        <v>14</v>
      </c>
      <c r="H752" s="9">
        <f t="shared" si="47"/>
        <v>1</v>
      </c>
      <c r="I752" s="4"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44"/>
        <v>40360.208333333336</v>
      </c>
      <c r="O752" s="13">
        <f t="shared" si="45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s="4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6"/>
        <v>2.3230555555555554</v>
      </c>
      <c r="G753" s="4" t="s">
        <v>20</v>
      </c>
      <c r="H753" s="9">
        <f t="shared" si="47"/>
        <v>30.974074074074075</v>
      </c>
      <c r="I753" s="4">
        <v>270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44"/>
        <v>42446.208333333328</v>
      </c>
      <c r="O753" s="13">
        <f t="shared" si="45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s="4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6"/>
        <v>0.92448275862068963</v>
      </c>
      <c r="G754" s="4" t="s">
        <v>74</v>
      </c>
      <c r="H754" s="9">
        <f t="shared" si="47"/>
        <v>47.035087719298247</v>
      </c>
      <c r="I754" s="4">
        <v>114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44"/>
        <v>40395.208333333336</v>
      </c>
      <c r="O754" s="13">
        <f t="shared" si="45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s="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6"/>
        <v>2.5670212765957445</v>
      </c>
      <c r="G755" s="4" t="s">
        <v>20</v>
      </c>
      <c r="H755" s="9">
        <f t="shared" si="47"/>
        <v>88.065693430656935</v>
      </c>
      <c r="I755" s="4">
        <v>137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44"/>
        <v>40321.208333333336</v>
      </c>
      <c r="O755" s="13">
        <f t="shared" si="45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s="4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6"/>
        <v>1.6847017045454546</v>
      </c>
      <c r="G756" s="4" t="s">
        <v>20</v>
      </c>
      <c r="H756" s="9">
        <f t="shared" si="47"/>
        <v>37.005616224648989</v>
      </c>
      <c r="I756" s="4">
        <v>3205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44"/>
        <v>41210.208333333336</v>
      </c>
      <c r="O756" s="13">
        <f t="shared" si="45"/>
        <v>41263.25</v>
      </c>
      <c r="P756" t="b">
        <v>0</v>
      </c>
      <c r="Q756" t="b">
        <v>0</v>
      </c>
      <c r="R756" t="s">
        <v>33</v>
      </c>
      <c r="S756" t="s">
        <v>2039</v>
      </c>
      <c r="T756" s="4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6"/>
        <v>1.6657777777777778</v>
      </c>
      <c r="G757" s="4" t="s">
        <v>20</v>
      </c>
      <c r="H757" s="9">
        <f t="shared" si="47"/>
        <v>26.027777777777779</v>
      </c>
      <c r="I757" s="4">
        <v>288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44"/>
        <v>43096.25</v>
      </c>
      <c r="O757" s="13">
        <f t="shared" si="45"/>
        <v>43108.25</v>
      </c>
      <c r="P757" t="b">
        <v>0</v>
      </c>
      <c r="Q757" t="b">
        <v>1</v>
      </c>
      <c r="R757" t="s">
        <v>33</v>
      </c>
      <c r="S757" t="s">
        <v>2039</v>
      </c>
      <c r="T757" s="4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6"/>
        <v>7.7207692307692311</v>
      </c>
      <c r="G758" s="4" t="s">
        <v>20</v>
      </c>
      <c r="H758" s="9">
        <f t="shared" si="47"/>
        <v>67.817567567567565</v>
      </c>
      <c r="I758" s="4">
        <v>148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44"/>
        <v>42024.25</v>
      </c>
      <c r="O758" s="13">
        <f t="shared" si="45"/>
        <v>42030.25</v>
      </c>
      <c r="P758" t="b">
        <v>0</v>
      </c>
      <c r="Q758" t="b">
        <v>0</v>
      </c>
      <c r="R758" t="s">
        <v>33</v>
      </c>
      <c r="S758" t="s">
        <v>2039</v>
      </c>
      <c r="T758" s="4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6"/>
        <v>4.0685714285714285</v>
      </c>
      <c r="G759" s="4" t="s">
        <v>20</v>
      </c>
      <c r="H759" s="9">
        <f t="shared" si="47"/>
        <v>49.964912280701753</v>
      </c>
      <c r="I759" s="4">
        <v>114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44"/>
        <v>40675.208333333336</v>
      </c>
      <c r="O759" s="13">
        <f t="shared" si="45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s="4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6"/>
        <v>5.6420608108108112</v>
      </c>
      <c r="G760" s="4" t="s">
        <v>20</v>
      </c>
      <c r="H760" s="9">
        <f t="shared" si="47"/>
        <v>110.01646903820817</v>
      </c>
      <c r="I760" s="4">
        <v>1518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44"/>
        <v>41936.208333333336</v>
      </c>
      <c r="O760" s="13">
        <f t="shared" si="45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s="4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6"/>
        <v>0.6842686567164179</v>
      </c>
      <c r="G761" s="4" t="s">
        <v>14</v>
      </c>
      <c r="H761" s="9">
        <f t="shared" si="47"/>
        <v>89.964678178963894</v>
      </c>
      <c r="I761" s="4">
        <v>1274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44"/>
        <v>43136.25</v>
      </c>
      <c r="O761" s="13">
        <f t="shared" si="45"/>
        <v>43166.25</v>
      </c>
      <c r="P761" t="b">
        <v>0</v>
      </c>
      <c r="Q761" t="b">
        <v>0</v>
      </c>
      <c r="R761" t="s">
        <v>50</v>
      </c>
      <c r="S761" t="s">
        <v>2035</v>
      </c>
      <c r="T761" s="4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6"/>
        <v>0.34351966873706002</v>
      </c>
      <c r="G762" s="4" t="s">
        <v>14</v>
      </c>
      <c r="H762" s="9">
        <f t="shared" si="47"/>
        <v>79.009523809523813</v>
      </c>
      <c r="I762" s="4">
        <v>210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44"/>
        <v>43678.208333333328</v>
      </c>
      <c r="O762" s="13">
        <f t="shared" si="45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s="4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6"/>
        <v>6.5545454545454547</v>
      </c>
      <c r="G763" s="4" t="s">
        <v>20</v>
      </c>
      <c r="H763" s="9">
        <f t="shared" si="47"/>
        <v>86.867469879518069</v>
      </c>
      <c r="I763" s="4">
        <v>166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44"/>
        <v>42938.208333333328</v>
      </c>
      <c r="O763" s="13">
        <f t="shared" si="45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s="4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6"/>
        <v>1.7725714285714285</v>
      </c>
      <c r="G764" s="4" t="s">
        <v>20</v>
      </c>
      <c r="H764" s="9">
        <f t="shared" si="47"/>
        <v>62.04</v>
      </c>
      <c r="I764" s="4">
        <v>100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44"/>
        <v>41241.25</v>
      </c>
      <c r="O764" s="13">
        <f t="shared" si="45"/>
        <v>41252.25</v>
      </c>
      <c r="P764" t="b">
        <v>0</v>
      </c>
      <c r="Q764" t="b">
        <v>0</v>
      </c>
      <c r="R764" t="s">
        <v>159</v>
      </c>
      <c r="S764" t="s">
        <v>2035</v>
      </c>
      <c r="T764" s="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6"/>
        <v>1.1317857142857144</v>
      </c>
      <c r="G765" s="4" t="s">
        <v>20</v>
      </c>
      <c r="H765" s="9">
        <f t="shared" si="47"/>
        <v>26.970212765957445</v>
      </c>
      <c r="I765" s="4">
        <v>235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44"/>
        <v>41037.208333333336</v>
      </c>
      <c r="O765" s="13">
        <f t="shared" si="45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s="4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6"/>
        <v>7.2818181818181822</v>
      </c>
      <c r="G766" s="4" t="s">
        <v>20</v>
      </c>
      <c r="H766" s="9">
        <f t="shared" si="47"/>
        <v>54.121621621621621</v>
      </c>
      <c r="I766" s="4">
        <v>148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44"/>
        <v>40676.208333333336</v>
      </c>
      <c r="O766" s="13">
        <f t="shared" si="45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s="4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6"/>
        <v>2.0833333333333335</v>
      </c>
      <c r="G767" s="4" t="s">
        <v>20</v>
      </c>
      <c r="H767" s="9">
        <f t="shared" si="47"/>
        <v>41.035353535353536</v>
      </c>
      <c r="I767" s="4">
        <v>198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44"/>
        <v>42840.208333333328</v>
      </c>
      <c r="O767" s="13">
        <f t="shared" si="45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s="4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6"/>
        <v>0.31171232876712329</v>
      </c>
      <c r="G768" s="4" t="s">
        <v>14</v>
      </c>
      <c r="H768" s="9">
        <f t="shared" si="47"/>
        <v>55.052419354838712</v>
      </c>
      <c r="I768" s="4">
        <v>248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44"/>
        <v>43362.208333333328</v>
      </c>
      <c r="O768" s="13">
        <f t="shared" si="45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s="4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6"/>
        <v>0.56967078189300413</v>
      </c>
      <c r="G769" s="4" t="s">
        <v>14</v>
      </c>
      <c r="H769" s="9">
        <f t="shared" si="47"/>
        <v>107.93762183235867</v>
      </c>
      <c r="I769" s="4">
        <v>513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44"/>
        <v>42283.208333333328</v>
      </c>
      <c r="O769" s="13">
        <f t="shared" si="45"/>
        <v>42328.25</v>
      </c>
      <c r="P769" t="b">
        <v>0</v>
      </c>
      <c r="Q769" t="b">
        <v>0</v>
      </c>
      <c r="R769" t="s">
        <v>206</v>
      </c>
      <c r="S769" t="s">
        <v>2047</v>
      </c>
      <c r="T769" s="4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6"/>
        <v>2.31</v>
      </c>
      <c r="G770" s="4" t="s">
        <v>20</v>
      </c>
      <c r="H770" s="9">
        <f t="shared" si="47"/>
        <v>73.92</v>
      </c>
      <c r="I770" s="4">
        <v>150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si="44"/>
        <v>41619.25</v>
      </c>
      <c r="O770" s="13">
        <f t="shared" si="45"/>
        <v>41634.25</v>
      </c>
      <c r="P770" t="b">
        <v>0</v>
      </c>
      <c r="Q770" t="b">
        <v>0</v>
      </c>
      <c r="R770" t="s">
        <v>33</v>
      </c>
      <c r="S770" t="s">
        <v>2039</v>
      </c>
      <c r="T770" s="4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6"/>
        <v>0.86867834394904464</v>
      </c>
      <c r="G771" s="4" t="s">
        <v>14</v>
      </c>
      <c r="H771" s="9">
        <f t="shared" si="47"/>
        <v>31.995894428152493</v>
      </c>
      <c r="I771" s="4">
        <v>3410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ref="N771:N834" si="48">(((L771/60)/60)/24)+DATE(1970,1,1)</f>
        <v>41501.208333333336</v>
      </c>
      <c r="O771" s="13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s="4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ref="F772:F835" si="50">SUM(E772/D772)</f>
        <v>2.7074418604651163</v>
      </c>
      <c r="G772" s="4" t="s">
        <v>20</v>
      </c>
      <c r="H772" s="9">
        <f t="shared" ref="H772:H835" si="51">SUM(E772/I772)</f>
        <v>53.898148148148145</v>
      </c>
      <c r="I772" s="4">
        <v>216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48"/>
        <v>41743.208333333336</v>
      </c>
      <c r="O772" s="13">
        <f t="shared" si="49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s="4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50"/>
        <v>0.49446428571428569</v>
      </c>
      <c r="G773" s="4" t="s">
        <v>74</v>
      </c>
      <c r="H773" s="9">
        <f t="shared" si="51"/>
        <v>106.5</v>
      </c>
      <c r="I773" s="4">
        <v>26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48"/>
        <v>43491.25</v>
      </c>
      <c r="O773" s="13">
        <f t="shared" si="49"/>
        <v>43518.25</v>
      </c>
      <c r="P773" t="b">
        <v>0</v>
      </c>
      <c r="Q773" t="b">
        <v>0</v>
      </c>
      <c r="R773" t="s">
        <v>33</v>
      </c>
      <c r="S773" t="s">
        <v>2039</v>
      </c>
      <c r="T773" s="4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50"/>
        <v>1.1335962566844919</v>
      </c>
      <c r="G774" s="4" t="s">
        <v>20</v>
      </c>
      <c r="H774" s="9">
        <f t="shared" si="51"/>
        <v>32.999805409612762</v>
      </c>
      <c r="I774" s="4">
        <v>5139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48"/>
        <v>43505.25</v>
      </c>
      <c r="O774" s="13">
        <f t="shared" si="49"/>
        <v>43509.25</v>
      </c>
      <c r="P774" t="b">
        <v>0</v>
      </c>
      <c r="Q774" t="b">
        <v>0</v>
      </c>
      <c r="R774" t="s">
        <v>60</v>
      </c>
      <c r="S774" t="s">
        <v>2035</v>
      </c>
      <c r="T774" s="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50"/>
        <v>1.9055555555555554</v>
      </c>
      <c r="G775" s="4" t="s">
        <v>20</v>
      </c>
      <c r="H775" s="9">
        <f t="shared" si="51"/>
        <v>43.00254993625159</v>
      </c>
      <c r="I775" s="4">
        <v>2353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48"/>
        <v>42838.208333333328</v>
      </c>
      <c r="O775" s="13">
        <f t="shared" si="49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s="4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50"/>
        <v>1.355</v>
      </c>
      <c r="G776" s="4" t="s">
        <v>20</v>
      </c>
      <c r="H776" s="9">
        <f t="shared" si="51"/>
        <v>86.858974358974365</v>
      </c>
      <c r="I776" s="4">
        <v>78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48"/>
        <v>42513.208333333328</v>
      </c>
      <c r="O776" s="13">
        <f t="shared" si="49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s="4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50"/>
        <v>0.10297872340425532</v>
      </c>
      <c r="G777" s="4" t="s">
        <v>14</v>
      </c>
      <c r="H777" s="9">
        <f t="shared" si="51"/>
        <v>96.8</v>
      </c>
      <c r="I777" s="4">
        <v>10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48"/>
        <v>41949.25</v>
      </c>
      <c r="O777" s="13">
        <f t="shared" si="49"/>
        <v>41959.25</v>
      </c>
      <c r="P777" t="b">
        <v>0</v>
      </c>
      <c r="Q777" t="b">
        <v>0</v>
      </c>
      <c r="R777" t="s">
        <v>23</v>
      </c>
      <c r="S777" t="s">
        <v>2035</v>
      </c>
      <c r="T777" s="4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50"/>
        <v>0.65544223826714798</v>
      </c>
      <c r="G778" s="4" t="s">
        <v>14</v>
      </c>
      <c r="H778" s="9">
        <f t="shared" si="51"/>
        <v>32.995456610631528</v>
      </c>
      <c r="I778" s="4">
        <v>2201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48"/>
        <v>43650.208333333328</v>
      </c>
      <c r="O778" s="13">
        <f t="shared" si="49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s="4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50"/>
        <v>0.49026652452025588</v>
      </c>
      <c r="G779" s="4" t="s">
        <v>14</v>
      </c>
      <c r="H779" s="9">
        <f t="shared" si="51"/>
        <v>68.028106508875737</v>
      </c>
      <c r="I779" s="4">
        <v>676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48"/>
        <v>40809.208333333336</v>
      </c>
      <c r="O779" s="13">
        <f t="shared" si="49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s="4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50"/>
        <v>7.8792307692307695</v>
      </c>
      <c r="G780" s="4" t="s">
        <v>20</v>
      </c>
      <c r="H780" s="9">
        <f t="shared" si="51"/>
        <v>58.867816091954026</v>
      </c>
      <c r="I780" s="4">
        <v>174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48"/>
        <v>40768.208333333336</v>
      </c>
      <c r="O780" s="13">
        <f t="shared" si="49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s="4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50"/>
        <v>0.80306347746090156</v>
      </c>
      <c r="G781" s="4" t="s">
        <v>14</v>
      </c>
      <c r="H781" s="9">
        <f t="shared" si="51"/>
        <v>105.04572803850782</v>
      </c>
      <c r="I781" s="4">
        <v>831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48"/>
        <v>42230.208333333328</v>
      </c>
      <c r="O781" s="13">
        <f t="shared" si="49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s="4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50"/>
        <v>1.0629411764705883</v>
      </c>
      <c r="G782" s="4" t="s">
        <v>20</v>
      </c>
      <c r="H782" s="9">
        <f t="shared" si="51"/>
        <v>33.054878048780488</v>
      </c>
      <c r="I782" s="4">
        <v>164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48"/>
        <v>42573.208333333328</v>
      </c>
      <c r="O782" s="13">
        <f t="shared" si="49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s="4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50"/>
        <v>0.50735632183908042</v>
      </c>
      <c r="G783" s="4" t="s">
        <v>74</v>
      </c>
      <c r="H783" s="9">
        <f t="shared" si="51"/>
        <v>78.821428571428569</v>
      </c>
      <c r="I783" s="4">
        <v>56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48"/>
        <v>40482.208333333336</v>
      </c>
      <c r="O783" s="13">
        <f t="shared" si="49"/>
        <v>40533.25</v>
      </c>
      <c r="P783" t="b">
        <v>0</v>
      </c>
      <c r="Q783" t="b">
        <v>0</v>
      </c>
      <c r="R783" t="s">
        <v>33</v>
      </c>
      <c r="S783" t="s">
        <v>2039</v>
      </c>
      <c r="T783" s="4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50"/>
        <v>2.153137254901961</v>
      </c>
      <c r="G784" s="4" t="s">
        <v>20</v>
      </c>
      <c r="H784" s="9">
        <f t="shared" si="51"/>
        <v>68.204968944099377</v>
      </c>
      <c r="I784" s="4">
        <v>161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48"/>
        <v>40603.25</v>
      </c>
      <c r="O784" s="13">
        <f t="shared" si="49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s="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50"/>
        <v>1.4122972972972974</v>
      </c>
      <c r="G785" s="4" t="s">
        <v>20</v>
      </c>
      <c r="H785" s="9">
        <f t="shared" si="51"/>
        <v>75.731884057971016</v>
      </c>
      <c r="I785" s="4">
        <v>138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48"/>
        <v>41625.25</v>
      </c>
      <c r="O785" s="13">
        <f t="shared" si="49"/>
        <v>41632.25</v>
      </c>
      <c r="P785" t="b">
        <v>0</v>
      </c>
      <c r="Q785" t="b">
        <v>0</v>
      </c>
      <c r="R785" t="s">
        <v>23</v>
      </c>
      <c r="S785" t="s">
        <v>2035</v>
      </c>
      <c r="T785" s="4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50"/>
        <v>1.1533745781777278</v>
      </c>
      <c r="G786" s="4" t="s">
        <v>20</v>
      </c>
      <c r="H786" s="9">
        <f t="shared" si="51"/>
        <v>30.996070133010882</v>
      </c>
      <c r="I786" s="4">
        <v>3308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48"/>
        <v>42435.25</v>
      </c>
      <c r="O786" s="13">
        <f t="shared" si="49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s="4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50"/>
        <v>1.9311940298507462</v>
      </c>
      <c r="G787" s="4" t="s">
        <v>20</v>
      </c>
      <c r="H787" s="9">
        <f t="shared" si="51"/>
        <v>101.88188976377953</v>
      </c>
      <c r="I787" s="4">
        <v>127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48"/>
        <v>43582.208333333328</v>
      </c>
      <c r="O787" s="13">
        <f t="shared" si="49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s="4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50"/>
        <v>7.2973333333333334</v>
      </c>
      <c r="G788" s="4" t="s">
        <v>20</v>
      </c>
      <c r="H788" s="9">
        <f t="shared" si="51"/>
        <v>52.879227053140099</v>
      </c>
      <c r="I788" s="4">
        <v>207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48"/>
        <v>43186.208333333328</v>
      </c>
      <c r="O788" s="13">
        <f t="shared" si="49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s="4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50"/>
        <v>0.99663398692810456</v>
      </c>
      <c r="G789" s="4" t="s">
        <v>14</v>
      </c>
      <c r="H789" s="9">
        <f t="shared" si="51"/>
        <v>71.005820721769496</v>
      </c>
      <c r="I789" s="4">
        <v>859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48"/>
        <v>40684.208333333336</v>
      </c>
      <c r="O789" s="13">
        <f t="shared" si="49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s="4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50"/>
        <v>0.88166666666666671</v>
      </c>
      <c r="G790" s="4" t="s">
        <v>47</v>
      </c>
      <c r="H790" s="9">
        <f t="shared" si="51"/>
        <v>102.38709677419355</v>
      </c>
      <c r="I790" s="4">
        <v>31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48"/>
        <v>41202.208333333336</v>
      </c>
      <c r="O790" s="13">
        <f t="shared" si="49"/>
        <v>41223.25</v>
      </c>
      <c r="P790" t="b">
        <v>0</v>
      </c>
      <c r="Q790" t="b">
        <v>0</v>
      </c>
      <c r="R790" t="s">
        <v>71</v>
      </c>
      <c r="S790" t="s">
        <v>2041</v>
      </c>
      <c r="T790" s="4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50"/>
        <v>0.37233333333333335</v>
      </c>
      <c r="G791" s="4" t="s">
        <v>14</v>
      </c>
      <c r="H791" s="9">
        <f t="shared" si="51"/>
        <v>74.466666666666669</v>
      </c>
      <c r="I791" s="4">
        <v>45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48"/>
        <v>41786.208333333336</v>
      </c>
      <c r="O791" s="13">
        <f t="shared" si="49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s="4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50"/>
        <v>0.30540075309306081</v>
      </c>
      <c r="G792" s="4" t="s">
        <v>74</v>
      </c>
      <c r="H792" s="9">
        <f t="shared" si="51"/>
        <v>51.009883198562441</v>
      </c>
      <c r="I792" s="4">
        <v>1113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48"/>
        <v>40223.25</v>
      </c>
      <c r="O792" s="13">
        <f t="shared" si="49"/>
        <v>40229.25</v>
      </c>
      <c r="P792" t="b">
        <v>0</v>
      </c>
      <c r="Q792" t="b">
        <v>0</v>
      </c>
      <c r="R792" t="s">
        <v>33</v>
      </c>
      <c r="S792" t="s">
        <v>2039</v>
      </c>
      <c r="T792" s="4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50"/>
        <v>0.25714285714285712</v>
      </c>
      <c r="G793" s="4" t="s">
        <v>14</v>
      </c>
      <c r="H793" s="9">
        <f t="shared" si="51"/>
        <v>90</v>
      </c>
      <c r="I793" s="4">
        <v>6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48"/>
        <v>42715.25</v>
      </c>
      <c r="O793" s="13">
        <f t="shared" si="49"/>
        <v>42731.25</v>
      </c>
      <c r="P793" t="b">
        <v>0</v>
      </c>
      <c r="Q793" t="b">
        <v>0</v>
      </c>
      <c r="R793" t="s">
        <v>17</v>
      </c>
      <c r="S793" t="s">
        <v>2033</v>
      </c>
      <c r="T793" s="4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50"/>
        <v>0.34</v>
      </c>
      <c r="G794" s="4" t="s">
        <v>14</v>
      </c>
      <c r="H794" s="9">
        <f t="shared" si="51"/>
        <v>97.142857142857139</v>
      </c>
      <c r="I794" s="4">
        <v>7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48"/>
        <v>41451.208333333336</v>
      </c>
      <c r="O794" s="13">
        <f t="shared" si="49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s="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50"/>
        <v>11.859090909090909</v>
      </c>
      <c r="G795" s="4" t="s">
        <v>20</v>
      </c>
      <c r="H795" s="9">
        <f t="shared" si="51"/>
        <v>72.071823204419886</v>
      </c>
      <c r="I795" s="4">
        <v>181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48"/>
        <v>41450.208333333336</v>
      </c>
      <c r="O795" s="13">
        <f t="shared" si="49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s="4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50"/>
        <v>1.2539393939393939</v>
      </c>
      <c r="G796" s="4" t="s">
        <v>20</v>
      </c>
      <c r="H796" s="9">
        <f t="shared" si="51"/>
        <v>75.236363636363635</v>
      </c>
      <c r="I796" s="4">
        <v>110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48"/>
        <v>43091.25</v>
      </c>
      <c r="O796" s="13">
        <f t="shared" si="49"/>
        <v>43103.25</v>
      </c>
      <c r="P796" t="b">
        <v>0</v>
      </c>
      <c r="Q796" t="b">
        <v>0</v>
      </c>
      <c r="R796" t="s">
        <v>23</v>
      </c>
      <c r="S796" t="s">
        <v>2035</v>
      </c>
      <c r="T796" s="4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50"/>
        <v>0.14394366197183098</v>
      </c>
      <c r="G797" s="4" t="s">
        <v>14</v>
      </c>
      <c r="H797" s="9">
        <f t="shared" si="51"/>
        <v>32.967741935483872</v>
      </c>
      <c r="I797" s="4">
        <v>31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48"/>
        <v>42675.208333333328</v>
      </c>
      <c r="O797" s="13">
        <f t="shared" si="49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s="4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50"/>
        <v>0.54807692307692313</v>
      </c>
      <c r="G798" s="4" t="s">
        <v>14</v>
      </c>
      <c r="H798" s="9">
        <f t="shared" si="51"/>
        <v>54.807692307692307</v>
      </c>
      <c r="I798" s="4">
        <v>78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48"/>
        <v>41859.208333333336</v>
      </c>
      <c r="O798" s="13">
        <f t="shared" si="49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s="4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50"/>
        <v>1.0963157894736841</v>
      </c>
      <c r="G799" s="4" t="s">
        <v>20</v>
      </c>
      <c r="H799" s="9">
        <f t="shared" si="51"/>
        <v>45.037837837837834</v>
      </c>
      <c r="I799" s="4">
        <v>185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48"/>
        <v>43464.25</v>
      </c>
      <c r="O799" s="13">
        <f t="shared" si="49"/>
        <v>43487.25</v>
      </c>
      <c r="P799" t="b">
        <v>0</v>
      </c>
      <c r="Q799" t="b">
        <v>0</v>
      </c>
      <c r="R799" t="s">
        <v>28</v>
      </c>
      <c r="S799" t="s">
        <v>2037</v>
      </c>
      <c r="T799" s="4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50"/>
        <v>1.8847058823529412</v>
      </c>
      <c r="G800" s="4" t="s">
        <v>20</v>
      </c>
      <c r="H800" s="9">
        <f t="shared" si="51"/>
        <v>52.958677685950413</v>
      </c>
      <c r="I800" s="4">
        <v>121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48"/>
        <v>41060.208333333336</v>
      </c>
      <c r="O800" s="13">
        <f t="shared" si="49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s="4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50"/>
        <v>0.87008284023668636</v>
      </c>
      <c r="G801" s="4" t="s">
        <v>14</v>
      </c>
      <c r="H801" s="9">
        <f t="shared" si="51"/>
        <v>60.017959183673469</v>
      </c>
      <c r="I801" s="4">
        <v>1225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48"/>
        <v>42399.25</v>
      </c>
      <c r="O801" s="13">
        <f t="shared" si="49"/>
        <v>42403.25</v>
      </c>
      <c r="P801" t="b">
        <v>0</v>
      </c>
      <c r="Q801" t="b">
        <v>0</v>
      </c>
      <c r="R801" t="s">
        <v>33</v>
      </c>
      <c r="S801" t="s">
        <v>2039</v>
      </c>
      <c r="T801" s="4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50"/>
        <v>0.01</v>
      </c>
      <c r="G802" s="4" t="s">
        <v>14</v>
      </c>
      <c r="H802" s="9">
        <f t="shared" si="51"/>
        <v>1</v>
      </c>
      <c r="I802" s="4"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48"/>
        <v>42167.208333333328</v>
      </c>
      <c r="O802" s="13">
        <f t="shared" si="49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s="4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50"/>
        <v>2.0291304347826089</v>
      </c>
      <c r="G803" s="4" t="s">
        <v>20</v>
      </c>
      <c r="H803" s="9">
        <f t="shared" si="51"/>
        <v>44.028301886792455</v>
      </c>
      <c r="I803" s="4">
        <v>106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48"/>
        <v>43830.25</v>
      </c>
      <c r="O803" s="13">
        <f t="shared" si="49"/>
        <v>43852.25</v>
      </c>
      <c r="P803" t="b">
        <v>0</v>
      </c>
      <c r="Q803" t="b">
        <v>1</v>
      </c>
      <c r="R803" t="s">
        <v>122</v>
      </c>
      <c r="S803" t="s">
        <v>2054</v>
      </c>
      <c r="T803" s="4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50"/>
        <v>1.9703225806451612</v>
      </c>
      <c r="G804" s="4" t="s">
        <v>20</v>
      </c>
      <c r="H804" s="9">
        <f t="shared" si="51"/>
        <v>86.028169014084511</v>
      </c>
      <c r="I804" s="4">
        <v>142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48"/>
        <v>43650.208333333328</v>
      </c>
      <c r="O804" s="13">
        <f t="shared" si="49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s="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50"/>
        <v>1.07</v>
      </c>
      <c r="G805" s="4" t="s">
        <v>20</v>
      </c>
      <c r="H805" s="9">
        <f t="shared" si="51"/>
        <v>28.012875536480685</v>
      </c>
      <c r="I805" s="4">
        <v>233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48"/>
        <v>43492.25</v>
      </c>
      <c r="O805" s="13">
        <f t="shared" si="49"/>
        <v>43526.25</v>
      </c>
      <c r="P805" t="b">
        <v>0</v>
      </c>
      <c r="Q805" t="b">
        <v>0</v>
      </c>
      <c r="R805" t="s">
        <v>33</v>
      </c>
      <c r="S805" t="s">
        <v>2039</v>
      </c>
      <c r="T805" s="4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50"/>
        <v>2.6873076923076922</v>
      </c>
      <c r="G806" s="4" t="s">
        <v>20</v>
      </c>
      <c r="H806" s="9">
        <f t="shared" si="51"/>
        <v>32.050458715596328</v>
      </c>
      <c r="I806" s="4">
        <v>218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48"/>
        <v>43102.25</v>
      </c>
      <c r="O806" s="13">
        <f t="shared" si="49"/>
        <v>43122.25</v>
      </c>
      <c r="P806" t="b">
        <v>0</v>
      </c>
      <c r="Q806" t="b">
        <v>0</v>
      </c>
      <c r="R806" t="s">
        <v>23</v>
      </c>
      <c r="S806" t="s">
        <v>2035</v>
      </c>
      <c r="T806" s="4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50"/>
        <v>0.50845360824742269</v>
      </c>
      <c r="G807" s="4" t="s">
        <v>14</v>
      </c>
      <c r="H807" s="9">
        <f t="shared" si="51"/>
        <v>73.611940298507463</v>
      </c>
      <c r="I807" s="4">
        <v>67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48"/>
        <v>41958.25</v>
      </c>
      <c r="O807" s="13">
        <f t="shared" si="49"/>
        <v>42009.25</v>
      </c>
      <c r="P807" t="b">
        <v>0</v>
      </c>
      <c r="Q807" t="b">
        <v>0</v>
      </c>
      <c r="R807" t="s">
        <v>42</v>
      </c>
      <c r="S807" t="s">
        <v>2041</v>
      </c>
      <c r="T807" s="4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50"/>
        <v>11.802857142857142</v>
      </c>
      <c r="G808" s="4" t="s">
        <v>20</v>
      </c>
      <c r="H808" s="9">
        <f t="shared" si="51"/>
        <v>108.71052631578948</v>
      </c>
      <c r="I808" s="4">
        <v>76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48"/>
        <v>40973.25</v>
      </c>
      <c r="O808" s="13">
        <f t="shared" si="49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s="4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50"/>
        <v>2.64</v>
      </c>
      <c r="G809" s="4" t="s">
        <v>20</v>
      </c>
      <c r="H809" s="9">
        <f t="shared" si="51"/>
        <v>42.97674418604651</v>
      </c>
      <c r="I809" s="4">
        <v>43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48"/>
        <v>43753.208333333328</v>
      </c>
      <c r="O809" s="13">
        <f t="shared" si="49"/>
        <v>43797.25</v>
      </c>
      <c r="P809" t="b">
        <v>0</v>
      </c>
      <c r="Q809" t="b">
        <v>1</v>
      </c>
      <c r="R809" t="s">
        <v>33</v>
      </c>
      <c r="S809" t="s">
        <v>2039</v>
      </c>
      <c r="T809" s="4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50"/>
        <v>0.30442307692307691</v>
      </c>
      <c r="G810" s="4" t="s">
        <v>14</v>
      </c>
      <c r="H810" s="9">
        <f t="shared" si="51"/>
        <v>83.315789473684205</v>
      </c>
      <c r="I810" s="4">
        <v>19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48"/>
        <v>42507.208333333328</v>
      </c>
      <c r="O810" s="13">
        <f t="shared" si="49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s="4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50"/>
        <v>0.62880681818181816</v>
      </c>
      <c r="G811" s="4" t="s">
        <v>14</v>
      </c>
      <c r="H811" s="9">
        <f t="shared" si="51"/>
        <v>42</v>
      </c>
      <c r="I811" s="4">
        <v>2108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48"/>
        <v>41135.208333333336</v>
      </c>
      <c r="O811" s="13">
        <f t="shared" si="49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s="4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50"/>
        <v>1.9312499999999999</v>
      </c>
      <c r="G812" s="4" t="s">
        <v>20</v>
      </c>
      <c r="H812" s="9">
        <f t="shared" si="51"/>
        <v>55.927601809954751</v>
      </c>
      <c r="I812" s="4">
        <v>221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48"/>
        <v>43067.25</v>
      </c>
      <c r="O812" s="13">
        <f t="shared" si="49"/>
        <v>43077.25</v>
      </c>
      <c r="P812" t="b">
        <v>0</v>
      </c>
      <c r="Q812" t="b">
        <v>1</v>
      </c>
      <c r="R812" t="s">
        <v>33</v>
      </c>
      <c r="S812" t="s">
        <v>2039</v>
      </c>
      <c r="T812" s="4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50"/>
        <v>0.77102702702702708</v>
      </c>
      <c r="G813" s="4" t="s">
        <v>14</v>
      </c>
      <c r="H813" s="9">
        <f t="shared" si="51"/>
        <v>105.03681885125184</v>
      </c>
      <c r="I813" s="4">
        <v>679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48"/>
        <v>42378.25</v>
      </c>
      <c r="O813" s="13">
        <f t="shared" si="49"/>
        <v>42380.25</v>
      </c>
      <c r="P813" t="b">
        <v>0</v>
      </c>
      <c r="Q813" t="b">
        <v>1</v>
      </c>
      <c r="R813" t="s">
        <v>89</v>
      </c>
      <c r="S813" t="s">
        <v>2050</v>
      </c>
      <c r="T813" s="4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50"/>
        <v>2.2552763819095478</v>
      </c>
      <c r="G814" s="4" t="s">
        <v>20</v>
      </c>
      <c r="H814" s="9">
        <f t="shared" si="51"/>
        <v>48</v>
      </c>
      <c r="I814" s="4">
        <v>2805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48"/>
        <v>43206.208333333328</v>
      </c>
      <c r="O814" s="13">
        <f t="shared" si="49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s="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50"/>
        <v>2.3940625</v>
      </c>
      <c r="G815" s="4" t="s">
        <v>20</v>
      </c>
      <c r="H815" s="9">
        <f t="shared" si="51"/>
        <v>112.66176470588235</v>
      </c>
      <c r="I815" s="4">
        <v>68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48"/>
        <v>41148.208333333336</v>
      </c>
      <c r="O815" s="13">
        <f t="shared" si="49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s="4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50"/>
        <v>0.921875</v>
      </c>
      <c r="G816" s="4" t="s">
        <v>14</v>
      </c>
      <c r="H816" s="9">
        <f t="shared" si="51"/>
        <v>81.944444444444443</v>
      </c>
      <c r="I816" s="4">
        <v>36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48"/>
        <v>42517.208333333328</v>
      </c>
      <c r="O816" s="13">
        <f t="shared" si="49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s="4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50"/>
        <v>1.3023333333333333</v>
      </c>
      <c r="G817" s="4" t="s">
        <v>20</v>
      </c>
      <c r="H817" s="9">
        <f t="shared" si="51"/>
        <v>64.049180327868854</v>
      </c>
      <c r="I817" s="4">
        <v>183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48"/>
        <v>43068.25</v>
      </c>
      <c r="O817" s="13">
        <f t="shared" si="49"/>
        <v>43094.25</v>
      </c>
      <c r="P817" t="b">
        <v>0</v>
      </c>
      <c r="Q817" t="b">
        <v>0</v>
      </c>
      <c r="R817" t="s">
        <v>23</v>
      </c>
      <c r="S817" t="s">
        <v>2035</v>
      </c>
      <c r="T817" s="4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50"/>
        <v>6.1521739130434785</v>
      </c>
      <c r="G818" s="4" t="s">
        <v>20</v>
      </c>
      <c r="H818" s="9">
        <f t="shared" si="51"/>
        <v>106.39097744360902</v>
      </c>
      <c r="I818" s="4">
        <v>133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48"/>
        <v>41680.25</v>
      </c>
      <c r="O818" s="13">
        <f t="shared" si="49"/>
        <v>41682.25</v>
      </c>
      <c r="P818" t="b">
        <v>1</v>
      </c>
      <c r="Q818" t="b">
        <v>1</v>
      </c>
      <c r="R818" t="s">
        <v>33</v>
      </c>
      <c r="S818" t="s">
        <v>2039</v>
      </c>
      <c r="T818" s="4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50"/>
        <v>3.687953216374269</v>
      </c>
      <c r="G819" s="4" t="s">
        <v>20</v>
      </c>
      <c r="H819" s="9">
        <f t="shared" si="51"/>
        <v>76.011249497790274</v>
      </c>
      <c r="I819" s="4">
        <v>2489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48"/>
        <v>43589.208333333328</v>
      </c>
      <c r="O819" s="13">
        <f t="shared" si="49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s="4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50"/>
        <v>10.948571428571428</v>
      </c>
      <c r="G820" s="4" t="s">
        <v>20</v>
      </c>
      <c r="H820" s="9">
        <f t="shared" si="51"/>
        <v>111.07246376811594</v>
      </c>
      <c r="I820" s="4">
        <v>69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48"/>
        <v>43486.25</v>
      </c>
      <c r="O820" s="13">
        <f t="shared" si="49"/>
        <v>43499.25</v>
      </c>
      <c r="P820" t="b">
        <v>0</v>
      </c>
      <c r="Q820" t="b">
        <v>1</v>
      </c>
      <c r="R820" t="s">
        <v>33</v>
      </c>
      <c r="S820" t="s">
        <v>2039</v>
      </c>
      <c r="T820" s="4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50"/>
        <v>0.50662921348314605</v>
      </c>
      <c r="G821" s="4" t="s">
        <v>14</v>
      </c>
      <c r="H821" s="9">
        <f t="shared" si="51"/>
        <v>95.936170212765958</v>
      </c>
      <c r="I821" s="4">
        <v>47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48"/>
        <v>41237.25</v>
      </c>
      <c r="O821" s="13">
        <f t="shared" si="49"/>
        <v>41252.25</v>
      </c>
      <c r="P821" t="b">
        <v>1</v>
      </c>
      <c r="Q821" t="b">
        <v>0</v>
      </c>
      <c r="R821" t="s">
        <v>89</v>
      </c>
      <c r="S821" t="s">
        <v>2050</v>
      </c>
      <c r="T821" s="4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50"/>
        <v>8.0060000000000002</v>
      </c>
      <c r="G822" s="4" t="s">
        <v>20</v>
      </c>
      <c r="H822" s="9">
        <f t="shared" si="51"/>
        <v>43.043010752688176</v>
      </c>
      <c r="I822" s="4">
        <v>279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48"/>
        <v>43310.208333333328</v>
      </c>
      <c r="O822" s="13">
        <f t="shared" si="49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s="4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50"/>
        <v>2.9128571428571428</v>
      </c>
      <c r="G823" s="4" t="s">
        <v>20</v>
      </c>
      <c r="H823" s="9">
        <f t="shared" si="51"/>
        <v>67.966666666666669</v>
      </c>
      <c r="I823" s="4">
        <v>210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48"/>
        <v>42794.25</v>
      </c>
      <c r="O823" s="13">
        <f t="shared" si="49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s="4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50"/>
        <v>3.4996666666666667</v>
      </c>
      <c r="G824" s="4" t="s">
        <v>20</v>
      </c>
      <c r="H824" s="9">
        <f t="shared" si="51"/>
        <v>89.991428571428571</v>
      </c>
      <c r="I824" s="4">
        <v>2100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48"/>
        <v>41698.25</v>
      </c>
      <c r="O824" s="13">
        <f t="shared" si="49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s="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50"/>
        <v>3.5707317073170732</v>
      </c>
      <c r="G825" s="4" t="s">
        <v>20</v>
      </c>
      <c r="H825" s="9">
        <f t="shared" si="51"/>
        <v>58.095238095238095</v>
      </c>
      <c r="I825" s="4">
        <v>252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48"/>
        <v>41892.208333333336</v>
      </c>
      <c r="O825" s="13">
        <f t="shared" si="49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s="4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50"/>
        <v>1.2648941176470587</v>
      </c>
      <c r="G826" s="4" t="s">
        <v>20</v>
      </c>
      <c r="H826" s="9">
        <f t="shared" si="51"/>
        <v>83.996875000000003</v>
      </c>
      <c r="I826" s="4">
        <v>1280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48"/>
        <v>40348.208333333336</v>
      </c>
      <c r="O826" s="13">
        <f t="shared" si="49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s="4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50"/>
        <v>3.875</v>
      </c>
      <c r="G827" s="4" t="s">
        <v>20</v>
      </c>
      <c r="H827" s="9">
        <f t="shared" si="51"/>
        <v>88.853503184713375</v>
      </c>
      <c r="I827" s="4">
        <v>157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48"/>
        <v>42941.208333333328</v>
      </c>
      <c r="O827" s="13">
        <f t="shared" si="49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s="4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50"/>
        <v>4.5703571428571426</v>
      </c>
      <c r="G828" s="4" t="s">
        <v>20</v>
      </c>
      <c r="H828" s="9">
        <f t="shared" si="51"/>
        <v>65.963917525773198</v>
      </c>
      <c r="I828" s="4">
        <v>194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48"/>
        <v>40525.25</v>
      </c>
      <c r="O828" s="13">
        <f t="shared" si="49"/>
        <v>40553.25</v>
      </c>
      <c r="P828" t="b">
        <v>0</v>
      </c>
      <c r="Q828" t="b">
        <v>1</v>
      </c>
      <c r="R828" t="s">
        <v>33</v>
      </c>
      <c r="S828" t="s">
        <v>2039</v>
      </c>
      <c r="T828" s="4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50"/>
        <v>2.6669565217391304</v>
      </c>
      <c r="G829" s="4" t="s">
        <v>20</v>
      </c>
      <c r="H829" s="9">
        <f t="shared" si="51"/>
        <v>74.804878048780495</v>
      </c>
      <c r="I829" s="4">
        <v>82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48"/>
        <v>40666.208333333336</v>
      </c>
      <c r="O829" s="13">
        <f t="shared" si="49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s="4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50"/>
        <v>0.69</v>
      </c>
      <c r="G830" s="4" t="s">
        <v>14</v>
      </c>
      <c r="H830" s="9">
        <f t="shared" si="51"/>
        <v>69.98571428571428</v>
      </c>
      <c r="I830" s="4">
        <v>70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48"/>
        <v>43340.208333333328</v>
      </c>
      <c r="O830" s="13">
        <f t="shared" si="49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s="4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50"/>
        <v>0.51343749999999999</v>
      </c>
      <c r="G831" s="4" t="s">
        <v>14</v>
      </c>
      <c r="H831" s="9">
        <f t="shared" si="51"/>
        <v>32.006493506493506</v>
      </c>
      <c r="I831" s="4">
        <v>154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48"/>
        <v>42164.208333333328</v>
      </c>
      <c r="O831" s="13">
        <f t="shared" si="49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s="4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50"/>
        <v>1.1710526315789473E-2</v>
      </c>
      <c r="G832" s="4" t="s">
        <v>14</v>
      </c>
      <c r="H832" s="9">
        <f t="shared" si="51"/>
        <v>64.727272727272734</v>
      </c>
      <c r="I832" s="4">
        <v>22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48"/>
        <v>43103.25</v>
      </c>
      <c r="O832" s="13">
        <f t="shared" si="49"/>
        <v>43162.25</v>
      </c>
      <c r="P832" t="b">
        <v>0</v>
      </c>
      <c r="Q832" t="b">
        <v>0</v>
      </c>
      <c r="R832" t="s">
        <v>33</v>
      </c>
      <c r="S832" t="s">
        <v>2039</v>
      </c>
      <c r="T832" s="4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50"/>
        <v>1.089773429454171</v>
      </c>
      <c r="G833" s="4" t="s">
        <v>20</v>
      </c>
      <c r="H833" s="9">
        <f t="shared" si="51"/>
        <v>24.998110087408456</v>
      </c>
      <c r="I833" s="4">
        <v>4233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48"/>
        <v>40994.208333333336</v>
      </c>
      <c r="O833" s="13">
        <f t="shared" si="49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s="4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50"/>
        <v>3.1517592592592591</v>
      </c>
      <c r="G834" s="4" t="s">
        <v>20</v>
      </c>
      <c r="H834" s="9">
        <f t="shared" si="51"/>
        <v>104.97764070932922</v>
      </c>
      <c r="I834" s="4">
        <v>1297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si="48"/>
        <v>42299.208333333328</v>
      </c>
      <c r="O834" s="13">
        <f t="shared" si="49"/>
        <v>42333.25</v>
      </c>
      <c r="P834" t="b">
        <v>1</v>
      </c>
      <c r="Q834" t="b">
        <v>0</v>
      </c>
      <c r="R834" t="s">
        <v>206</v>
      </c>
      <c r="S834" t="s">
        <v>2047</v>
      </c>
      <c r="T834" s="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0"/>
        <v>1.5769117647058823</v>
      </c>
      <c r="G835" s="4" t="s">
        <v>20</v>
      </c>
      <c r="H835" s="9">
        <f t="shared" si="51"/>
        <v>64.987878787878785</v>
      </c>
      <c r="I835" s="4">
        <v>165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ref="N835:N898" si="52">(((L835/60)/60)/24)+DATE(1970,1,1)</f>
        <v>40588.25</v>
      </c>
      <c r="O835" s="13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s="4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ref="F836:F899" si="54">SUM(E836/D836)</f>
        <v>1.5380821917808218</v>
      </c>
      <c r="G836" s="4" t="s">
        <v>20</v>
      </c>
      <c r="H836" s="9">
        <f t="shared" ref="H836:H899" si="55">SUM(E836/I836)</f>
        <v>94.352941176470594</v>
      </c>
      <c r="I836" s="4">
        <v>119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52"/>
        <v>41448.208333333336</v>
      </c>
      <c r="O836" s="13">
        <f t="shared" si="53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s="4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4"/>
        <v>0.89738979118329465</v>
      </c>
      <c r="G837" s="4" t="s">
        <v>14</v>
      </c>
      <c r="H837" s="9">
        <f t="shared" si="55"/>
        <v>44.001706484641637</v>
      </c>
      <c r="I837" s="4">
        <v>1758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52"/>
        <v>42063.25</v>
      </c>
      <c r="O837" s="13">
        <f t="shared" si="53"/>
        <v>42069.25</v>
      </c>
      <c r="P837" t="b">
        <v>0</v>
      </c>
      <c r="Q837" t="b">
        <v>0</v>
      </c>
      <c r="R837" t="s">
        <v>28</v>
      </c>
      <c r="S837" t="s">
        <v>2037</v>
      </c>
      <c r="T837" s="4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4"/>
        <v>0.75135802469135804</v>
      </c>
      <c r="G838" s="4" t="s">
        <v>14</v>
      </c>
      <c r="H838" s="9">
        <f t="shared" si="55"/>
        <v>64.744680851063833</v>
      </c>
      <c r="I838" s="4">
        <v>94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52"/>
        <v>40214.25</v>
      </c>
      <c r="O838" s="13">
        <f t="shared" si="53"/>
        <v>40225.25</v>
      </c>
      <c r="P838" t="b">
        <v>0</v>
      </c>
      <c r="Q838" t="b">
        <v>0</v>
      </c>
      <c r="R838" t="s">
        <v>60</v>
      </c>
      <c r="S838" t="s">
        <v>2035</v>
      </c>
      <c r="T838" s="4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4"/>
        <v>8.5288135593220336</v>
      </c>
      <c r="G839" s="4" t="s">
        <v>20</v>
      </c>
      <c r="H839" s="9">
        <f t="shared" si="55"/>
        <v>84.00667779632721</v>
      </c>
      <c r="I839" s="4">
        <v>1797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52"/>
        <v>40629.208333333336</v>
      </c>
      <c r="O839" s="13">
        <f t="shared" si="53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s="4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4"/>
        <v>1.3890625000000001</v>
      </c>
      <c r="G840" s="4" t="s">
        <v>20</v>
      </c>
      <c r="H840" s="9">
        <f t="shared" si="55"/>
        <v>34.061302681992338</v>
      </c>
      <c r="I840" s="4">
        <v>261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52"/>
        <v>43370.208333333328</v>
      </c>
      <c r="O840" s="13">
        <f t="shared" si="53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s="4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4"/>
        <v>1.9018181818181819</v>
      </c>
      <c r="G841" s="4" t="s">
        <v>20</v>
      </c>
      <c r="H841" s="9">
        <f t="shared" si="55"/>
        <v>93.273885350318466</v>
      </c>
      <c r="I841" s="4">
        <v>157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52"/>
        <v>41715.208333333336</v>
      </c>
      <c r="O841" s="13">
        <f t="shared" si="53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s="4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4"/>
        <v>1.0024333619948409</v>
      </c>
      <c r="G842" s="4" t="s">
        <v>20</v>
      </c>
      <c r="H842" s="9">
        <f t="shared" si="55"/>
        <v>32.998301726577978</v>
      </c>
      <c r="I842" s="4">
        <v>3533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52"/>
        <v>41836.208333333336</v>
      </c>
      <c r="O842" s="13">
        <f t="shared" si="53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s="4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4"/>
        <v>1.4275824175824177</v>
      </c>
      <c r="G843" s="4" t="s">
        <v>20</v>
      </c>
      <c r="H843" s="9">
        <f t="shared" si="55"/>
        <v>83.812903225806451</v>
      </c>
      <c r="I843" s="4">
        <v>155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52"/>
        <v>42419.25</v>
      </c>
      <c r="O843" s="13">
        <f t="shared" si="53"/>
        <v>42435.25</v>
      </c>
      <c r="P843" t="b">
        <v>0</v>
      </c>
      <c r="Q843" t="b">
        <v>0</v>
      </c>
      <c r="R843" t="s">
        <v>28</v>
      </c>
      <c r="S843" t="s">
        <v>2037</v>
      </c>
      <c r="T843" s="4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4"/>
        <v>5.6313333333333331</v>
      </c>
      <c r="G844" s="4" t="s">
        <v>20</v>
      </c>
      <c r="H844" s="9">
        <f t="shared" si="55"/>
        <v>63.992424242424242</v>
      </c>
      <c r="I844" s="4">
        <v>132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52"/>
        <v>43266.208333333328</v>
      </c>
      <c r="O844" s="13">
        <f t="shared" si="53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s="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4"/>
        <v>0.30715909090909088</v>
      </c>
      <c r="G845" s="4" t="s">
        <v>14</v>
      </c>
      <c r="H845" s="9">
        <f t="shared" si="55"/>
        <v>81.909090909090907</v>
      </c>
      <c r="I845" s="4">
        <v>33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52"/>
        <v>43338.208333333328</v>
      </c>
      <c r="O845" s="13">
        <f t="shared" si="53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s="4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4"/>
        <v>0.99397727272727276</v>
      </c>
      <c r="G846" s="4" t="s">
        <v>74</v>
      </c>
      <c r="H846" s="9">
        <f t="shared" si="55"/>
        <v>93.053191489361708</v>
      </c>
      <c r="I846" s="4">
        <v>94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52"/>
        <v>40930.25</v>
      </c>
      <c r="O846" s="13">
        <f t="shared" si="53"/>
        <v>40933.25</v>
      </c>
      <c r="P846" t="b">
        <v>0</v>
      </c>
      <c r="Q846" t="b">
        <v>0</v>
      </c>
      <c r="R846" t="s">
        <v>42</v>
      </c>
      <c r="S846" t="s">
        <v>2041</v>
      </c>
      <c r="T846" s="4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4"/>
        <v>1.9754935622317598</v>
      </c>
      <c r="G847" s="4" t="s">
        <v>20</v>
      </c>
      <c r="H847" s="9">
        <f t="shared" si="55"/>
        <v>101.98449039881831</v>
      </c>
      <c r="I847" s="4">
        <v>1354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52"/>
        <v>43235.208333333328</v>
      </c>
      <c r="O847" s="13">
        <f t="shared" si="53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s="4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4"/>
        <v>5.085</v>
      </c>
      <c r="G848" s="4" t="s">
        <v>20</v>
      </c>
      <c r="H848" s="9">
        <f t="shared" si="55"/>
        <v>105.9375</v>
      </c>
      <c r="I848" s="4">
        <v>48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52"/>
        <v>43302.208333333328</v>
      </c>
      <c r="O848" s="13">
        <f t="shared" si="53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s="4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4"/>
        <v>2.3774468085106384</v>
      </c>
      <c r="G849" s="4" t="s">
        <v>20</v>
      </c>
      <c r="H849" s="9">
        <f t="shared" si="55"/>
        <v>101.58181818181818</v>
      </c>
      <c r="I849" s="4">
        <v>110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52"/>
        <v>43107.25</v>
      </c>
      <c r="O849" s="13">
        <f t="shared" si="53"/>
        <v>43110.25</v>
      </c>
      <c r="P849" t="b">
        <v>0</v>
      </c>
      <c r="Q849" t="b">
        <v>0</v>
      </c>
      <c r="R849" t="s">
        <v>17</v>
      </c>
      <c r="S849" t="s">
        <v>2033</v>
      </c>
      <c r="T849" s="4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4"/>
        <v>3.3846875000000001</v>
      </c>
      <c r="G850" s="4" t="s">
        <v>20</v>
      </c>
      <c r="H850" s="9">
        <f t="shared" si="55"/>
        <v>62.970930232558139</v>
      </c>
      <c r="I850" s="4">
        <v>172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52"/>
        <v>40341.208333333336</v>
      </c>
      <c r="O850" s="13">
        <f t="shared" si="53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s="4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4"/>
        <v>1.3308955223880596</v>
      </c>
      <c r="G851" s="4" t="s">
        <v>20</v>
      </c>
      <c r="H851" s="9">
        <f t="shared" si="55"/>
        <v>29.045602605863191</v>
      </c>
      <c r="I851" s="4">
        <v>307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52"/>
        <v>40948.25</v>
      </c>
      <c r="O851" s="13">
        <f t="shared" si="53"/>
        <v>40951.25</v>
      </c>
      <c r="P851" t="b">
        <v>0</v>
      </c>
      <c r="Q851" t="b">
        <v>1</v>
      </c>
      <c r="R851" t="s">
        <v>60</v>
      </c>
      <c r="S851" t="s">
        <v>2035</v>
      </c>
      <c r="T851" s="4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4"/>
        <v>0.01</v>
      </c>
      <c r="G852" s="4" t="s">
        <v>14</v>
      </c>
      <c r="H852" s="9">
        <f t="shared" si="55"/>
        <v>1</v>
      </c>
      <c r="I852" s="4"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52"/>
        <v>40866.25</v>
      </c>
      <c r="O852" s="13">
        <f t="shared" si="53"/>
        <v>40881.25</v>
      </c>
      <c r="P852" t="b">
        <v>1</v>
      </c>
      <c r="Q852" t="b">
        <v>0</v>
      </c>
      <c r="R852" t="s">
        <v>23</v>
      </c>
      <c r="S852" t="s">
        <v>2035</v>
      </c>
      <c r="T852" s="4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4"/>
        <v>2.0779999999999998</v>
      </c>
      <c r="G853" s="4" t="s">
        <v>20</v>
      </c>
      <c r="H853" s="9">
        <f t="shared" si="55"/>
        <v>77.924999999999997</v>
      </c>
      <c r="I853" s="4">
        <v>160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52"/>
        <v>41031.208333333336</v>
      </c>
      <c r="O853" s="13">
        <f t="shared" si="53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s="4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4"/>
        <v>0.51122448979591839</v>
      </c>
      <c r="G854" s="4" t="s">
        <v>14</v>
      </c>
      <c r="H854" s="9">
        <f t="shared" si="55"/>
        <v>80.806451612903231</v>
      </c>
      <c r="I854" s="4">
        <v>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52"/>
        <v>40740.208333333336</v>
      </c>
      <c r="O854" s="13">
        <f t="shared" si="53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s="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4"/>
        <v>6.5205847953216374</v>
      </c>
      <c r="G855" s="4" t="s">
        <v>20</v>
      </c>
      <c r="H855" s="9">
        <f t="shared" si="55"/>
        <v>76.006816632583508</v>
      </c>
      <c r="I855" s="4">
        <v>1467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52"/>
        <v>40714.208333333336</v>
      </c>
      <c r="O855" s="13">
        <f t="shared" si="53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s="4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4"/>
        <v>1.1363099415204678</v>
      </c>
      <c r="G856" s="4" t="s">
        <v>20</v>
      </c>
      <c r="H856" s="9">
        <f t="shared" si="55"/>
        <v>72.993613824192337</v>
      </c>
      <c r="I856" s="4">
        <v>2662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52"/>
        <v>43787.25</v>
      </c>
      <c r="O856" s="13">
        <f t="shared" si="53"/>
        <v>43814.25</v>
      </c>
      <c r="P856" t="b">
        <v>0</v>
      </c>
      <c r="Q856" t="b">
        <v>0</v>
      </c>
      <c r="R856" t="s">
        <v>119</v>
      </c>
      <c r="S856" t="s">
        <v>2047</v>
      </c>
      <c r="T856" s="4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4"/>
        <v>1.0237606837606839</v>
      </c>
      <c r="G857" s="4" t="s">
        <v>20</v>
      </c>
      <c r="H857" s="9">
        <f t="shared" si="55"/>
        <v>53</v>
      </c>
      <c r="I857" s="4">
        <v>452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52"/>
        <v>40712.208333333336</v>
      </c>
      <c r="O857" s="13">
        <f t="shared" si="53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s="4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4"/>
        <v>3.5658333333333334</v>
      </c>
      <c r="G858" s="4" t="s">
        <v>20</v>
      </c>
      <c r="H858" s="9">
        <f t="shared" si="55"/>
        <v>54.164556962025316</v>
      </c>
      <c r="I858" s="4">
        <v>158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52"/>
        <v>41023.208333333336</v>
      </c>
      <c r="O858" s="13">
        <f t="shared" si="53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s="4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4"/>
        <v>1.3986792452830188</v>
      </c>
      <c r="G859" s="4" t="s">
        <v>20</v>
      </c>
      <c r="H859" s="9">
        <f t="shared" si="55"/>
        <v>32.946666666666665</v>
      </c>
      <c r="I859" s="4">
        <v>225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52"/>
        <v>40944.25</v>
      </c>
      <c r="O859" s="13">
        <f t="shared" si="53"/>
        <v>40967.25</v>
      </c>
      <c r="P859" t="b">
        <v>1</v>
      </c>
      <c r="Q859" t="b">
        <v>0</v>
      </c>
      <c r="R859" t="s">
        <v>100</v>
      </c>
      <c r="S859" t="s">
        <v>2041</v>
      </c>
      <c r="T859" s="4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4"/>
        <v>0.69450000000000001</v>
      </c>
      <c r="G860" s="4" t="s">
        <v>14</v>
      </c>
      <c r="H860" s="9">
        <f t="shared" si="55"/>
        <v>79.371428571428567</v>
      </c>
      <c r="I860" s="4">
        <v>35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52"/>
        <v>43211.208333333328</v>
      </c>
      <c r="O860" s="13">
        <f t="shared" si="53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s="4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4"/>
        <v>0.35534246575342465</v>
      </c>
      <c r="G861" s="4" t="s">
        <v>14</v>
      </c>
      <c r="H861" s="9">
        <f t="shared" si="55"/>
        <v>41.174603174603178</v>
      </c>
      <c r="I861" s="4">
        <v>63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52"/>
        <v>41334.25</v>
      </c>
      <c r="O861" s="13">
        <f t="shared" si="53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s="4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4"/>
        <v>2.5165000000000002</v>
      </c>
      <c r="G862" s="4" t="s">
        <v>20</v>
      </c>
      <c r="H862" s="9">
        <f t="shared" si="55"/>
        <v>77.430769230769229</v>
      </c>
      <c r="I862" s="4">
        <v>65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52"/>
        <v>43515.25</v>
      </c>
      <c r="O862" s="13">
        <f t="shared" si="53"/>
        <v>43525.25</v>
      </c>
      <c r="P862" t="b">
        <v>0</v>
      </c>
      <c r="Q862" t="b">
        <v>1</v>
      </c>
      <c r="R862" t="s">
        <v>65</v>
      </c>
      <c r="S862" t="s">
        <v>2037</v>
      </c>
      <c r="T862" s="4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4"/>
        <v>1.0587500000000001</v>
      </c>
      <c r="G863" s="4" t="s">
        <v>20</v>
      </c>
      <c r="H863" s="9">
        <f t="shared" si="55"/>
        <v>57.159509202453989</v>
      </c>
      <c r="I863" s="4">
        <v>163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52"/>
        <v>40258.208333333336</v>
      </c>
      <c r="O863" s="13">
        <f t="shared" si="53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s="4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4"/>
        <v>1.8742857142857143</v>
      </c>
      <c r="G864" s="4" t="s">
        <v>20</v>
      </c>
      <c r="H864" s="9">
        <f t="shared" si="55"/>
        <v>77.17647058823529</v>
      </c>
      <c r="I864" s="4">
        <v>85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52"/>
        <v>40756.208333333336</v>
      </c>
      <c r="O864" s="13">
        <f t="shared" si="53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s="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4"/>
        <v>3.8678571428571429</v>
      </c>
      <c r="G865" s="4" t="s">
        <v>20</v>
      </c>
      <c r="H865" s="9">
        <f t="shared" si="55"/>
        <v>24.953917050691246</v>
      </c>
      <c r="I865" s="4">
        <v>217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52"/>
        <v>42172.208333333328</v>
      </c>
      <c r="O865" s="13">
        <f t="shared" si="53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s="4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4"/>
        <v>3.4707142857142856</v>
      </c>
      <c r="G866" s="4" t="s">
        <v>20</v>
      </c>
      <c r="H866" s="9">
        <f t="shared" si="55"/>
        <v>97.18</v>
      </c>
      <c r="I866" s="4">
        <v>150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52"/>
        <v>42601.208333333328</v>
      </c>
      <c r="O866" s="13">
        <f t="shared" si="53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s="4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4"/>
        <v>1.8582098765432098</v>
      </c>
      <c r="G867" s="4" t="s">
        <v>20</v>
      </c>
      <c r="H867" s="9">
        <f t="shared" si="55"/>
        <v>46.000916870415651</v>
      </c>
      <c r="I867" s="4">
        <v>3272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52"/>
        <v>41897.208333333336</v>
      </c>
      <c r="O867" s="13">
        <f t="shared" si="53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s="4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4"/>
        <v>0.43241247264770238</v>
      </c>
      <c r="G868" s="4" t="s">
        <v>74</v>
      </c>
      <c r="H868" s="9">
        <f t="shared" si="55"/>
        <v>88.023385300668153</v>
      </c>
      <c r="I868" s="4">
        <v>898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52"/>
        <v>40671.208333333336</v>
      </c>
      <c r="O868" s="13">
        <f t="shared" si="53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s="4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4"/>
        <v>1.6243749999999999</v>
      </c>
      <c r="G869" s="4" t="s">
        <v>20</v>
      </c>
      <c r="H869" s="9">
        <f t="shared" si="55"/>
        <v>25.99</v>
      </c>
      <c r="I869" s="4">
        <v>300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52"/>
        <v>43382.208333333328</v>
      </c>
      <c r="O869" s="13">
        <f t="shared" si="53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s="4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4"/>
        <v>1.8484285714285715</v>
      </c>
      <c r="G870" s="4" t="s">
        <v>20</v>
      </c>
      <c r="H870" s="9">
        <f t="shared" si="55"/>
        <v>102.69047619047619</v>
      </c>
      <c r="I870" s="4">
        <v>126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52"/>
        <v>41559.208333333336</v>
      </c>
      <c r="O870" s="13">
        <f t="shared" si="53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s="4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4"/>
        <v>0.23703520691785052</v>
      </c>
      <c r="G871" s="4" t="s">
        <v>14</v>
      </c>
      <c r="H871" s="9">
        <f t="shared" si="55"/>
        <v>72.958174904942965</v>
      </c>
      <c r="I871" s="4">
        <v>526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52"/>
        <v>40350.208333333336</v>
      </c>
      <c r="O871" s="13">
        <f t="shared" si="53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s="4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4"/>
        <v>0.89870129870129867</v>
      </c>
      <c r="G872" s="4" t="s">
        <v>14</v>
      </c>
      <c r="H872" s="9">
        <f t="shared" si="55"/>
        <v>57.190082644628099</v>
      </c>
      <c r="I872" s="4">
        <v>121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52"/>
        <v>42240.208333333328</v>
      </c>
      <c r="O872" s="13">
        <f t="shared" si="53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s="4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4"/>
        <v>2.7260419580419581</v>
      </c>
      <c r="G873" s="4" t="s">
        <v>20</v>
      </c>
      <c r="H873" s="9">
        <f t="shared" si="55"/>
        <v>84.013793103448279</v>
      </c>
      <c r="I873" s="4">
        <v>2320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52"/>
        <v>43040.208333333328</v>
      </c>
      <c r="O873" s="13">
        <f t="shared" si="53"/>
        <v>43058.25</v>
      </c>
      <c r="P873" t="b">
        <v>0</v>
      </c>
      <c r="Q873" t="b">
        <v>1</v>
      </c>
      <c r="R873" t="s">
        <v>33</v>
      </c>
      <c r="S873" t="s">
        <v>2039</v>
      </c>
      <c r="T873" s="4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4"/>
        <v>1.7004255319148935</v>
      </c>
      <c r="G874" s="4" t="s">
        <v>20</v>
      </c>
      <c r="H874" s="9">
        <f t="shared" si="55"/>
        <v>98.666666666666671</v>
      </c>
      <c r="I874" s="4">
        <v>81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52"/>
        <v>43346.208333333328</v>
      </c>
      <c r="O874" s="13">
        <f t="shared" si="53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s="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4"/>
        <v>1.8828503562945369</v>
      </c>
      <c r="G875" s="4" t="s">
        <v>20</v>
      </c>
      <c r="H875" s="9">
        <f t="shared" si="55"/>
        <v>42.007419183889773</v>
      </c>
      <c r="I875" s="4">
        <v>1887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52"/>
        <v>41647.25</v>
      </c>
      <c r="O875" s="13">
        <f t="shared" si="53"/>
        <v>41652.25</v>
      </c>
      <c r="P875" t="b">
        <v>0</v>
      </c>
      <c r="Q875" t="b">
        <v>0</v>
      </c>
      <c r="R875" t="s">
        <v>122</v>
      </c>
      <c r="S875" t="s">
        <v>2054</v>
      </c>
      <c r="T875" s="4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4"/>
        <v>3.4693532338308457</v>
      </c>
      <c r="G876" s="4" t="s">
        <v>20</v>
      </c>
      <c r="H876" s="9">
        <f t="shared" si="55"/>
        <v>32.002753556677376</v>
      </c>
      <c r="I876" s="4">
        <v>4358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52"/>
        <v>40291.208333333336</v>
      </c>
      <c r="O876" s="13">
        <f t="shared" si="53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s="4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4"/>
        <v>0.6917721518987342</v>
      </c>
      <c r="G877" s="4" t="s">
        <v>14</v>
      </c>
      <c r="H877" s="9">
        <f t="shared" si="55"/>
        <v>81.567164179104481</v>
      </c>
      <c r="I877" s="4">
        <v>67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52"/>
        <v>40556.25</v>
      </c>
      <c r="O877" s="13">
        <f t="shared" si="53"/>
        <v>40557.25</v>
      </c>
      <c r="P877" t="b">
        <v>0</v>
      </c>
      <c r="Q877" t="b">
        <v>0</v>
      </c>
      <c r="R877" t="s">
        <v>23</v>
      </c>
      <c r="S877" t="s">
        <v>2035</v>
      </c>
      <c r="T877" s="4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4"/>
        <v>0.25433734939759034</v>
      </c>
      <c r="G878" s="4" t="s">
        <v>14</v>
      </c>
      <c r="H878" s="9">
        <f t="shared" si="55"/>
        <v>37.035087719298247</v>
      </c>
      <c r="I878" s="4">
        <v>57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52"/>
        <v>43624.208333333328</v>
      </c>
      <c r="O878" s="13">
        <f t="shared" si="53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s="4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4"/>
        <v>0.77400977995110021</v>
      </c>
      <c r="G879" s="4" t="s">
        <v>14</v>
      </c>
      <c r="H879" s="9">
        <f t="shared" si="55"/>
        <v>103.033360455655</v>
      </c>
      <c r="I879" s="4">
        <v>1229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52"/>
        <v>42577.208333333328</v>
      </c>
      <c r="O879" s="13">
        <f t="shared" si="53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s="4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4"/>
        <v>0.37481481481481482</v>
      </c>
      <c r="G880" s="4" t="s">
        <v>14</v>
      </c>
      <c r="H880" s="9">
        <f t="shared" si="55"/>
        <v>84.333333333333329</v>
      </c>
      <c r="I880" s="4">
        <v>12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52"/>
        <v>43845.25</v>
      </c>
      <c r="O880" s="13">
        <f t="shared" si="53"/>
        <v>43869.25</v>
      </c>
      <c r="P880" t="b">
        <v>0</v>
      </c>
      <c r="Q880" t="b">
        <v>0</v>
      </c>
      <c r="R880" t="s">
        <v>148</v>
      </c>
      <c r="S880" t="s">
        <v>2035</v>
      </c>
      <c r="T880" s="4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4"/>
        <v>5.4379999999999997</v>
      </c>
      <c r="G881" s="4" t="s">
        <v>20</v>
      </c>
      <c r="H881" s="9">
        <f t="shared" si="55"/>
        <v>102.60377358490567</v>
      </c>
      <c r="I881" s="4">
        <v>53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52"/>
        <v>42788.25</v>
      </c>
      <c r="O881" s="13">
        <f t="shared" si="53"/>
        <v>42797.25</v>
      </c>
      <c r="P881" t="b">
        <v>0</v>
      </c>
      <c r="Q881" t="b">
        <v>0</v>
      </c>
      <c r="R881" t="s">
        <v>68</v>
      </c>
      <c r="S881" t="s">
        <v>2047</v>
      </c>
      <c r="T881" s="4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4"/>
        <v>2.2852189349112426</v>
      </c>
      <c r="G882" s="4" t="s">
        <v>20</v>
      </c>
      <c r="H882" s="9">
        <f t="shared" si="55"/>
        <v>79.992129246064621</v>
      </c>
      <c r="I882" s="4">
        <v>2414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52"/>
        <v>43667.208333333328</v>
      </c>
      <c r="O882" s="13">
        <f t="shared" si="53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s="4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4"/>
        <v>0.38948339483394834</v>
      </c>
      <c r="G883" s="4" t="s">
        <v>14</v>
      </c>
      <c r="H883" s="9">
        <f t="shared" si="55"/>
        <v>70.055309734513273</v>
      </c>
      <c r="I883" s="4">
        <v>452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52"/>
        <v>42194.208333333328</v>
      </c>
      <c r="O883" s="13">
        <f t="shared" si="53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s="4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4"/>
        <v>3.7</v>
      </c>
      <c r="G884" s="4" t="s">
        <v>20</v>
      </c>
      <c r="H884" s="9">
        <f t="shared" si="55"/>
        <v>37</v>
      </c>
      <c r="I884" s="4">
        <v>80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52"/>
        <v>42025.25</v>
      </c>
      <c r="O884" s="13">
        <f t="shared" si="53"/>
        <v>42029.25</v>
      </c>
      <c r="P884" t="b">
        <v>0</v>
      </c>
      <c r="Q884" t="b">
        <v>0</v>
      </c>
      <c r="R884" t="s">
        <v>33</v>
      </c>
      <c r="S884" t="s">
        <v>2039</v>
      </c>
      <c r="T884" s="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4"/>
        <v>2.3791176470588233</v>
      </c>
      <c r="G885" s="4" t="s">
        <v>20</v>
      </c>
      <c r="H885" s="9">
        <f t="shared" si="55"/>
        <v>41.911917098445599</v>
      </c>
      <c r="I885" s="4">
        <v>193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52"/>
        <v>40323.208333333336</v>
      </c>
      <c r="O885" s="13">
        <f t="shared" si="53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s="4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4"/>
        <v>0.64036299765807958</v>
      </c>
      <c r="G886" s="4" t="s">
        <v>14</v>
      </c>
      <c r="H886" s="9">
        <f t="shared" si="55"/>
        <v>57.992576882290564</v>
      </c>
      <c r="I886" s="4">
        <v>1886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52"/>
        <v>41763.208333333336</v>
      </c>
      <c r="O886" s="13">
        <f t="shared" si="53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s="4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4"/>
        <v>1.1827777777777777</v>
      </c>
      <c r="G887" s="4" t="s">
        <v>20</v>
      </c>
      <c r="H887" s="9">
        <f t="shared" si="55"/>
        <v>40.942307692307693</v>
      </c>
      <c r="I887" s="4">
        <v>52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52"/>
        <v>40335.208333333336</v>
      </c>
      <c r="O887" s="13">
        <f t="shared" si="53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s="4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4"/>
        <v>0.84824037184594958</v>
      </c>
      <c r="G888" s="4" t="s">
        <v>14</v>
      </c>
      <c r="H888" s="9">
        <f t="shared" si="55"/>
        <v>69.9972602739726</v>
      </c>
      <c r="I888" s="4">
        <v>1825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52"/>
        <v>40416.208333333336</v>
      </c>
      <c r="O888" s="13">
        <f t="shared" si="53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s="4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4"/>
        <v>0.29346153846153844</v>
      </c>
      <c r="G889" s="4" t="s">
        <v>14</v>
      </c>
      <c r="H889" s="9">
        <f t="shared" si="55"/>
        <v>73.838709677419359</v>
      </c>
      <c r="I889" s="4">
        <v>31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52"/>
        <v>42202.208333333328</v>
      </c>
      <c r="O889" s="13">
        <f t="shared" si="53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s="4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4"/>
        <v>2.0989655172413793</v>
      </c>
      <c r="G890" s="4" t="s">
        <v>20</v>
      </c>
      <c r="H890" s="9">
        <f t="shared" si="55"/>
        <v>41.979310344827589</v>
      </c>
      <c r="I890" s="4">
        <v>290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52"/>
        <v>42836.208333333328</v>
      </c>
      <c r="O890" s="13">
        <f t="shared" si="53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s="4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4"/>
        <v>1.697857142857143</v>
      </c>
      <c r="G891" s="4" t="s">
        <v>20</v>
      </c>
      <c r="H891" s="9">
        <f t="shared" si="55"/>
        <v>77.93442622950819</v>
      </c>
      <c r="I891" s="4">
        <v>122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52"/>
        <v>41710.208333333336</v>
      </c>
      <c r="O891" s="13">
        <f t="shared" si="53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s="4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4"/>
        <v>1.1595907738095239</v>
      </c>
      <c r="G892" s="4" t="s">
        <v>20</v>
      </c>
      <c r="H892" s="9">
        <f t="shared" si="55"/>
        <v>106.01972789115646</v>
      </c>
      <c r="I892" s="4">
        <v>1470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52"/>
        <v>43640.208333333328</v>
      </c>
      <c r="O892" s="13">
        <f t="shared" si="53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s="4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4"/>
        <v>2.5859999999999999</v>
      </c>
      <c r="G893" s="4" t="s">
        <v>20</v>
      </c>
      <c r="H893" s="9">
        <f t="shared" si="55"/>
        <v>47.018181818181816</v>
      </c>
      <c r="I893" s="4">
        <v>165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52"/>
        <v>40880.25</v>
      </c>
      <c r="O893" s="13">
        <f t="shared" si="53"/>
        <v>40924.25</v>
      </c>
      <c r="P893" t="b">
        <v>0</v>
      </c>
      <c r="Q893" t="b">
        <v>0</v>
      </c>
      <c r="R893" t="s">
        <v>42</v>
      </c>
      <c r="S893" t="s">
        <v>2041</v>
      </c>
      <c r="T893" s="4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4"/>
        <v>2.3058333333333332</v>
      </c>
      <c r="G894" s="4" t="s">
        <v>20</v>
      </c>
      <c r="H894" s="9">
        <f t="shared" si="55"/>
        <v>76.016483516483518</v>
      </c>
      <c r="I894" s="4">
        <v>182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52"/>
        <v>40319.208333333336</v>
      </c>
      <c r="O894" s="13">
        <f t="shared" si="53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s="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4"/>
        <v>1.2821428571428573</v>
      </c>
      <c r="G895" s="4" t="s">
        <v>20</v>
      </c>
      <c r="H895" s="9">
        <f t="shared" si="55"/>
        <v>54.120603015075375</v>
      </c>
      <c r="I895" s="4">
        <v>199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52"/>
        <v>42170.208333333328</v>
      </c>
      <c r="O895" s="13">
        <f t="shared" si="53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s="4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4"/>
        <v>1.8870588235294117</v>
      </c>
      <c r="G896" s="4" t="s">
        <v>20</v>
      </c>
      <c r="H896" s="9">
        <f t="shared" si="55"/>
        <v>57.285714285714285</v>
      </c>
      <c r="I896" s="4">
        <v>56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52"/>
        <v>41466.208333333336</v>
      </c>
      <c r="O896" s="13">
        <f t="shared" si="53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s="4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4"/>
        <v>6.9511889862327911E-2</v>
      </c>
      <c r="G897" s="4" t="s">
        <v>14</v>
      </c>
      <c r="H897" s="9">
        <f t="shared" si="55"/>
        <v>103.81308411214954</v>
      </c>
      <c r="I897" s="4">
        <v>107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52"/>
        <v>43134.25</v>
      </c>
      <c r="O897" s="13">
        <f t="shared" si="53"/>
        <v>43143.25</v>
      </c>
      <c r="P897" t="b">
        <v>0</v>
      </c>
      <c r="Q897" t="b">
        <v>0</v>
      </c>
      <c r="R897" t="s">
        <v>33</v>
      </c>
      <c r="S897" t="s">
        <v>2039</v>
      </c>
      <c r="T897" s="4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4"/>
        <v>7.7443434343434348</v>
      </c>
      <c r="G898" s="4" t="s">
        <v>20</v>
      </c>
      <c r="H898" s="9">
        <f t="shared" si="55"/>
        <v>105.02602739726028</v>
      </c>
      <c r="I898" s="4">
        <v>1460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si="52"/>
        <v>40738.208333333336</v>
      </c>
      <c r="O898" s="13">
        <f t="shared" si="53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s="4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4"/>
        <v>0.27693181818181817</v>
      </c>
      <c r="G899" s="4" t="s">
        <v>14</v>
      </c>
      <c r="H899" s="9">
        <f t="shared" si="55"/>
        <v>90.259259259259252</v>
      </c>
      <c r="I899" s="4">
        <v>27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ref="N899:N962" si="56">(((L899/60)/60)/24)+DATE(1970,1,1)</f>
        <v>43583.208333333328</v>
      </c>
      <c r="O899" s="13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s="4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ref="F900:F963" si="58">SUM(E900/D900)</f>
        <v>0.52479620323841425</v>
      </c>
      <c r="G900" s="4" t="s">
        <v>14</v>
      </c>
      <c r="H900" s="9">
        <f t="shared" ref="H900:H963" si="59">SUM(E900/I900)</f>
        <v>76.978705978705975</v>
      </c>
      <c r="I900" s="4">
        <v>1221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56"/>
        <v>43815.25</v>
      </c>
      <c r="O900" s="13">
        <f t="shared" si="57"/>
        <v>43821.25</v>
      </c>
      <c r="P900" t="b">
        <v>0</v>
      </c>
      <c r="Q900" t="b">
        <v>0</v>
      </c>
      <c r="R900" t="s">
        <v>42</v>
      </c>
      <c r="S900" t="s">
        <v>2041</v>
      </c>
      <c r="T900" s="4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8"/>
        <v>4.0709677419354842</v>
      </c>
      <c r="G901" s="4" t="s">
        <v>20</v>
      </c>
      <c r="H901" s="9">
        <f t="shared" si="59"/>
        <v>102.60162601626017</v>
      </c>
      <c r="I901" s="4">
        <v>123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56"/>
        <v>41554.208333333336</v>
      </c>
      <c r="O901" s="13">
        <f t="shared" si="57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s="4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8"/>
        <v>0.02</v>
      </c>
      <c r="G902" s="4" t="s">
        <v>14</v>
      </c>
      <c r="H902" s="9">
        <f t="shared" si="59"/>
        <v>2</v>
      </c>
      <c r="I902" s="4">
        <v>1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56"/>
        <v>41901.208333333336</v>
      </c>
      <c r="O902" s="13">
        <f t="shared" si="57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s="4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8"/>
        <v>1.5617857142857143</v>
      </c>
      <c r="G903" s="4" t="s">
        <v>20</v>
      </c>
      <c r="H903" s="9">
        <f t="shared" si="59"/>
        <v>55.0062893081761</v>
      </c>
      <c r="I903" s="4">
        <v>159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56"/>
        <v>43298.208333333328</v>
      </c>
      <c r="O903" s="13">
        <f t="shared" si="57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s="4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8"/>
        <v>2.5242857142857145</v>
      </c>
      <c r="G904" s="4" t="s">
        <v>20</v>
      </c>
      <c r="H904" s="9">
        <f t="shared" si="59"/>
        <v>32.127272727272725</v>
      </c>
      <c r="I904" s="4">
        <v>110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56"/>
        <v>42399.25</v>
      </c>
      <c r="O904" s="13">
        <f t="shared" si="57"/>
        <v>42441.25</v>
      </c>
      <c r="P904" t="b">
        <v>0</v>
      </c>
      <c r="Q904" t="b">
        <v>0</v>
      </c>
      <c r="R904" t="s">
        <v>28</v>
      </c>
      <c r="S904" t="s">
        <v>2037</v>
      </c>
      <c r="T904" s="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8"/>
        <v>1.729268292682927E-2</v>
      </c>
      <c r="G905" s="4" t="s">
        <v>47</v>
      </c>
      <c r="H905" s="9">
        <f t="shared" si="59"/>
        <v>50.642857142857146</v>
      </c>
      <c r="I905" s="4">
        <v>14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56"/>
        <v>41034.208333333336</v>
      </c>
      <c r="O905" s="13">
        <f t="shared" si="57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s="4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8"/>
        <v>0.12230769230769231</v>
      </c>
      <c r="G906" s="4" t="s">
        <v>14</v>
      </c>
      <c r="H906" s="9">
        <f t="shared" si="59"/>
        <v>49.6875</v>
      </c>
      <c r="I906" s="4">
        <v>16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56"/>
        <v>41186.208333333336</v>
      </c>
      <c r="O906" s="13">
        <f t="shared" si="57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s="4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8"/>
        <v>1.6398734177215191</v>
      </c>
      <c r="G907" s="4" t="s">
        <v>20</v>
      </c>
      <c r="H907" s="9">
        <f t="shared" si="59"/>
        <v>54.894067796610166</v>
      </c>
      <c r="I907" s="4">
        <v>236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56"/>
        <v>41536.208333333336</v>
      </c>
      <c r="O907" s="13">
        <f t="shared" si="57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s="4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8"/>
        <v>1.6298181818181818</v>
      </c>
      <c r="G908" s="4" t="s">
        <v>20</v>
      </c>
      <c r="H908" s="9">
        <f t="shared" si="59"/>
        <v>46.931937172774866</v>
      </c>
      <c r="I908" s="4">
        <v>191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56"/>
        <v>42868.208333333328</v>
      </c>
      <c r="O908" s="13">
        <f t="shared" si="57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s="4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8"/>
        <v>0.20252747252747252</v>
      </c>
      <c r="G909" s="4" t="s">
        <v>14</v>
      </c>
      <c r="H909" s="9">
        <f t="shared" si="59"/>
        <v>44.951219512195124</v>
      </c>
      <c r="I909" s="4">
        <v>41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56"/>
        <v>40660.208333333336</v>
      </c>
      <c r="O909" s="13">
        <f t="shared" si="57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s="4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8"/>
        <v>3.1924083769633507</v>
      </c>
      <c r="G910" s="4" t="s">
        <v>20</v>
      </c>
      <c r="H910" s="9">
        <f t="shared" si="59"/>
        <v>30.99898322318251</v>
      </c>
      <c r="I910" s="4">
        <v>3934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56"/>
        <v>41031.208333333336</v>
      </c>
      <c r="O910" s="13">
        <f t="shared" si="57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s="4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8"/>
        <v>4.7894444444444444</v>
      </c>
      <c r="G911" s="4" t="s">
        <v>20</v>
      </c>
      <c r="H911" s="9">
        <f t="shared" si="59"/>
        <v>107.7625</v>
      </c>
      <c r="I911" s="4">
        <v>80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56"/>
        <v>43255.208333333328</v>
      </c>
      <c r="O911" s="13">
        <f t="shared" si="57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s="4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8"/>
        <v>0.19556634304207121</v>
      </c>
      <c r="G912" s="4" t="s">
        <v>74</v>
      </c>
      <c r="H912" s="9">
        <f t="shared" si="59"/>
        <v>102.07770270270271</v>
      </c>
      <c r="I912" s="4">
        <v>296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56"/>
        <v>42026.25</v>
      </c>
      <c r="O912" s="13">
        <f t="shared" si="57"/>
        <v>42027.25</v>
      </c>
      <c r="P912" t="b">
        <v>0</v>
      </c>
      <c r="Q912" t="b">
        <v>0</v>
      </c>
      <c r="R912" t="s">
        <v>33</v>
      </c>
      <c r="S912" t="s">
        <v>2039</v>
      </c>
      <c r="T912" s="4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8"/>
        <v>1.9894827586206896</v>
      </c>
      <c r="G913" s="4" t="s">
        <v>20</v>
      </c>
      <c r="H913" s="9">
        <f t="shared" si="59"/>
        <v>24.976190476190474</v>
      </c>
      <c r="I913" s="4">
        <v>462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56"/>
        <v>43717.208333333328</v>
      </c>
      <c r="O913" s="13">
        <f t="shared" si="57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s="4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8"/>
        <v>7.95</v>
      </c>
      <c r="G914" s="4" t="s">
        <v>20</v>
      </c>
      <c r="H914" s="9">
        <f t="shared" si="59"/>
        <v>79.944134078212286</v>
      </c>
      <c r="I914" s="4">
        <v>179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56"/>
        <v>41157.208333333336</v>
      </c>
      <c r="O914" s="13">
        <f t="shared" si="57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s="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8"/>
        <v>0.50621082621082625</v>
      </c>
      <c r="G915" s="4" t="s">
        <v>14</v>
      </c>
      <c r="H915" s="9">
        <f t="shared" si="59"/>
        <v>67.946462715105156</v>
      </c>
      <c r="I915" s="4">
        <v>523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56"/>
        <v>43597.208333333328</v>
      </c>
      <c r="O915" s="13">
        <f t="shared" si="57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s="4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8"/>
        <v>0.57437499999999997</v>
      </c>
      <c r="G916" s="4" t="s">
        <v>14</v>
      </c>
      <c r="H916" s="9">
        <f t="shared" si="59"/>
        <v>26.070921985815602</v>
      </c>
      <c r="I916" s="4">
        <v>141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56"/>
        <v>41490.208333333336</v>
      </c>
      <c r="O916" s="13">
        <f t="shared" si="57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s="4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8"/>
        <v>1.5562827640984909</v>
      </c>
      <c r="G917" s="4" t="s">
        <v>20</v>
      </c>
      <c r="H917" s="9">
        <f t="shared" si="59"/>
        <v>105.0032154340836</v>
      </c>
      <c r="I917" s="4">
        <v>1866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56"/>
        <v>42976.208333333328</v>
      </c>
      <c r="O917" s="13">
        <f t="shared" si="57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s="4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8"/>
        <v>0.36297297297297298</v>
      </c>
      <c r="G918" s="4" t="s">
        <v>14</v>
      </c>
      <c r="H918" s="9">
        <f t="shared" si="59"/>
        <v>25.826923076923077</v>
      </c>
      <c r="I918" s="4">
        <v>52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56"/>
        <v>41991.25</v>
      </c>
      <c r="O918" s="13">
        <f t="shared" si="57"/>
        <v>42000.25</v>
      </c>
      <c r="P918" t="b">
        <v>0</v>
      </c>
      <c r="Q918" t="b">
        <v>0</v>
      </c>
      <c r="R918" t="s">
        <v>122</v>
      </c>
      <c r="S918" t="s">
        <v>2054</v>
      </c>
      <c r="T918" s="4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8"/>
        <v>0.58250000000000002</v>
      </c>
      <c r="G919" s="4" t="s">
        <v>47</v>
      </c>
      <c r="H919" s="9">
        <f t="shared" si="59"/>
        <v>77.666666666666671</v>
      </c>
      <c r="I919" s="4">
        <v>27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56"/>
        <v>40722.208333333336</v>
      </c>
      <c r="O919" s="13">
        <f t="shared" si="57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s="4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8"/>
        <v>2.3739473684210526</v>
      </c>
      <c r="G920" s="4" t="s">
        <v>20</v>
      </c>
      <c r="H920" s="9">
        <f t="shared" si="59"/>
        <v>57.82692307692308</v>
      </c>
      <c r="I920" s="4">
        <v>156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56"/>
        <v>41117.208333333336</v>
      </c>
      <c r="O920" s="13">
        <f t="shared" si="57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s="4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8"/>
        <v>0.58750000000000002</v>
      </c>
      <c r="G921" s="4" t="s">
        <v>14</v>
      </c>
      <c r="H921" s="9">
        <f t="shared" si="59"/>
        <v>92.955555555555549</v>
      </c>
      <c r="I921" s="4">
        <v>225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56"/>
        <v>43022.208333333328</v>
      </c>
      <c r="O921" s="13">
        <f t="shared" si="57"/>
        <v>43054.25</v>
      </c>
      <c r="P921" t="b">
        <v>0</v>
      </c>
      <c r="Q921" t="b">
        <v>1</v>
      </c>
      <c r="R921" t="s">
        <v>33</v>
      </c>
      <c r="S921" t="s">
        <v>2039</v>
      </c>
      <c r="T921" s="4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8"/>
        <v>1.8256603773584905</v>
      </c>
      <c r="G922" s="4" t="s">
        <v>20</v>
      </c>
      <c r="H922" s="9">
        <f t="shared" si="59"/>
        <v>37.945098039215686</v>
      </c>
      <c r="I922" s="4">
        <v>255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56"/>
        <v>43503.25</v>
      </c>
      <c r="O922" s="13">
        <f t="shared" si="57"/>
        <v>43523.25</v>
      </c>
      <c r="P922" t="b">
        <v>1</v>
      </c>
      <c r="Q922" t="b">
        <v>0</v>
      </c>
      <c r="R922" t="s">
        <v>71</v>
      </c>
      <c r="S922" t="s">
        <v>2041</v>
      </c>
      <c r="T922" s="4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8"/>
        <v>7.5436408977556111E-3</v>
      </c>
      <c r="G923" s="4" t="s">
        <v>14</v>
      </c>
      <c r="H923" s="9">
        <f t="shared" si="59"/>
        <v>31.842105263157894</v>
      </c>
      <c r="I923" s="4">
        <v>38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56"/>
        <v>40951.25</v>
      </c>
      <c r="O923" s="13">
        <f t="shared" si="57"/>
        <v>40965.25</v>
      </c>
      <c r="P923" t="b">
        <v>0</v>
      </c>
      <c r="Q923" t="b">
        <v>0</v>
      </c>
      <c r="R923" t="s">
        <v>28</v>
      </c>
      <c r="S923" t="s">
        <v>2037</v>
      </c>
      <c r="T923" s="4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8"/>
        <v>1.7595330739299611</v>
      </c>
      <c r="G924" s="4" t="s">
        <v>20</v>
      </c>
      <c r="H924" s="9">
        <f t="shared" si="59"/>
        <v>40</v>
      </c>
      <c r="I924" s="4">
        <v>2261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56"/>
        <v>43443.25</v>
      </c>
      <c r="O924" s="13">
        <f t="shared" si="57"/>
        <v>43452.25</v>
      </c>
      <c r="P924" t="b">
        <v>0</v>
      </c>
      <c r="Q924" t="b">
        <v>1</v>
      </c>
      <c r="R924" t="s">
        <v>319</v>
      </c>
      <c r="S924" t="s">
        <v>2035</v>
      </c>
      <c r="T924" s="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8"/>
        <v>2.3788235294117648</v>
      </c>
      <c r="G925" s="4" t="s">
        <v>20</v>
      </c>
      <c r="H925" s="9">
        <f t="shared" si="59"/>
        <v>101.1</v>
      </c>
      <c r="I925" s="4">
        <v>40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56"/>
        <v>40373.208333333336</v>
      </c>
      <c r="O925" s="13">
        <f t="shared" si="57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s="4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8"/>
        <v>4.8805076142131982</v>
      </c>
      <c r="G926" s="4" t="s">
        <v>20</v>
      </c>
      <c r="H926" s="9">
        <f t="shared" si="59"/>
        <v>84.006989951944078</v>
      </c>
      <c r="I926" s="4">
        <v>2289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56"/>
        <v>43769.208333333328</v>
      </c>
      <c r="O926" s="13">
        <f t="shared" si="57"/>
        <v>43780.25</v>
      </c>
      <c r="P926" t="b">
        <v>0</v>
      </c>
      <c r="Q926" t="b">
        <v>0</v>
      </c>
      <c r="R926" t="s">
        <v>33</v>
      </c>
      <c r="S926" t="s">
        <v>2039</v>
      </c>
      <c r="T926" s="4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8"/>
        <v>2.2406666666666668</v>
      </c>
      <c r="G927" s="4" t="s">
        <v>20</v>
      </c>
      <c r="H927" s="9">
        <f t="shared" si="59"/>
        <v>103.41538461538461</v>
      </c>
      <c r="I927" s="4">
        <v>65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56"/>
        <v>43000.208333333328</v>
      </c>
      <c r="O927" s="13">
        <f t="shared" si="57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s="4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8"/>
        <v>0.18126436781609195</v>
      </c>
      <c r="G928" s="4" t="s">
        <v>14</v>
      </c>
      <c r="H928" s="9">
        <f t="shared" si="59"/>
        <v>105.13333333333334</v>
      </c>
      <c r="I928" s="4">
        <v>15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56"/>
        <v>42502.208333333328</v>
      </c>
      <c r="O928" s="13">
        <f t="shared" si="57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s="4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8"/>
        <v>0.45847222222222223</v>
      </c>
      <c r="G929" s="4" t="s">
        <v>14</v>
      </c>
      <c r="H929" s="9">
        <f t="shared" si="59"/>
        <v>89.21621621621621</v>
      </c>
      <c r="I929" s="4">
        <v>37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56"/>
        <v>41102.208333333336</v>
      </c>
      <c r="O929" s="13">
        <f t="shared" si="57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s="4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8"/>
        <v>1.1731541218637993</v>
      </c>
      <c r="G930" s="4" t="s">
        <v>20</v>
      </c>
      <c r="H930" s="9">
        <f t="shared" si="59"/>
        <v>51.995234312946785</v>
      </c>
      <c r="I930" s="4">
        <v>3777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56"/>
        <v>41637.25</v>
      </c>
      <c r="O930" s="13">
        <f t="shared" si="57"/>
        <v>41646.25</v>
      </c>
      <c r="P930" t="b">
        <v>0</v>
      </c>
      <c r="Q930" t="b">
        <v>0</v>
      </c>
      <c r="R930" t="s">
        <v>28</v>
      </c>
      <c r="S930" t="s">
        <v>2037</v>
      </c>
      <c r="T930" s="4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8"/>
        <v>2.173090909090909</v>
      </c>
      <c r="G931" s="4" t="s">
        <v>20</v>
      </c>
      <c r="H931" s="9">
        <f t="shared" si="59"/>
        <v>64.956521739130437</v>
      </c>
      <c r="I931" s="4">
        <v>184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56"/>
        <v>42858.208333333328</v>
      </c>
      <c r="O931" s="13">
        <f t="shared" si="57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s="4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8"/>
        <v>1.1228571428571428</v>
      </c>
      <c r="G932" s="4" t="s">
        <v>20</v>
      </c>
      <c r="H932" s="9">
        <f t="shared" si="59"/>
        <v>46.235294117647058</v>
      </c>
      <c r="I932" s="4">
        <v>85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56"/>
        <v>42060.25</v>
      </c>
      <c r="O932" s="13">
        <f t="shared" si="57"/>
        <v>42067.25</v>
      </c>
      <c r="P932" t="b">
        <v>0</v>
      </c>
      <c r="Q932" t="b">
        <v>1</v>
      </c>
      <c r="R932" t="s">
        <v>33</v>
      </c>
      <c r="S932" t="s">
        <v>2039</v>
      </c>
      <c r="T932" s="4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8"/>
        <v>0.72518987341772156</v>
      </c>
      <c r="G933" s="4" t="s">
        <v>14</v>
      </c>
      <c r="H933" s="9">
        <f t="shared" si="59"/>
        <v>51.151785714285715</v>
      </c>
      <c r="I933" s="4">
        <v>112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56"/>
        <v>41818.208333333336</v>
      </c>
      <c r="O933" s="13">
        <f t="shared" si="57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s="4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8"/>
        <v>2.1230434782608696</v>
      </c>
      <c r="G934" s="4" t="s">
        <v>20</v>
      </c>
      <c r="H934" s="9">
        <f t="shared" si="59"/>
        <v>33.909722222222221</v>
      </c>
      <c r="I934" s="4">
        <v>144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56"/>
        <v>41709.208333333336</v>
      </c>
      <c r="O934" s="13">
        <f t="shared" si="57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s="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8"/>
        <v>2.3974657534246577</v>
      </c>
      <c r="G935" s="4" t="s">
        <v>20</v>
      </c>
      <c r="H935" s="9">
        <f t="shared" si="59"/>
        <v>92.016298633017882</v>
      </c>
      <c r="I935" s="4">
        <v>1902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56"/>
        <v>41372.208333333336</v>
      </c>
      <c r="O935" s="13">
        <f t="shared" si="57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s="4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8"/>
        <v>1.8193548387096774</v>
      </c>
      <c r="G936" s="4" t="s">
        <v>20</v>
      </c>
      <c r="H936" s="9">
        <f t="shared" si="59"/>
        <v>107.42857142857143</v>
      </c>
      <c r="I936" s="4">
        <v>105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56"/>
        <v>42422.25</v>
      </c>
      <c r="O936" s="13">
        <f t="shared" si="57"/>
        <v>42428.25</v>
      </c>
      <c r="P936" t="b">
        <v>0</v>
      </c>
      <c r="Q936" t="b">
        <v>0</v>
      </c>
      <c r="R936" t="s">
        <v>33</v>
      </c>
      <c r="S936" t="s">
        <v>2039</v>
      </c>
      <c r="T936" s="4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8"/>
        <v>1.6413114754098361</v>
      </c>
      <c r="G937" s="4" t="s">
        <v>20</v>
      </c>
      <c r="H937" s="9">
        <f t="shared" si="59"/>
        <v>75.848484848484844</v>
      </c>
      <c r="I937" s="4">
        <v>132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56"/>
        <v>42209.208333333328</v>
      </c>
      <c r="O937" s="13">
        <f t="shared" si="57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s="4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8"/>
        <v>1.6375968992248063E-2</v>
      </c>
      <c r="G938" s="4" t="s">
        <v>14</v>
      </c>
      <c r="H938" s="9">
        <f t="shared" si="59"/>
        <v>80.476190476190482</v>
      </c>
      <c r="I938" s="4">
        <v>21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56"/>
        <v>43668.208333333328</v>
      </c>
      <c r="O938" s="13">
        <f t="shared" si="57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s="4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8"/>
        <v>0.49643859649122807</v>
      </c>
      <c r="G939" s="4" t="s">
        <v>74</v>
      </c>
      <c r="H939" s="9">
        <f t="shared" si="59"/>
        <v>86.978483606557376</v>
      </c>
      <c r="I939" s="4">
        <v>976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56"/>
        <v>42334.25</v>
      </c>
      <c r="O939" s="13">
        <f t="shared" si="57"/>
        <v>42343.25</v>
      </c>
      <c r="P939" t="b">
        <v>0</v>
      </c>
      <c r="Q939" t="b">
        <v>0</v>
      </c>
      <c r="R939" t="s">
        <v>42</v>
      </c>
      <c r="S939" t="s">
        <v>2041</v>
      </c>
      <c r="T939" s="4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8"/>
        <v>1.0970652173913042</v>
      </c>
      <c r="G940" s="4" t="s">
        <v>20</v>
      </c>
      <c r="H940" s="9">
        <f t="shared" si="59"/>
        <v>105.13541666666667</v>
      </c>
      <c r="I940" s="4">
        <v>96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56"/>
        <v>43263.208333333328</v>
      </c>
      <c r="O940" s="13">
        <f t="shared" si="57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s="4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8"/>
        <v>0.49217948717948717</v>
      </c>
      <c r="G941" s="4" t="s">
        <v>14</v>
      </c>
      <c r="H941" s="9">
        <f t="shared" si="59"/>
        <v>57.298507462686565</v>
      </c>
      <c r="I941" s="4">
        <v>67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56"/>
        <v>40670.208333333336</v>
      </c>
      <c r="O941" s="13">
        <f t="shared" si="57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s="4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8"/>
        <v>0.62232323232323228</v>
      </c>
      <c r="G942" s="4" t="s">
        <v>47</v>
      </c>
      <c r="H942" s="9">
        <f t="shared" si="59"/>
        <v>93.348484848484844</v>
      </c>
      <c r="I942" s="4">
        <v>66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56"/>
        <v>41244.25</v>
      </c>
      <c r="O942" s="13">
        <f t="shared" si="57"/>
        <v>41266.25</v>
      </c>
      <c r="P942" t="b">
        <v>0</v>
      </c>
      <c r="Q942" t="b">
        <v>0</v>
      </c>
      <c r="R942" t="s">
        <v>28</v>
      </c>
      <c r="S942" t="s">
        <v>2037</v>
      </c>
      <c r="T942" s="4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8"/>
        <v>0.1305813953488372</v>
      </c>
      <c r="G943" s="4" t="s">
        <v>14</v>
      </c>
      <c r="H943" s="9">
        <f t="shared" si="59"/>
        <v>71.987179487179489</v>
      </c>
      <c r="I943" s="4">
        <v>78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56"/>
        <v>40552.25</v>
      </c>
      <c r="O943" s="13">
        <f t="shared" si="57"/>
        <v>40587.25</v>
      </c>
      <c r="P943" t="b">
        <v>1</v>
      </c>
      <c r="Q943" t="b">
        <v>0</v>
      </c>
      <c r="R943" t="s">
        <v>33</v>
      </c>
      <c r="S943" t="s">
        <v>2039</v>
      </c>
      <c r="T943" s="4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8"/>
        <v>0.64635416666666667</v>
      </c>
      <c r="G944" s="4" t="s">
        <v>14</v>
      </c>
      <c r="H944" s="9">
        <f t="shared" si="59"/>
        <v>92.611940298507463</v>
      </c>
      <c r="I944" s="4">
        <v>67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56"/>
        <v>40568.25</v>
      </c>
      <c r="O944" s="13">
        <f t="shared" si="57"/>
        <v>40571.25</v>
      </c>
      <c r="P944" t="b">
        <v>0</v>
      </c>
      <c r="Q944" t="b">
        <v>0</v>
      </c>
      <c r="R944" t="s">
        <v>33</v>
      </c>
      <c r="S944" t="s">
        <v>2039</v>
      </c>
      <c r="T944" s="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8"/>
        <v>1.5958666666666668</v>
      </c>
      <c r="G945" s="4" t="s">
        <v>20</v>
      </c>
      <c r="H945" s="9">
        <f t="shared" si="59"/>
        <v>104.99122807017544</v>
      </c>
      <c r="I945" s="4">
        <v>114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56"/>
        <v>41906.208333333336</v>
      </c>
      <c r="O945" s="13">
        <f t="shared" si="57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s="4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8"/>
        <v>0.81420000000000003</v>
      </c>
      <c r="G946" s="4" t="s">
        <v>14</v>
      </c>
      <c r="H946" s="9">
        <f t="shared" si="59"/>
        <v>30.958174904942965</v>
      </c>
      <c r="I946" s="4">
        <v>263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56"/>
        <v>42776.25</v>
      </c>
      <c r="O946" s="13">
        <f t="shared" si="57"/>
        <v>42795.25</v>
      </c>
      <c r="P946" t="b">
        <v>0</v>
      </c>
      <c r="Q946" t="b">
        <v>0</v>
      </c>
      <c r="R946" t="s">
        <v>122</v>
      </c>
      <c r="S946" t="s">
        <v>2054</v>
      </c>
      <c r="T946" s="4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8"/>
        <v>0.32444767441860467</v>
      </c>
      <c r="G947" s="4" t="s">
        <v>14</v>
      </c>
      <c r="H947" s="9">
        <f t="shared" si="59"/>
        <v>33.001182732111175</v>
      </c>
      <c r="I947" s="4">
        <v>1691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56"/>
        <v>41004.208333333336</v>
      </c>
      <c r="O947" s="13">
        <f t="shared" si="57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s="4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8"/>
        <v>9.9141184124918666E-2</v>
      </c>
      <c r="G948" s="4" t="s">
        <v>14</v>
      </c>
      <c r="H948" s="9">
        <f t="shared" si="59"/>
        <v>84.187845303867405</v>
      </c>
      <c r="I948" s="4">
        <v>181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56"/>
        <v>40710.208333333336</v>
      </c>
      <c r="O948" s="13">
        <f t="shared" si="57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s="4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8"/>
        <v>0.26694444444444443</v>
      </c>
      <c r="G949" s="4" t="s">
        <v>14</v>
      </c>
      <c r="H949" s="9">
        <f t="shared" si="59"/>
        <v>73.92307692307692</v>
      </c>
      <c r="I949" s="4">
        <v>13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56"/>
        <v>41908.208333333336</v>
      </c>
      <c r="O949" s="13">
        <f t="shared" si="57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s="4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8"/>
        <v>0.62957446808510642</v>
      </c>
      <c r="G950" s="4" t="s">
        <v>74</v>
      </c>
      <c r="H950" s="9">
        <f t="shared" si="59"/>
        <v>36.987499999999997</v>
      </c>
      <c r="I950" s="4">
        <v>160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56"/>
        <v>41985.25</v>
      </c>
      <c r="O950" s="13">
        <f t="shared" si="57"/>
        <v>41995.25</v>
      </c>
      <c r="P950" t="b">
        <v>1</v>
      </c>
      <c r="Q950" t="b">
        <v>1</v>
      </c>
      <c r="R950" t="s">
        <v>42</v>
      </c>
      <c r="S950" t="s">
        <v>2041</v>
      </c>
      <c r="T950" s="4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8"/>
        <v>1.6135593220338984</v>
      </c>
      <c r="G951" s="4" t="s">
        <v>20</v>
      </c>
      <c r="H951" s="9">
        <f t="shared" si="59"/>
        <v>46.896551724137929</v>
      </c>
      <c r="I951" s="4">
        <v>203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56"/>
        <v>42112.208333333328</v>
      </c>
      <c r="O951" s="13">
        <f t="shared" si="57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s="4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8"/>
        <v>0.05</v>
      </c>
      <c r="G952" s="4" t="s">
        <v>14</v>
      </c>
      <c r="H952" s="9">
        <f t="shared" si="59"/>
        <v>5</v>
      </c>
      <c r="I952" s="4">
        <v>1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56"/>
        <v>43571.208333333328</v>
      </c>
      <c r="O952" s="13">
        <f t="shared" si="57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s="4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8"/>
        <v>10.969379310344827</v>
      </c>
      <c r="G953" s="4" t="s">
        <v>20</v>
      </c>
      <c r="H953" s="9">
        <f t="shared" si="59"/>
        <v>102.02437459910199</v>
      </c>
      <c r="I953" s="4">
        <v>1559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56"/>
        <v>42730.25</v>
      </c>
      <c r="O953" s="13">
        <f t="shared" si="57"/>
        <v>42731.25</v>
      </c>
      <c r="P953" t="b">
        <v>0</v>
      </c>
      <c r="Q953" t="b">
        <v>1</v>
      </c>
      <c r="R953" t="s">
        <v>23</v>
      </c>
      <c r="S953" t="s">
        <v>2035</v>
      </c>
      <c r="T953" s="4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8"/>
        <v>0.70094158075601376</v>
      </c>
      <c r="G954" s="4" t="s">
        <v>74</v>
      </c>
      <c r="H954" s="9">
        <f t="shared" si="59"/>
        <v>45.007502206531335</v>
      </c>
      <c r="I954" s="4">
        <v>2266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56"/>
        <v>42591.208333333328</v>
      </c>
      <c r="O954" s="13">
        <f t="shared" si="57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s="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8"/>
        <v>0.6</v>
      </c>
      <c r="G955" s="4" t="s">
        <v>14</v>
      </c>
      <c r="H955" s="9">
        <f t="shared" si="59"/>
        <v>94.285714285714292</v>
      </c>
      <c r="I955" s="4">
        <v>21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56"/>
        <v>42358.25</v>
      </c>
      <c r="O955" s="13">
        <f t="shared" si="57"/>
        <v>42394.25</v>
      </c>
      <c r="P955" t="b">
        <v>0</v>
      </c>
      <c r="Q955" t="b">
        <v>1</v>
      </c>
      <c r="R955" t="s">
        <v>474</v>
      </c>
      <c r="S955" t="s">
        <v>2041</v>
      </c>
      <c r="T955" s="4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8"/>
        <v>3.6709859154929578</v>
      </c>
      <c r="G956" s="4" t="s">
        <v>20</v>
      </c>
      <c r="H956" s="9">
        <f t="shared" si="59"/>
        <v>101.02325581395348</v>
      </c>
      <c r="I956" s="4">
        <v>1548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56"/>
        <v>41174.208333333336</v>
      </c>
      <c r="O956" s="13">
        <f t="shared" si="57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s="4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8"/>
        <v>11.09</v>
      </c>
      <c r="G957" s="4" t="s">
        <v>20</v>
      </c>
      <c r="H957" s="9">
        <f t="shared" si="59"/>
        <v>97.037499999999994</v>
      </c>
      <c r="I957" s="4">
        <v>80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56"/>
        <v>41238.25</v>
      </c>
      <c r="O957" s="13">
        <f t="shared" si="57"/>
        <v>41240.25</v>
      </c>
      <c r="P957" t="b">
        <v>0</v>
      </c>
      <c r="Q957" t="b">
        <v>0</v>
      </c>
      <c r="R957" t="s">
        <v>33</v>
      </c>
      <c r="S957" t="s">
        <v>2039</v>
      </c>
      <c r="T957" s="4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8"/>
        <v>0.19028784648187633</v>
      </c>
      <c r="G958" s="4" t="s">
        <v>14</v>
      </c>
      <c r="H958" s="9">
        <f t="shared" si="59"/>
        <v>43.00963855421687</v>
      </c>
      <c r="I958" s="4">
        <v>830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56"/>
        <v>42360.25</v>
      </c>
      <c r="O958" s="13">
        <f t="shared" si="57"/>
        <v>42364.25</v>
      </c>
      <c r="P958" t="b">
        <v>0</v>
      </c>
      <c r="Q958" t="b">
        <v>0</v>
      </c>
      <c r="R958" t="s">
        <v>474</v>
      </c>
      <c r="S958" t="s">
        <v>2041</v>
      </c>
      <c r="T958" s="4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8"/>
        <v>1.2687755102040816</v>
      </c>
      <c r="G959" s="4" t="s">
        <v>20</v>
      </c>
      <c r="H959" s="9">
        <f t="shared" si="59"/>
        <v>94.916030534351151</v>
      </c>
      <c r="I959" s="4">
        <v>131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56"/>
        <v>40955.25</v>
      </c>
      <c r="O959" s="13">
        <f t="shared" si="57"/>
        <v>40958.25</v>
      </c>
      <c r="P959" t="b">
        <v>0</v>
      </c>
      <c r="Q959" t="b">
        <v>0</v>
      </c>
      <c r="R959" t="s">
        <v>33</v>
      </c>
      <c r="S959" t="s">
        <v>2039</v>
      </c>
      <c r="T959" s="4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8"/>
        <v>7.3463636363636367</v>
      </c>
      <c r="G960" s="4" t="s">
        <v>20</v>
      </c>
      <c r="H960" s="9">
        <f t="shared" si="59"/>
        <v>72.151785714285708</v>
      </c>
      <c r="I960" s="4">
        <v>112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56"/>
        <v>40350.208333333336</v>
      </c>
      <c r="O960" s="13">
        <f t="shared" si="57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s="4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8"/>
        <v>4.5731034482758622E-2</v>
      </c>
      <c r="G961" s="4" t="s">
        <v>14</v>
      </c>
      <c r="H961" s="9">
        <f t="shared" si="59"/>
        <v>51.007692307692309</v>
      </c>
      <c r="I961" s="4">
        <v>130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56"/>
        <v>40357.208333333336</v>
      </c>
      <c r="O961" s="13">
        <f t="shared" si="57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s="4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8"/>
        <v>0.85054545454545449</v>
      </c>
      <c r="G962" s="4" t="s">
        <v>14</v>
      </c>
      <c r="H962" s="9">
        <f t="shared" si="59"/>
        <v>85.054545454545448</v>
      </c>
      <c r="I962" s="4">
        <v>55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si="56"/>
        <v>42408.25</v>
      </c>
      <c r="O962" s="13">
        <f t="shared" si="57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s="4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58"/>
        <v>1.1929824561403508</v>
      </c>
      <c r="G963" s="4" t="s">
        <v>20</v>
      </c>
      <c r="H963" s="9">
        <f t="shared" si="59"/>
        <v>43.87096774193548</v>
      </c>
      <c r="I963" s="4">
        <v>155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ref="N963:N1001" si="60">(((L963/60)/60)/24)+DATE(1970,1,1)</f>
        <v>40591.25</v>
      </c>
      <c r="O963" s="13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s="4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ref="F964:F1001" si="62">SUM(E964/D964)</f>
        <v>2.9602777777777778</v>
      </c>
      <c r="G964" s="4" t="s">
        <v>20</v>
      </c>
      <c r="H964" s="9">
        <f t="shared" ref="H964:H1001" si="63">SUM(E964/I964)</f>
        <v>40.063909774436091</v>
      </c>
      <c r="I964" s="4">
        <v>266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60"/>
        <v>41592.25</v>
      </c>
      <c r="O964" s="13">
        <f t="shared" si="61"/>
        <v>41613.25</v>
      </c>
      <c r="P964" t="b">
        <v>0</v>
      </c>
      <c r="Q964" t="b">
        <v>0</v>
      </c>
      <c r="R964" t="s">
        <v>17</v>
      </c>
      <c r="S964" t="s">
        <v>2033</v>
      </c>
      <c r="T964" s="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2"/>
        <v>0.84694915254237291</v>
      </c>
      <c r="G965" s="4" t="s">
        <v>14</v>
      </c>
      <c r="H965" s="9">
        <f t="shared" si="63"/>
        <v>43.833333333333336</v>
      </c>
      <c r="I965" s="4">
        <v>114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60"/>
        <v>40607.25</v>
      </c>
      <c r="O965" s="13">
        <f t="shared" si="61"/>
        <v>40613.25</v>
      </c>
      <c r="P965" t="b">
        <v>0</v>
      </c>
      <c r="Q965" t="b">
        <v>1</v>
      </c>
      <c r="R965" t="s">
        <v>122</v>
      </c>
      <c r="S965" t="s">
        <v>2054</v>
      </c>
      <c r="T965" s="4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2"/>
        <v>3.5578378378378379</v>
      </c>
      <c r="G966" s="4" t="s">
        <v>20</v>
      </c>
      <c r="H966" s="9">
        <f t="shared" si="63"/>
        <v>84.92903225806451</v>
      </c>
      <c r="I966" s="4">
        <v>155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60"/>
        <v>42135.208333333328</v>
      </c>
      <c r="O966" s="13">
        <f t="shared" si="61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s="4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2"/>
        <v>3.8640909090909092</v>
      </c>
      <c r="G967" s="4" t="s">
        <v>20</v>
      </c>
      <c r="H967" s="9">
        <f t="shared" si="63"/>
        <v>41.067632850241544</v>
      </c>
      <c r="I967" s="4">
        <v>207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60"/>
        <v>40203.25</v>
      </c>
      <c r="O967" s="13">
        <f t="shared" si="61"/>
        <v>40243.25</v>
      </c>
      <c r="P967" t="b">
        <v>0</v>
      </c>
      <c r="Q967" t="b">
        <v>0</v>
      </c>
      <c r="R967" t="s">
        <v>23</v>
      </c>
      <c r="S967" t="s">
        <v>2035</v>
      </c>
      <c r="T967" s="4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2"/>
        <v>7.9223529411764702</v>
      </c>
      <c r="G968" s="4" t="s">
        <v>20</v>
      </c>
      <c r="H968" s="9">
        <f t="shared" si="63"/>
        <v>54.971428571428568</v>
      </c>
      <c r="I968" s="4">
        <v>245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60"/>
        <v>42901.208333333328</v>
      </c>
      <c r="O968" s="13">
        <f t="shared" si="61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s="4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2"/>
        <v>1.3703393665158372</v>
      </c>
      <c r="G969" s="4" t="s">
        <v>20</v>
      </c>
      <c r="H969" s="9">
        <f t="shared" si="63"/>
        <v>77.010807374443743</v>
      </c>
      <c r="I969" s="4">
        <v>1573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60"/>
        <v>41005.208333333336</v>
      </c>
      <c r="O969" s="13">
        <f t="shared" si="61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s="4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2"/>
        <v>3.3820833333333336</v>
      </c>
      <c r="G970" s="4" t="s">
        <v>20</v>
      </c>
      <c r="H970" s="9">
        <f t="shared" si="63"/>
        <v>71.201754385964918</v>
      </c>
      <c r="I970" s="4">
        <v>114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60"/>
        <v>40544.25</v>
      </c>
      <c r="O970" s="13">
        <f t="shared" si="61"/>
        <v>40559.25</v>
      </c>
      <c r="P970" t="b">
        <v>0</v>
      </c>
      <c r="Q970" t="b">
        <v>0</v>
      </c>
      <c r="R970" t="s">
        <v>17</v>
      </c>
      <c r="S970" t="s">
        <v>2033</v>
      </c>
      <c r="T970" s="4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2"/>
        <v>1.0822784810126582</v>
      </c>
      <c r="G971" s="4" t="s">
        <v>20</v>
      </c>
      <c r="H971" s="9">
        <f t="shared" si="63"/>
        <v>91.935483870967744</v>
      </c>
      <c r="I971" s="4">
        <v>93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60"/>
        <v>43821.25</v>
      </c>
      <c r="O971" s="13">
        <f t="shared" si="61"/>
        <v>43828.25</v>
      </c>
      <c r="P971" t="b">
        <v>0</v>
      </c>
      <c r="Q971" t="b">
        <v>0</v>
      </c>
      <c r="R971" t="s">
        <v>33</v>
      </c>
      <c r="S971" t="s">
        <v>2039</v>
      </c>
      <c r="T971" s="4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2"/>
        <v>0.60757639620653314</v>
      </c>
      <c r="G972" s="4" t="s">
        <v>14</v>
      </c>
      <c r="H972" s="9">
        <f t="shared" si="63"/>
        <v>97.069023569023571</v>
      </c>
      <c r="I972" s="4">
        <v>594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60"/>
        <v>40672.208333333336</v>
      </c>
      <c r="O972" s="13">
        <f t="shared" si="61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s="4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2"/>
        <v>0.27725490196078434</v>
      </c>
      <c r="G973" s="4" t="s">
        <v>14</v>
      </c>
      <c r="H973" s="9">
        <f t="shared" si="63"/>
        <v>58.916666666666664</v>
      </c>
      <c r="I973" s="4">
        <v>24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60"/>
        <v>41555.208333333336</v>
      </c>
      <c r="O973" s="13">
        <f t="shared" si="61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s="4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2"/>
        <v>2.283934426229508</v>
      </c>
      <c r="G974" s="4" t="s">
        <v>20</v>
      </c>
      <c r="H974" s="9">
        <f t="shared" si="63"/>
        <v>58.015466983938133</v>
      </c>
      <c r="I974" s="4">
        <v>1681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60"/>
        <v>41792.208333333336</v>
      </c>
      <c r="O974" s="13">
        <f t="shared" si="61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s="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2"/>
        <v>0.21615194054500414</v>
      </c>
      <c r="G975" s="4" t="s">
        <v>14</v>
      </c>
      <c r="H975" s="9">
        <f t="shared" si="63"/>
        <v>103.87301587301587</v>
      </c>
      <c r="I975" s="4">
        <v>252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60"/>
        <v>40522.25</v>
      </c>
      <c r="O975" s="13">
        <f t="shared" si="61"/>
        <v>40524.25</v>
      </c>
      <c r="P975" t="b">
        <v>0</v>
      </c>
      <c r="Q975" t="b">
        <v>1</v>
      </c>
      <c r="R975" t="s">
        <v>33</v>
      </c>
      <c r="S975" t="s">
        <v>2039</v>
      </c>
      <c r="T975" s="4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2"/>
        <v>3.73875</v>
      </c>
      <c r="G976" s="4" t="s">
        <v>20</v>
      </c>
      <c r="H976" s="9">
        <f t="shared" si="63"/>
        <v>93.46875</v>
      </c>
      <c r="I976" s="4">
        <v>32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60"/>
        <v>41412.208333333336</v>
      </c>
      <c r="O976" s="13">
        <f t="shared" si="61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s="4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2"/>
        <v>1.5492592592592593</v>
      </c>
      <c r="G977" s="4" t="s">
        <v>20</v>
      </c>
      <c r="H977" s="9">
        <f t="shared" si="63"/>
        <v>61.970370370370368</v>
      </c>
      <c r="I977" s="4">
        <v>135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60"/>
        <v>42337.25</v>
      </c>
      <c r="O977" s="13">
        <f t="shared" si="61"/>
        <v>42376.25</v>
      </c>
      <c r="P977" t="b">
        <v>0</v>
      </c>
      <c r="Q977" t="b">
        <v>1</v>
      </c>
      <c r="R977" t="s">
        <v>33</v>
      </c>
      <c r="S977" t="s">
        <v>2039</v>
      </c>
      <c r="T977" s="4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2"/>
        <v>3.2214999999999998</v>
      </c>
      <c r="G978" s="4" t="s">
        <v>20</v>
      </c>
      <c r="H978" s="9">
        <f t="shared" si="63"/>
        <v>92.042857142857144</v>
      </c>
      <c r="I978" s="4">
        <v>140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60"/>
        <v>40571.25</v>
      </c>
      <c r="O978" s="13">
        <f t="shared" si="61"/>
        <v>40577.25</v>
      </c>
      <c r="P978" t="b">
        <v>0</v>
      </c>
      <c r="Q978" t="b">
        <v>1</v>
      </c>
      <c r="R978" t="s">
        <v>33</v>
      </c>
      <c r="S978" t="s">
        <v>2039</v>
      </c>
      <c r="T978" s="4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2"/>
        <v>0.73957142857142855</v>
      </c>
      <c r="G979" s="4" t="s">
        <v>14</v>
      </c>
      <c r="H979" s="9">
        <f t="shared" si="63"/>
        <v>77.268656716417908</v>
      </c>
      <c r="I979" s="4">
        <v>67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60"/>
        <v>43138.25</v>
      </c>
      <c r="O979" s="13">
        <f t="shared" si="61"/>
        <v>43170.25</v>
      </c>
      <c r="P979" t="b">
        <v>0</v>
      </c>
      <c r="Q979" t="b">
        <v>0</v>
      </c>
      <c r="R979" t="s">
        <v>17</v>
      </c>
      <c r="S979" t="s">
        <v>2033</v>
      </c>
      <c r="T979" s="4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2"/>
        <v>8.641</v>
      </c>
      <c r="G980" s="4" t="s">
        <v>20</v>
      </c>
      <c r="H980" s="9">
        <f t="shared" si="63"/>
        <v>93.923913043478265</v>
      </c>
      <c r="I980" s="4">
        <v>92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60"/>
        <v>42686.25</v>
      </c>
      <c r="O980" s="13">
        <f t="shared" si="61"/>
        <v>42708.25</v>
      </c>
      <c r="P980" t="b">
        <v>0</v>
      </c>
      <c r="Q980" t="b">
        <v>0</v>
      </c>
      <c r="R980" t="s">
        <v>89</v>
      </c>
      <c r="S980" t="s">
        <v>2050</v>
      </c>
      <c r="T980" s="4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2"/>
        <v>1.432624584717608</v>
      </c>
      <c r="G981" s="4" t="s">
        <v>20</v>
      </c>
      <c r="H981" s="9">
        <f t="shared" si="63"/>
        <v>84.969458128078813</v>
      </c>
      <c r="I981" s="4">
        <v>1015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60"/>
        <v>42078.208333333328</v>
      </c>
      <c r="O981" s="13">
        <f t="shared" si="61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s="4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2"/>
        <v>0.40281762295081969</v>
      </c>
      <c r="G982" s="4" t="s">
        <v>14</v>
      </c>
      <c r="H982" s="9">
        <f t="shared" si="63"/>
        <v>105.97035040431267</v>
      </c>
      <c r="I982" s="4">
        <v>742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60"/>
        <v>42307.208333333328</v>
      </c>
      <c r="O982" s="13">
        <f t="shared" si="61"/>
        <v>42312.25</v>
      </c>
      <c r="P982" t="b">
        <v>1</v>
      </c>
      <c r="Q982" t="b">
        <v>0</v>
      </c>
      <c r="R982" t="s">
        <v>68</v>
      </c>
      <c r="S982" t="s">
        <v>2047</v>
      </c>
      <c r="T982" s="4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2"/>
        <v>1.7822388059701493</v>
      </c>
      <c r="G983" s="4" t="s">
        <v>20</v>
      </c>
      <c r="H983" s="9">
        <f t="shared" si="63"/>
        <v>36.969040247678016</v>
      </c>
      <c r="I983" s="4">
        <v>323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60"/>
        <v>43094.25</v>
      </c>
      <c r="O983" s="13">
        <f t="shared" si="61"/>
        <v>43127.25</v>
      </c>
      <c r="P983" t="b">
        <v>0</v>
      </c>
      <c r="Q983" t="b">
        <v>0</v>
      </c>
      <c r="R983" t="s">
        <v>28</v>
      </c>
      <c r="S983" t="s">
        <v>2037</v>
      </c>
      <c r="T983" s="4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2"/>
        <v>0.84930555555555554</v>
      </c>
      <c r="G984" s="4" t="s">
        <v>14</v>
      </c>
      <c r="H984" s="9">
        <f t="shared" si="63"/>
        <v>81.533333333333331</v>
      </c>
      <c r="I984" s="4">
        <v>75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60"/>
        <v>40743.208333333336</v>
      </c>
      <c r="O984" s="13">
        <f t="shared" si="61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s="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2"/>
        <v>1.4593648334624323</v>
      </c>
      <c r="G985" s="4" t="s">
        <v>20</v>
      </c>
      <c r="H985" s="9">
        <f t="shared" si="63"/>
        <v>80.999140154772135</v>
      </c>
      <c r="I985" s="4">
        <v>2326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60"/>
        <v>43681.208333333328</v>
      </c>
      <c r="O985" s="13">
        <f t="shared" si="61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s="4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2"/>
        <v>1.5246153846153847</v>
      </c>
      <c r="G986" s="4" t="s">
        <v>20</v>
      </c>
      <c r="H986" s="9">
        <f t="shared" si="63"/>
        <v>26.010498687664043</v>
      </c>
      <c r="I986" s="4">
        <v>381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60"/>
        <v>43716.208333333328</v>
      </c>
      <c r="O986" s="13">
        <f t="shared" si="61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s="4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2"/>
        <v>0.67129542790152408</v>
      </c>
      <c r="G987" s="4" t="s">
        <v>14</v>
      </c>
      <c r="H987" s="9">
        <f t="shared" si="63"/>
        <v>25.998410896708286</v>
      </c>
      <c r="I987" s="4">
        <v>4405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60"/>
        <v>41614.25</v>
      </c>
      <c r="O987" s="13">
        <f t="shared" si="61"/>
        <v>41640.25</v>
      </c>
      <c r="P987" t="b">
        <v>0</v>
      </c>
      <c r="Q987" t="b">
        <v>1</v>
      </c>
      <c r="R987" t="s">
        <v>23</v>
      </c>
      <c r="S987" t="s">
        <v>2035</v>
      </c>
      <c r="T987" s="4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2"/>
        <v>0.40307692307692305</v>
      </c>
      <c r="G988" s="4" t="s">
        <v>14</v>
      </c>
      <c r="H988" s="9">
        <f t="shared" si="63"/>
        <v>34.173913043478258</v>
      </c>
      <c r="I988" s="4">
        <v>92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60"/>
        <v>40638.208333333336</v>
      </c>
      <c r="O988" s="13">
        <f t="shared" si="61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s="4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2"/>
        <v>2.1679032258064517</v>
      </c>
      <c r="G989" s="4" t="s">
        <v>20</v>
      </c>
      <c r="H989" s="9">
        <f t="shared" si="63"/>
        <v>28.002083333333335</v>
      </c>
      <c r="I989" s="4">
        <v>480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60"/>
        <v>42852.208333333328</v>
      </c>
      <c r="O989" s="13">
        <f t="shared" si="61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s="4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2"/>
        <v>0.52117021276595743</v>
      </c>
      <c r="G990" s="4" t="s">
        <v>14</v>
      </c>
      <c r="H990" s="9">
        <f t="shared" si="63"/>
        <v>76.546875</v>
      </c>
      <c r="I990" s="4">
        <v>64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60"/>
        <v>42686.25</v>
      </c>
      <c r="O990" s="13">
        <f t="shared" si="61"/>
        <v>42707.25</v>
      </c>
      <c r="P990" t="b">
        <v>0</v>
      </c>
      <c r="Q990" t="b">
        <v>0</v>
      </c>
      <c r="R990" t="s">
        <v>133</v>
      </c>
      <c r="S990" t="s">
        <v>2047</v>
      </c>
      <c r="T990" s="4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2"/>
        <v>4.9958333333333336</v>
      </c>
      <c r="G991" s="4" t="s">
        <v>20</v>
      </c>
      <c r="H991" s="9">
        <f t="shared" si="63"/>
        <v>53.053097345132741</v>
      </c>
      <c r="I991" s="4">
        <v>226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60"/>
        <v>43571.208333333328</v>
      </c>
      <c r="O991" s="13">
        <f t="shared" si="61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s="4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2"/>
        <v>0.87679487179487181</v>
      </c>
      <c r="G992" s="4" t="s">
        <v>14</v>
      </c>
      <c r="H992" s="9">
        <f t="shared" si="63"/>
        <v>106.859375</v>
      </c>
      <c r="I992" s="4">
        <v>64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60"/>
        <v>42432.25</v>
      </c>
      <c r="O992" s="13">
        <f t="shared" si="61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s="4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2"/>
        <v>1.131734693877551</v>
      </c>
      <c r="G993" s="4" t="s">
        <v>20</v>
      </c>
      <c r="H993" s="9">
        <f t="shared" si="63"/>
        <v>46.020746887966808</v>
      </c>
      <c r="I993" s="4">
        <v>241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60"/>
        <v>41907.208333333336</v>
      </c>
      <c r="O993" s="13">
        <f t="shared" si="61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s="4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2"/>
        <v>4.2654838709677421</v>
      </c>
      <c r="G994" s="4" t="s">
        <v>20</v>
      </c>
      <c r="H994" s="9">
        <f t="shared" si="63"/>
        <v>100.17424242424242</v>
      </c>
      <c r="I994" s="4">
        <v>132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60"/>
        <v>43227.208333333328</v>
      </c>
      <c r="O994" s="13">
        <f t="shared" si="61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s="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2"/>
        <v>0.77632653061224488</v>
      </c>
      <c r="G995" s="4" t="s">
        <v>74</v>
      </c>
      <c r="H995" s="9">
        <f t="shared" si="63"/>
        <v>101.44</v>
      </c>
      <c r="I995" s="4">
        <v>75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60"/>
        <v>42362.25</v>
      </c>
      <c r="O995" s="13">
        <f t="shared" si="61"/>
        <v>42379.25</v>
      </c>
      <c r="P995" t="b">
        <v>0</v>
      </c>
      <c r="Q995" t="b">
        <v>1</v>
      </c>
      <c r="R995" t="s">
        <v>122</v>
      </c>
      <c r="S995" t="s">
        <v>2054</v>
      </c>
      <c r="T995" s="4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2"/>
        <v>0.52496810772501767</v>
      </c>
      <c r="G996" s="4" t="s">
        <v>14</v>
      </c>
      <c r="H996" s="9">
        <f t="shared" si="63"/>
        <v>87.972684085510693</v>
      </c>
      <c r="I996" s="4">
        <v>842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60"/>
        <v>41929.208333333336</v>
      </c>
      <c r="O996" s="13">
        <f t="shared" si="61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s="4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2"/>
        <v>1.5746762589928058</v>
      </c>
      <c r="G997" s="4" t="s">
        <v>20</v>
      </c>
      <c r="H997" s="9">
        <f t="shared" si="63"/>
        <v>74.995594713656388</v>
      </c>
      <c r="I997" s="4">
        <v>2043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60"/>
        <v>43408.208333333328</v>
      </c>
      <c r="O997" s="13">
        <f t="shared" si="61"/>
        <v>43437.25</v>
      </c>
      <c r="P997" t="b">
        <v>0</v>
      </c>
      <c r="Q997" t="b">
        <v>1</v>
      </c>
      <c r="R997" t="s">
        <v>17</v>
      </c>
      <c r="S997" t="s">
        <v>2033</v>
      </c>
      <c r="T997" s="4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2"/>
        <v>0.72939393939393937</v>
      </c>
      <c r="G998" s="4" t="s">
        <v>14</v>
      </c>
      <c r="H998" s="9">
        <f t="shared" si="63"/>
        <v>42.982142857142854</v>
      </c>
      <c r="I998" s="4">
        <v>112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60"/>
        <v>41276.25</v>
      </c>
      <c r="O998" s="13">
        <f t="shared" si="61"/>
        <v>41306.25</v>
      </c>
      <c r="P998" t="b">
        <v>0</v>
      </c>
      <c r="Q998" t="b">
        <v>0</v>
      </c>
      <c r="R998" t="s">
        <v>33</v>
      </c>
      <c r="S998" t="s">
        <v>2039</v>
      </c>
      <c r="T998" s="4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2"/>
        <v>0.60565789473684206</v>
      </c>
      <c r="G999" s="4" t="s">
        <v>74</v>
      </c>
      <c r="H999" s="9">
        <f t="shared" si="63"/>
        <v>33.115107913669064</v>
      </c>
      <c r="I999" s="4">
        <v>139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60"/>
        <v>41659.25</v>
      </c>
      <c r="O999" s="13">
        <f t="shared" si="61"/>
        <v>41664.25</v>
      </c>
      <c r="P999" t="b">
        <v>0</v>
      </c>
      <c r="Q999" t="b">
        <v>0</v>
      </c>
      <c r="R999" t="s">
        <v>33</v>
      </c>
      <c r="S999" t="s">
        <v>2039</v>
      </c>
      <c r="T999" s="4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2"/>
        <v>0.5679129129129129</v>
      </c>
      <c r="G1000" s="4" t="s">
        <v>14</v>
      </c>
      <c r="H1000" s="9">
        <f t="shared" si="63"/>
        <v>101.13101604278074</v>
      </c>
      <c r="I1000" s="4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60"/>
        <v>40220.25</v>
      </c>
      <c r="O1000" s="13">
        <f t="shared" si="61"/>
        <v>40234.25</v>
      </c>
      <c r="P1000" t="b">
        <v>0</v>
      </c>
      <c r="Q1000" t="b">
        <v>1</v>
      </c>
      <c r="R1000" t="s">
        <v>60</v>
      </c>
      <c r="S1000" t="s">
        <v>2035</v>
      </c>
      <c r="T1000" s="4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2"/>
        <v>0.56542754275427543</v>
      </c>
      <c r="G1001" s="4" t="s">
        <v>74</v>
      </c>
      <c r="H1001" s="9">
        <f t="shared" si="63"/>
        <v>55.98841354723708</v>
      </c>
      <c r="I1001" s="4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60"/>
        <v>42550.208333333328</v>
      </c>
      <c r="O1001" s="13">
        <f t="shared" si="61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s="4" t="s">
        <v>2034</v>
      </c>
    </row>
    <row r="1002" spans="1:20" x14ac:dyDescent="0.35">
      <c r="G1002"/>
    </row>
    <row r="1003" spans="1:20" x14ac:dyDescent="0.35">
      <c r="G1003"/>
    </row>
    <row r="1004" spans="1:20" x14ac:dyDescent="0.35">
      <c r="G1004"/>
    </row>
    <row r="1005" spans="1:20" x14ac:dyDescent="0.35">
      <c r="G1005"/>
    </row>
    <row r="1006" spans="1:20" x14ac:dyDescent="0.35">
      <c r="G1006"/>
    </row>
    <row r="1007" spans="1:20" x14ac:dyDescent="0.35">
      <c r="G1007"/>
    </row>
    <row r="1008" spans="1:20" x14ac:dyDescent="0.35">
      <c r="G1008"/>
    </row>
    <row r="1009" spans="7:7" x14ac:dyDescent="0.35">
      <c r="G1009"/>
    </row>
    <row r="1010" spans="7:7" x14ac:dyDescent="0.35">
      <c r="G1010"/>
    </row>
    <row r="1011" spans="7:7" x14ac:dyDescent="0.35">
      <c r="G1011"/>
    </row>
    <row r="1012" spans="7:7" x14ac:dyDescent="0.35">
      <c r="G1012"/>
    </row>
    <row r="1013" spans="7:7" x14ac:dyDescent="0.35">
      <c r="G1013"/>
    </row>
    <row r="1014" spans="7:7" x14ac:dyDescent="0.35">
      <c r="G1014"/>
    </row>
    <row r="1015" spans="7:7" x14ac:dyDescent="0.35">
      <c r="G1015"/>
    </row>
    <row r="1016" spans="7:7" x14ac:dyDescent="0.35">
      <c r="G1016"/>
    </row>
    <row r="1017" spans="7:7" x14ac:dyDescent="0.35">
      <c r="G1017"/>
    </row>
    <row r="1018" spans="7:7" x14ac:dyDescent="0.35">
      <c r="G1018"/>
    </row>
    <row r="1019" spans="7:7" x14ac:dyDescent="0.35">
      <c r="G1019"/>
    </row>
    <row r="1020" spans="7:7" x14ac:dyDescent="0.35">
      <c r="G1020"/>
    </row>
    <row r="1021" spans="7:7" x14ac:dyDescent="0.35">
      <c r="G1021"/>
    </row>
    <row r="1022" spans="7:7" x14ac:dyDescent="0.35">
      <c r="G1022"/>
    </row>
    <row r="1023" spans="7:7" x14ac:dyDescent="0.35">
      <c r="G1023"/>
    </row>
    <row r="1024" spans="7:7" x14ac:dyDescent="0.35">
      <c r="G1024"/>
    </row>
    <row r="1025" spans="7:7" x14ac:dyDescent="0.35">
      <c r="G1025"/>
    </row>
    <row r="1026" spans="7:7" x14ac:dyDescent="0.35">
      <c r="G1026"/>
    </row>
    <row r="1027" spans="7:7" x14ac:dyDescent="0.35">
      <c r="G1027"/>
    </row>
    <row r="1028" spans="7:7" x14ac:dyDescent="0.35">
      <c r="G1028"/>
    </row>
    <row r="1029" spans="7:7" x14ac:dyDescent="0.35">
      <c r="G1029"/>
    </row>
    <row r="1030" spans="7:7" x14ac:dyDescent="0.35">
      <c r="G1030"/>
    </row>
    <row r="1031" spans="7:7" x14ac:dyDescent="0.35">
      <c r="G1031"/>
    </row>
    <row r="1032" spans="7:7" x14ac:dyDescent="0.35">
      <c r="G1032"/>
    </row>
    <row r="1033" spans="7:7" x14ac:dyDescent="0.35">
      <c r="G1033"/>
    </row>
    <row r="1034" spans="7:7" x14ac:dyDescent="0.35">
      <c r="G1034"/>
    </row>
    <row r="1035" spans="7:7" x14ac:dyDescent="0.35">
      <c r="G1035"/>
    </row>
    <row r="1036" spans="7:7" x14ac:dyDescent="0.35">
      <c r="G1036"/>
    </row>
    <row r="1037" spans="7:7" x14ac:dyDescent="0.35">
      <c r="G1037"/>
    </row>
    <row r="1038" spans="7:7" x14ac:dyDescent="0.35">
      <c r="G1038"/>
    </row>
    <row r="1039" spans="7:7" x14ac:dyDescent="0.35">
      <c r="G1039"/>
    </row>
    <row r="1040" spans="7:7" x14ac:dyDescent="0.35">
      <c r="G1040"/>
    </row>
    <row r="1041" spans="7:7" x14ac:dyDescent="0.35">
      <c r="G1041"/>
    </row>
    <row r="1042" spans="7:7" x14ac:dyDescent="0.35">
      <c r="G1042"/>
    </row>
    <row r="1043" spans="7:7" x14ac:dyDescent="0.35">
      <c r="G1043"/>
    </row>
    <row r="1044" spans="7:7" x14ac:dyDescent="0.35">
      <c r="G1044"/>
    </row>
    <row r="1045" spans="7:7" x14ac:dyDescent="0.35">
      <c r="G1045"/>
    </row>
    <row r="1046" spans="7:7" x14ac:dyDescent="0.35">
      <c r="G1046"/>
    </row>
    <row r="1047" spans="7:7" x14ac:dyDescent="0.35">
      <c r="G1047"/>
    </row>
    <row r="1048" spans="7:7" x14ac:dyDescent="0.35">
      <c r="G1048"/>
    </row>
    <row r="1049" spans="7:7" x14ac:dyDescent="0.35">
      <c r="G1049"/>
    </row>
    <row r="1050" spans="7:7" x14ac:dyDescent="0.35">
      <c r="G1050"/>
    </row>
    <row r="1051" spans="7:7" x14ac:dyDescent="0.35">
      <c r="G1051"/>
    </row>
    <row r="1052" spans="7:7" x14ac:dyDescent="0.35">
      <c r="G1052"/>
    </row>
    <row r="1053" spans="7:7" x14ac:dyDescent="0.35">
      <c r="G1053"/>
    </row>
    <row r="1054" spans="7:7" x14ac:dyDescent="0.35">
      <c r="G1054"/>
    </row>
    <row r="1055" spans="7:7" x14ac:dyDescent="0.35">
      <c r="G1055"/>
    </row>
    <row r="1056" spans="7:7" x14ac:dyDescent="0.35">
      <c r="G1056"/>
    </row>
    <row r="1057" spans="7:7" x14ac:dyDescent="0.35">
      <c r="G1057"/>
    </row>
    <row r="1058" spans="7:7" x14ac:dyDescent="0.35">
      <c r="G1058"/>
    </row>
    <row r="1059" spans="7:7" x14ac:dyDescent="0.35">
      <c r="G1059"/>
    </row>
    <row r="1060" spans="7:7" x14ac:dyDescent="0.35">
      <c r="G1060"/>
    </row>
    <row r="1061" spans="7:7" x14ac:dyDescent="0.35">
      <c r="G1061"/>
    </row>
    <row r="1062" spans="7:7" x14ac:dyDescent="0.35">
      <c r="G1062"/>
    </row>
    <row r="1063" spans="7:7" x14ac:dyDescent="0.35">
      <c r="G1063"/>
    </row>
    <row r="1064" spans="7:7" x14ac:dyDescent="0.35">
      <c r="G1064"/>
    </row>
    <row r="1065" spans="7:7" x14ac:dyDescent="0.35">
      <c r="G1065"/>
    </row>
    <row r="1066" spans="7:7" x14ac:dyDescent="0.35">
      <c r="G1066"/>
    </row>
    <row r="1067" spans="7:7" x14ac:dyDescent="0.35">
      <c r="G1067"/>
    </row>
    <row r="1068" spans="7:7" x14ac:dyDescent="0.35">
      <c r="G1068"/>
    </row>
    <row r="1069" spans="7:7" x14ac:dyDescent="0.35">
      <c r="G1069"/>
    </row>
    <row r="1070" spans="7:7" x14ac:dyDescent="0.35">
      <c r="G1070"/>
    </row>
    <row r="1071" spans="7:7" x14ac:dyDescent="0.35">
      <c r="G1071"/>
    </row>
    <row r="1072" spans="7:7" x14ac:dyDescent="0.35">
      <c r="G1072"/>
    </row>
    <row r="1073" spans="7:7" x14ac:dyDescent="0.35">
      <c r="G1073"/>
    </row>
    <row r="1074" spans="7:7" x14ac:dyDescent="0.35">
      <c r="G1074"/>
    </row>
    <row r="1075" spans="7:7" x14ac:dyDescent="0.35">
      <c r="G1075"/>
    </row>
    <row r="1076" spans="7:7" x14ac:dyDescent="0.35">
      <c r="G1076"/>
    </row>
    <row r="1077" spans="7:7" x14ac:dyDescent="0.35">
      <c r="G1077"/>
    </row>
    <row r="1078" spans="7:7" x14ac:dyDescent="0.35">
      <c r="G1078"/>
    </row>
    <row r="1079" spans="7:7" x14ac:dyDescent="0.35">
      <c r="G1079"/>
    </row>
    <row r="1080" spans="7:7" x14ac:dyDescent="0.35">
      <c r="G1080"/>
    </row>
    <row r="1081" spans="7:7" x14ac:dyDescent="0.35">
      <c r="G1081"/>
    </row>
    <row r="1082" spans="7:7" x14ac:dyDescent="0.35">
      <c r="G1082"/>
    </row>
    <row r="1083" spans="7:7" x14ac:dyDescent="0.35">
      <c r="G1083"/>
    </row>
    <row r="1084" spans="7:7" x14ac:dyDescent="0.35">
      <c r="G1084"/>
    </row>
    <row r="1085" spans="7:7" x14ac:dyDescent="0.35">
      <c r="G1085"/>
    </row>
    <row r="1086" spans="7:7" x14ac:dyDescent="0.35">
      <c r="G1086"/>
    </row>
    <row r="1087" spans="7:7" x14ac:dyDescent="0.35">
      <c r="G1087"/>
    </row>
    <row r="1088" spans="7:7" x14ac:dyDescent="0.35">
      <c r="G1088"/>
    </row>
    <row r="1089" spans="7:7" x14ac:dyDescent="0.35">
      <c r="G1089"/>
    </row>
    <row r="1090" spans="7:7" x14ac:dyDescent="0.35">
      <c r="G1090"/>
    </row>
    <row r="1091" spans="7:7" x14ac:dyDescent="0.35">
      <c r="G1091"/>
    </row>
    <row r="1092" spans="7:7" x14ac:dyDescent="0.35">
      <c r="G1092"/>
    </row>
    <row r="1093" spans="7:7" x14ac:dyDescent="0.35">
      <c r="G1093"/>
    </row>
    <row r="1094" spans="7:7" x14ac:dyDescent="0.35">
      <c r="G1094"/>
    </row>
    <row r="1095" spans="7:7" x14ac:dyDescent="0.35">
      <c r="G1095"/>
    </row>
    <row r="1096" spans="7:7" x14ac:dyDescent="0.35">
      <c r="G1096"/>
    </row>
    <row r="1097" spans="7:7" x14ac:dyDescent="0.35">
      <c r="G1097"/>
    </row>
    <row r="1098" spans="7:7" x14ac:dyDescent="0.35">
      <c r="G1098"/>
    </row>
    <row r="1099" spans="7:7" x14ac:dyDescent="0.35">
      <c r="G1099"/>
    </row>
    <row r="1100" spans="7:7" x14ac:dyDescent="0.35">
      <c r="G1100"/>
    </row>
    <row r="1101" spans="7:7" x14ac:dyDescent="0.35">
      <c r="G1101"/>
    </row>
    <row r="1102" spans="7:7" x14ac:dyDescent="0.35">
      <c r="G1102"/>
    </row>
    <row r="1103" spans="7:7" x14ac:dyDescent="0.35">
      <c r="G1103"/>
    </row>
    <row r="1104" spans="7:7" x14ac:dyDescent="0.35">
      <c r="G1104"/>
    </row>
    <row r="1105" spans="7:7" x14ac:dyDescent="0.35">
      <c r="G1105"/>
    </row>
    <row r="1106" spans="7:7" x14ac:dyDescent="0.35">
      <c r="G1106"/>
    </row>
    <row r="1107" spans="7:7" x14ac:dyDescent="0.35">
      <c r="G1107"/>
    </row>
    <row r="1108" spans="7:7" x14ac:dyDescent="0.35">
      <c r="G1108"/>
    </row>
    <row r="1109" spans="7:7" x14ac:dyDescent="0.35">
      <c r="G1109"/>
    </row>
    <row r="1110" spans="7:7" x14ac:dyDescent="0.35">
      <c r="G1110"/>
    </row>
    <row r="1111" spans="7:7" x14ac:dyDescent="0.35">
      <c r="G1111"/>
    </row>
    <row r="1112" spans="7:7" x14ac:dyDescent="0.35">
      <c r="G1112"/>
    </row>
    <row r="1113" spans="7:7" x14ac:dyDescent="0.35">
      <c r="G1113"/>
    </row>
    <row r="1114" spans="7:7" x14ac:dyDescent="0.35">
      <c r="G1114"/>
    </row>
    <row r="1115" spans="7:7" x14ac:dyDescent="0.35">
      <c r="G1115"/>
    </row>
    <row r="1116" spans="7:7" x14ac:dyDescent="0.35">
      <c r="G1116"/>
    </row>
    <row r="1117" spans="7:7" x14ac:dyDescent="0.35">
      <c r="G1117"/>
    </row>
    <row r="1118" spans="7:7" x14ac:dyDescent="0.35">
      <c r="G1118"/>
    </row>
    <row r="1119" spans="7:7" x14ac:dyDescent="0.35">
      <c r="G1119"/>
    </row>
    <row r="1120" spans="7:7" x14ac:dyDescent="0.35">
      <c r="G1120"/>
    </row>
    <row r="1121" spans="7:7" x14ac:dyDescent="0.35">
      <c r="G1121"/>
    </row>
    <row r="1122" spans="7:7" x14ac:dyDescent="0.35">
      <c r="G1122"/>
    </row>
    <row r="1123" spans="7:7" x14ac:dyDescent="0.35">
      <c r="G1123"/>
    </row>
    <row r="1124" spans="7:7" x14ac:dyDescent="0.35">
      <c r="G1124"/>
    </row>
    <row r="1125" spans="7:7" x14ac:dyDescent="0.35">
      <c r="G1125"/>
    </row>
    <row r="1126" spans="7:7" x14ac:dyDescent="0.35">
      <c r="G1126"/>
    </row>
    <row r="1127" spans="7:7" x14ac:dyDescent="0.35">
      <c r="G1127"/>
    </row>
    <row r="1128" spans="7:7" x14ac:dyDescent="0.35">
      <c r="G1128"/>
    </row>
    <row r="1129" spans="7:7" x14ac:dyDescent="0.35">
      <c r="G1129"/>
    </row>
    <row r="1130" spans="7:7" x14ac:dyDescent="0.35">
      <c r="G1130"/>
    </row>
    <row r="1131" spans="7:7" x14ac:dyDescent="0.35">
      <c r="G1131"/>
    </row>
    <row r="1132" spans="7:7" x14ac:dyDescent="0.35">
      <c r="G1132"/>
    </row>
    <row r="1133" spans="7:7" x14ac:dyDescent="0.35">
      <c r="G1133"/>
    </row>
    <row r="1134" spans="7:7" x14ac:dyDescent="0.35">
      <c r="G1134"/>
    </row>
    <row r="1135" spans="7:7" x14ac:dyDescent="0.35">
      <c r="G1135"/>
    </row>
    <row r="1136" spans="7:7" x14ac:dyDescent="0.35">
      <c r="G1136"/>
    </row>
    <row r="1137" spans="7:7" x14ac:dyDescent="0.35">
      <c r="G1137"/>
    </row>
    <row r="1138" spans="7:7" x14ac:dyDescent="0.35">
      <c r="G1138"/>
    </row>
    <row r="1139" spans="7:7" x14ac:dyDescent="0.35">
      <c r="G1139"/>
    </row>
    <row r="1140" spans="7:7" x14ac:dyDescent="0.35">
      <c r="G1140"/>
    </row>
    <row r="1141" spans="7:7" x14ac:dyDescent="0.35">
      <c r="G1141"/>
    </row>
    <row r="1142" spans="7:7" x14ac:dyDescent="0.35">
      <c r="G1142"/>
    </row>
    <row r="1143" spans="7:7" x14ac:dyDescent="0.35">
      <c r="G1143"/>
    </row>
    <row r="1144" spans="7:7" x14ac:dyDescent="0.35">
      <c r="G1144"/>
    </row>
    <row r="1145" spans="7:7" x14ac:dyDescent="0.35">
      <c r="G1145"/>
    </row>
    <row r="1146" spans="7:7" x14ac:dyDescent="0.35">
      <c r="G1146"/>
    </row>
    <row r="1147" spans="7:7" x14ac:dyDescent="0.35">
      <c r="G1147"/>
    </row>
    <row r="1148" spans="7:7" x14ac:dyDescent="0.35">
      <c r="G1148"/>
    </row>
    <row r="1149" spans="7:7" x14ac:dyDescent="0.35">
      <c r="G1149"/>
    </row>
    <row r="1150" spans="7:7" x14ac:dyDescent="0.35">
      <c r="G1150"/>
    </row>
    <row r="1151" spans="7:7" x14ac:dyDescent="0.35">
      <c r="G1151"/>
    </row>
    <row r="1152" spans="7:7" x14ac:dyDescent="0.35">
      <c r="G1152"/>
    </row>
    <row r="1153" spans="7:7" x14ac:dyDescent="0.35">
      <c r="G1153"/>
    </row>
    <row r="1154" spans="7:7" x14ac:dyDescent="0.35">
      <c r="G1154"/>
    </row>
    <row r="1155" spans="7:7" x14ac:dyDescent="0.35">
      <c r="G1155"/>
    </row>
    <row r="1156" spans="7:7" x14ac:dyDescent="0.35">
      <c r="G1156"/>
    </row>
    <row r="1157" spans="7:7" x14ac:dyDescent="0.35">
      <c r="G1157"/>
    </row>
    <row r="1158" spans="7:7" x14ac:dyDescent="0.35">
      <c r="G1158"/>
    </row>
    <row r="1159" spans="7:7" x14ac:dyDescent="0.35">
      <c r="G1159"/>
    </row>
    <row r="1160" spans="7:7" x14ac:dyDescent="0.35">
      <c r="G1160"/>
    </row>
    <row r="1161" spans="7:7" x14ac:dyDescent="0.35">
      <c r="G1161"/>
    </row>
    <row r="1162" spans="7:7" x14ac:dyDescent="0.35">
      <c r="G1162"/>
    </row>
    <row r="1163" spans="7:7" x14ac:dyDescent="0.35">
      <c r="G1163"/>
    </row>
    <row r="1164" spans="7:7" x14ac:dyDescent="0.35">
      <c r="G1164"/>
    </row>
    <row r="1165" spans="7:7" x14ac:dyDescent="0.35">
      <c r="G1165"/>
    </row>
    <row r="1166" spans="7:7" x14ac:dyDescent="0.35">
      <c r="G1166"/>
    </row>
    <row r="1167" spans="7:7" x14ac:dyDescent="0.35">
      <c r="G1167"/>
    </row>
    <row r="1168" spans="7:7" x14ac:dyDescent="0.35">
      <c r="G1168"/>
    </row>
    <row r="1169" spans="7:7" x14ac:dyDescent="0.35">
      <c r="G1169"/>
    </row>
    <row r="1170" spans="7:7" x14ac:dyDescent="0.35">
      <c r="G1170"/>
    </row>
    <row r="1171" spans="7:7" x14ac:dyDescent="0.35">
      <c r="G1171"/>
    </row>
    <row r="1172" spans="7:7" x14ac:dyDescent="0.35">
      <c r="G1172"/>
    </row>
    <row r="1173" spans="7:7" x14ac:dyDescent="0.35">
      <c r="G1173"/>
    </row>
    <row r="1174" spans="7:7" x14ac:dyDescent="0.35">
      <c r="G1174"/>
    </row>
    <row r="1175" spans="7:7" x14ac:dyDescent="0.35">
      <c r="G1175"/>
    </row>
    <row r="1176" spans="7:7" x14ac:dyDescent="0.35">
      <c r="G1176"/>
    </row>
    <row r="1177" spans="7:7" x14ac:dyDescent="0.35">
      <c r="G1177"/>
    </row>
    <row r="1178" spans="7:7" x14ac:dyDescent="0.35">
      <c r="G1178"/>
    </row>
    <row r="1179" spans="7:7" x14ac:dyDescent="0.35">
      <c r="G1179"/>
    </row>
    <row r="1180" spans="7:7" x14ac:dyDescent="0.35">
      <c r="G1180"/>
    </row>
    <row r="1181" spans="7:7" x14ac:dyDescent="0.35">
      <c r="G1181"/>
    </row>
    <row r="1182" spans="7:7" x14ac:dyDescent="0.35">
      <c r="G1182"/>
    </row>
    <row r="1183" spans="7:7" x14ac:dyDescent="0.35">
      <c r="G1183"/>
    </row>
    <row r="1184" spans="7:7" x14ac:dyDescent="0.35">
      <c r="G1184"/>
    </row>
    <row r="1185" spans="7:7" x14ac:dyDescent="0.35">
      <c r="G1185"/>
    </row>
    <row r="1186" spans="7:7" x14ac:dyDescent="0.35">
      <c r="G1186"/>
    </row>
    <row r="1187" spans="7:7" x14ac:dyDescent="0.35">
      <c r="G1187"/>
    </row>
    <row r="1188" spans="7:7" x14ac:dyDescent="0.35">
      <c r="G1188"/>
    </row>
    <row r="1189" spans="7:7" x14ac:dyDescent="0.35">
      <c r="G1189"/>
    </row>
    <row r="1190" spans="7:7" x14ac:dyDescent="0.35">
      <c r="G1190"/>
    </row>
    <row r="1191" spans="7:7" x14ac:dyDescent="0.35">
      <c r="G1191"/>
    </row>
    <row r="1192" spans="7:7" x14ac:dyDescent="0.35">
      <c r="G1192"/>
    </row>
    <row r="1193" spans="7:7" x14ac:dyDescent="0.35">
      <c r="G1193"/>
    </row>
    <row r="1194" spans="7:7" x14ac:dyDescent="0.35">
      <c r="G1194"/>
    </row>
    <row r="1195" spans="7:7" x14ac:dyDescent="0.35">
      <c r="G1195"/>
    </row>
    <row r="1196" spans="7:7" x14ac:dyDescent="0.35">
      <c r="G1196"/>
    </row>
    <row r="1197" spans="7:7" x14ac:dyDescent="0.35">
      <c r="G1197"/>
    </row>
    <row r="1198" spans="7:7" x14ac:dyDescent="0.35">
      <c r="G1198"/>
    </row>
    <row r="1199" spans="7:7" x14ac:dyDescent="0.35">
      <c r="G1199"/>
    </row>
    <row r="1200" spans="7:7" x14ac:dyDescent="0.35">
      <c r="G1200"/>
    </row>
    <row r="1201" spans="7:7" x14ac:dyDescent="0.35">
      <c r="G1201"/>
    </row>
    <row r="1202" spans="7:7" x14ac:dyDescent="0.35">
      <c r="G1202"/>
    </row>
    <row r="1203" spans="7:7" x14ac:dyDescent="0.35">
      <c r="G1203"/>
    </row>
    <row r="1204" spans="7:7" x14ac:dyDescent="0.35">
      <c r="G1204"/>
    </row>
    <row r="1205" spans="7:7" x14ac:dyDescent="0.35">
      <c r="G1205"/>
    </row>
    <row r="1206" spans="7:7" x14ac:dyDescent="0.35">
      <c r="G1206"/>
    </row>
    <row r="1207" spans="7:7" x14ac:dyDescent="0.35">
      <c r="G1207"/>
    </row>
    <row r="1208" spans="7:7" x14ac:dyDescent="0.35">
      <c r="G1208"/>
    </row>
    <row r="1209" spans="7:7" x14ac:dyDescent="0.35">
      <c r="G1209"/>
    </row>
    <row r="1210" spans="7:7" x14ac:dyDescent="0.35">
      <c r="G1210"/>
    </row>
    <row r="1211" spans="7:7" x14ac:dyDescent="0.35">
      <c r="G1211"/>
    </row>
    <row r="1212" spans="7:7" x14ac:dyDescent="0.35">
      <c r="G1212"/>
    </row>
    <row r="1213" spans="7:7" x14ac:dyDescent="0.35">
      <c r="G1213"/>
    </row>
    <row r="1214" spans="7:7" x14ac:dyDescent="0.35">
      <c r="G1214"/>
    </row>
    <row r="1215" spans="7:7" x14ac:dyDescent="0.35">
      <c r="G1215"/>
    </row>
    <row r="1216" spans="7:7" x14ac:dyDescent="0.35">
      <c r="G1216"/>
    </row>
    <row r="1217" spans="7:7" x14ac:dyDescent="0.35">
      <c r="G1217"/>
    </row>
    <row r="1218" spans="7:7" x14ac:dyDescent="0.35">
      <c r="G1218"/>
    </row>
    <row r="1219" spans="7:7" x14ac:dyDescent="0.35">
      <c r="G1219"/>
    </row>
    <row r="1220" spans="7:7" x14ac:dyDescent="0.35">
      <c r="G1220"/>
    </row>
    <row r="1221" spans="7:7" x14ac:dyDescent="0.35">
      <c r="G1221"/>
    </row>
    <row r="1222" spans="7:7" x14ac:dyDescent="0.35">
      <c r="G1222"/>
    </row>
    <row r="1223" spans="7:7" x14ac:dyDescent="0.35">
      <c r="G1223"/>
    </row>
    <row r="1224" spans="7:7" x14ac:dyDescent="0.35">
      <c r="G1224"/>
    </row>
    <row r="1225" spans="7:7" x14ac:dyDescent="0.35">
      <c r="G1225"/>
    </row>
    <row r="1226" spans="7:7" x14ac:dyDescent="0.35">
      <c r="G1226"/>
    </row>
    <row r="1227" spans="7:7" x14ac:dyDescent="0.35">
      <c r="G1227"/>
    </row>
    <row r="1228" spans="7:7" x14ac:dyDescent="0.35">
      <c r="G1228"/>
    </row>
    <row r="1229" spans="7:7" x14ac:dyDescent="0.35">
      <c r="G1229"/>
    </row>
    <row r="1230" spans="7:7" x14ac:dyDescent="0.35">
      <c r="G1230"/>
    </row>
    <row r="1231" spans="7:7" x14ac:dyDescent="0.35">
      <c r="G1231"/>
    </row>
    <row r="1232" spans="7:7" x14ac:dyDescent="0.35">
      <c r="G1232"/>
    </row>
    <row r="1233" spans="7:7" x14ac:dyDescent="0.35">
      <c r="G1233"/>
    </row>
    <row r="1234" spans="7:7" x14ac:dyDescent="0.35">
      <c r="G1234"/>
    </row>
    <row r="1235" spans="7:7" x14ac:dyDescent="0.35">
      <c r="G1235"/>
    </row>
    <row r="1236" spans="7:7" x14ac:dyDescent="0.35">
      <c r="G1236"/>
    </row>
    <row r="1237" spans="7:7" x14ac:dyDescent="0.35">
      <c r="G1237"/>
    </row>
    <row r="1238" spans="7:7" x14ac:dyDescent="0.35">
      <c r="G1238"/>
    </row>
    <row r="1239" spans="7:7" x14ac:dyDescent="0.35">
      <c r="G1239"/>
    </row>
    <row r="1240" spans="7:7" x14ac:dyDescent="0.35">
      <c r="G1240"/>
    </row>
    <row r="1241" spans="7:7" x14ac:dyDescent="0.35">
      <c r="G1241"/>
    </row>
    <row r="1242" spans="7:7" x14ac:dyDescent="0.35">
      <c r="G1242"/>
    </row>
    <row r="1243" spans="7:7" x14ac:dyDescent="0.35">
      <c r="G1243"/>
    </row>
    <row r="1244" spans="7:7" x14ac:dyDescent="0.35">
      <c r="G1244"/>
    </row>
    <row r="1245" spans="7:7" x14ac:dyDescent="0.35">
      <c r="G1245"/>
    </row>
    <row r="1246" spans="7:7" x14ac:dyDescent="0.35">
      <c r="G1246"/>
    </row>
    <row r="1247" spans="7:7" x14ac:dyDescent="0.35">
      <c r="G1247"/>
    </row>
    <row r="1248" spans="7:7" x14ac:dyDescent="0.35">
      <c r="G1248"/>
    </row>
    <row r="1249" spans="7:7" x14ac:dyDescent="0.35">
      <c r="G1249"/>
    </row>
    <row r="1250" spans="7:7" x14ac:dyDescent="0.35">
      <c r="G1250"/>
    </row>
    <row r="1251" spans="7:7" x14ac:dyDescent="0.35">
      <c r="G1251"/>
    </row>
    <row r="1252" spans="7:7" x14ac:dyDescent="0.35">
      <c r="G1252"/>
    </row>
    <row r="1253" spans="7:7" x14ac:dyDescent="0.35">
      <c r="G1253"/>
    </row>
    <row r="1254" spans="7:7" x14ac:dyDescent="0.35">
      <c r="G1254"/>
    </row>
    <row r="1255" spans="7:7" x14ac:dyDescent="0.35">
      <c r="G1255"/>
    </row>
    <row r="1256" spans="7:7" x14ac:dyDescent="0.35">
      <c r="G1256"/>
    </row>
    <row r="1257" spans="7:7" x14ac:dyDescent="0.35">
      <c r="G1257"/>
    </row>
    <row r="1258" spans="7:7" x14ac:dyDescent="0.35">
      <c r="G1258"/>
    </row>
    <row r="1259" spans="7:7" x14ac:dyDescent="0.35">
      <c r="G1259"/>
    </row>
    <row r="1260" spans="7:7" x14ac:dyDescent="0.35">
      <c r="G1260"/>
    </row>
    <row r="1261" spans="7:7" x14ac:dyDescent="0.35">
      <c r="G1261"/>
    </row>
    <row r="1262" spans="7:7" x14ac:dyDescent="0.35">
      <c r="G1262"/>
    </row>
    <row r="1263" spans="7:7" x14ac:dyDescent="0.35">
      <c r="G1263"/>
    </row>
    <row r="1264" spans="7:7" x14ac:dyDescent="0.35">
      <c r="G1264"/>
    </row>
    <row r="1265" spans="7:7" x14ac:dyDescent="0.35">
      <c r="G1265"/>
    </row>
    <row r="1266" spans="7:7" x14ac:dyDescent="0.35">
      <c r="G1266"/>
    </row>
    <row r="1267" spans="7:7" x14ac:dyDescent="0.35">
      <c r="G1267"/>
    </row>
    <row r="1268" spans="7:7" x14ac:dyDescent="0.35">
      <c r="G1268"/>
    </row>
    <row r="1269" spans="7:7" x14ac:dyDescent="0.35">
      <c r="G1269"/>
    </row>
    <row r="1270" spans="7:7" x14ac:dyDescent="0.35">
      <c r="G1270"/>
    </row>
    <row r="1271" spans="7:7" x14ac:dyDescent="0.35">
      <c r="G1271"/>
    </row>
    <row r="1272" spans="7:7" x14ac:dyDescent="0.35">
      <c r="G1272"/>
    </row>
    <row r="1273" spans="7:7" x14ac:dyDescent="0.35">
      <c r="G1273"/>
    </row>
    <row r="1274" spans="7:7" x14ac:dyDescent="0.35">
      <c r="G1274"/>
    </row>
    <row r="1275" spans="7:7" x14ac:dyDescent="0.35">
      <c r="G1275"/>
    </row>
    <row r="1276" spans="7:7" x14ac:dyDescent="0.35">
      <c r="G1276"/>
    </row>
    <row r="1277" spans="7:7" x14ac:dyDescent="0.35">
      <c r="G1277"/>
    </row>
    <row r="1278" spans="7:7" x14ac:dyDescent="0.35">
      <c r="G1278"/>
    </row>
    <row r="1279" spans="7:7" x14ac:dyDescent="0.35">
      <c r="G1279"/>
    </row>
    <row r="1280" spans="7:7" x14ac:dyDescent="0.35">
      <c r="G1280"/>
    </row>
    <row r="1281" spans="7:7" x14ac:dyDescent="0.35">
      <c r="G1281"/>
    </row>
    <row r="1282" spans="7:7" x14ac:dyDescent="0.35">
      <c r="G1282"/>
    </row>
    <row r="1283" spans="7:7" x14ac:dyDescent="0.35">
      <c r="G1283"/>
    </row>
    <row r="1284" spans="7:7" x14ac:dyDescent="0.35">
      <c r="G1284"/>
    </row>
    <row r="1285" spans="7:7" x14ac:dyDescent="0.35">
      <c r="G1285"/>
    </row>
    <row r="1286" spans="7:7" x14ac:dyDescent="0.35">
      <c r="G1286"/>
    </row>
    <row r="1287" spans="7:7" x14ac:dyDescent="0.35">
      <c r="G1287"/>
    </row>
    <row r="1288" spans="7:7" x14ac:dyDescent="0.35">
      <c r="G1288"/>
    </row>
    <row r="1289" spans="7:7" x14ac:dyDescent="0.35">
      <c r="G1289"/>
    </row>
    <row r="1290" spans="7:7" x14ac:dyDescent="0.35">
      <c r="G1290"/>
    </row>
    <row r="1291" spans="7:7" x14ac:dyDescent="0.35">
      <c r="G1291"/>
    </row>
    <row r="1292" spans="7:7" x14ac:dyDescent="0.35">
      <c r="G1292"/>
    </row>
    <row r="1293" spans="7:7" x14ac:dyDescent="0.35">
      <c r="G1293"/>
    </row>
    <row r="1294" spans="7:7" x14ac:dyDescent="0.35">
      <c r="G1294"/>
    </row>
    <row r="1295" spans="7:7" x14ac:dyDescent="0.35">
      <c r="G1295"/>
    </row>
    <row r="1296" spans="7:7" x14ac:dyDescent="0.35">
      <c r="G1296"/>
    </row>
    <row r="1297" spans="7:7" x14ac:dyDescent="0.35">
      <c r="G1297"/>
    </row>
    <row r="1298" spans="7:7" x14ac:dyDescent="0.35">
      <c r="G1298"/>
    </row>
    <row r="1299" spans="7:7" x14ac:dyDescent="0.35">
      <c r="G1299"/>
    </row>
    <row r="1300" spans="7:7" x14ac:dyDescent="0.35">
      <c r="G1300"/>
    </row>
    <row r="1301" spans="7:7" x14ac:dyDescent="0.35">
      <c r="G1301"/>
    </row>
    <row r="1302" spans="7:7" x14ac:dyDescent="0.35">
      <c r="G1302"/>
    </row>
    <row r="1303" spans="7:7" x14ac:dyDescent="0.35">
      <c r="G1303"/>
    </row>
    <row r="1304" spans="7:7" x14ac:dyDescent="0.35">
      <c r="G1304"/>
    </row>
    <row r="1305" spans="7:7" x14ac:dyDescent="0.35">
      <c r="G1305"/>
    </row>
    <row r="1306" spans="7:7" x14ac:dyDescent="0.35">
      <c r="G1306"/>
    </row>
    <row r="1307" spans="7:7" x14ac:dyDescent="0.35">
      <c r="G1307"/>
    </row>
    <row r="1308" spans="7:7" x14ac:dyDescent="0.35">
      <c r="G1308"/>
    </row>
    <row r="1309" spans="7:7" x14ac:dyDescent="0.35">
      <c r="G1309"/>
    </row>
    <row r="1310" spans="7:7" x14ac:dyDescent="0.35">
      <c r="G1310"/>
    </row>
    <row r="1311" spans="7:7" x14ac:dyDescent="0.35">
      <c r="G1311"/>
    </row>
    <row r="1312" spans="7:7" x14ac:dyDescent="0.35">
      <c r="G1312"/>
    </row>
    <row r="1313" spans="7:7" x14ac:dyDescent="0.35">
      <c r="G1313"/>
    </row>
    <row r="1314" spans="7:7" x14ac:dyDescent="0.35">
      <c r="G1314"/>
    </row>
    <row r="1315" spans="7:7" x14ac:dyDescent="0.35">
      <c r="G1315"/>
    </row>
    <row r="1316" spans="7:7" x14ac:dyDescent="0.35">
      <c r="G1316"/>
    </row>
    <row r="1317" spans="7:7" x14ac:dyDescent="0.35">
      <c r="G1317"/>
    </row>
    <row r="1318" spans="7:7" x14ac:dyDescent="0.35">
      <c r="G1318"/>
    </row>
    <row r="1319" spans="7:7" x14ac:dyDescent="0.35">
      <c r="G1319"/>
    </row>
    <row r="1320" spans="7:7" x14ac:dyDescent="0.35">
      <c r="G1320"/>
    </row>
    <row r="1321" spans="7:7" x14ac:dyDescent="0.35">
      <c r="G1321"/>
    </row>
    <row r="1322" spans="7:7" x14ac:dyDescent="0.35">
      <c r="G1322"/>
    </row>
    <row r="1323" spans="7:7" x14ac:dyDescent="0.35">
      <c r="G1323"/>
    </row>
    <row r="1324" spans="7:7" x14ac:dyDescent="0.35">
      <c r="G1324"/>
    </row>
    <row r="1325" spans="7:7" x14ac:dyDescent="0.35">
      <c r="G1325"/>
    </row>
    <row r="1326" spans="7:7" x14ac:dyDescent="0.35">
      <c r="G1326"/>
    </row>
    <row r="1327" spans="7:7" x14ac:dyDescent="0.35">
      <c r="G1327"/>
    </row>
    <row r="1328" spans="7:7" x14ac:dyDescent="0.35">
      <c r="G1328"/>
    </row>
    <row r="1329" spans="7:7" x14ac:dyDescent="0.35">
      <c r="G1329"/>
    </row>
    <row r="1330" spans="7:7" x14ac:dyDescent="0.35">
      <c r="G1330"/>
    </row>
    <row r="1331" spans="7:7" x14ac:dyDescent="0.35">
      <c r="G1331"/>
    </row>
    <row r="1332" spans="7:7" x14ac:dyDescent="0.35">
      <c r="G1332"/>
    </row>
    <row r="1333" spans="7:7" x14ac:dyDescent="0.35">
      <c r="G1333"/>
    </row>
    <row r="1334" spans="7:7" x14ac:dyDescent="0.35">
      <c r="G1334"/>
    </row>
    <row r="1335" spans="7:7" x14ac:dyDescent="0.35">
      <c r="G1335"/>
    </row>
    <row r="1336" spans="7:7" x14ac:dyDescent="0.35">
      <c r="G1336"/>
    </row>
    <row r="1337" spans="7:7" x14ac:dyDescent="0.35">
      <c r="G1337"/>
    </row>
    <row r="1338" spans="7:7" x14ac:dyDescent="0.35">
      <c r="G1338"/>
    </row>
    <row r="1339" spans="7:7" x14ac:dyDescent="0.35">
      <c r="G1339"/>
    </row>
    <row r="1340" spans="7:7" x14ac:dyDescent="0.35">
      <c r="G1340"/>
    </row>
    <row r="1341" spans="7:7" x14ac:dyDescent="0.35">
      <c r="G1341"/>
    </row>
    <row r="1342" spans="7:7" x14ac:dyDescent="0.35">
      <c r="G1342"/>
    </row>
    <row r="1343" spans="7:7" x14ac:dyDescent="0.35">
      <c r="G1343"/>
    </row>
    <row r="1344" spans="7:7" x14ac:dyDescent="0.35">
      <c r="G1344"/>
    </row>
    <row r="1345" spans="7:7" x14ac:dyDescent="0.35">
      <c r="G1345"/>
    </row>
    <row r="1346" spans="7:7" x14ac:dyDescent="0.35">
      <c r="G1346"/>
    </row>
    <row r="1347" spans="7:7" x14ac:dyDescent="0.35">
      <c r="G1347"/>
    </row>
    <row r="1348" spans="7:7" x14ac:dyDescent="0.35">
      <c r="G1348"/>
    </row>
    <row r="1349" spans="7:7" x14ac:dyDescent="0.35">
      <c r="G1349"/>
    </row>
    <row r="1350" spans="7:7" x14ac:dyDescent="0.35">
      <c r="G1350"/>
    </row>
    <row r="1351" spans="7:7" x14ac:dyDescent="0.35">
      <c r="G1351"/>
    </row>
    <row r="1352" spans="7:7" x14ac:dyDescent="0.35">
      <c r="G1352"/>
    </row>
    <row r="1353" spans="7:7" x14ac:dyDescent="0.35">
      <c r="G1353"/>
    </row>
    <row r="1354" spans="7:7" x14ac:dyDescent="0.35">
      <c r="G1354"/>
    </row>
    <row r="1355" spans="7:7" x14ac:dyDescent="0.35">
      <c r="G1355"/>
    </row>
    <row r="1356" spans="7:7" x14ac:dyDescent="0.35">
      <c r="G1356"/>
    </row>
    <row r="1357" spans="7:7" x14ac:dyDescent="0.35">
      <c r="G1357"/>
    </row>
    <row r="1358" spans="7:7" x14ac:dyDescent="0.35">
      <c r="G1358"/>
    </row>
    <row r="1359" spans="7:7" x14ac:dyDescent="0.35">
      <c r="G1359"/>
    </row>
    <row r="1360" spans="7:7" x14ac:dyDescent="0.35">
      <c r="G1360"/>
    </row>
    <row r="1361" spans="7:7" x14ac:dyDescent="0.35">
      <c r="G1361"/>
    </row>
    <row r="1362" spans="7:7" x14ac:dyDescent="0.35">
      <c r="G1362"/>
    </row>
    <row r="1363" spans="7:7" x14ac:dyDescent="0.35">
      <c r="G1363"/>
    </row>
    <row r="1364" spans="7:7" x14ac:dyDescent="0.35">
      <c r="G1364"/>
    </row>
    <row r="1365" spans="7:7" x14ac:dyDescent="0.35">
      <c r="G1365"/>
    </row>
    <row r="1366" spans="7:7" x14ac:dyDescent="0.35">
      <c r="G1366"/>
    </row>
    <row r="1367" spans="7:7" x14ac:dyDescent="0.35">
      <c r="G1367"/>
    </row>
    <row r="1368" spans="7:7" x14ac:dyDescent="0.35">
      <c r="G1368"/>
    </row>
    <row r="1369" spans="7:7" x14ac:dyDescent="0.35">
      <c r="G1369"/>
    </row>
    <row r="1370" spans="7:7" x14ac:dyDescent="0.35">
      <c r="G1370"/>
    </row>
    <row r="1371" spans="7:7" x14ac:dyDescent="0.35">
      <c r="G1371"/>
    </row>
    <row r="1372" spans="7:7" x14ac:dyDescent="0.35">
      <c r="G1372"/>
    </row>
    <row r="1373" spans="7:7" x14ac:dyDescent="0.35">
      <c r="G1373"/>
    </row>
    <row r="1374" spans="7:7" x14ac:dyDescent="0.35">
      <c r="G1374"/>
    </row>
    <row r="1375" spans="7:7" x14ac:dyDescent="0.35">
      <c r="G1375"/>
    </row>
    <row r="1376" spans="7:7" x14ac:dyDescent="0.35">
      <c r="G1376"/>
    </row>
    <row r="1377" spans="7:7" x14ac:dyDescent="0.35">
      <c r="G1377"/>
    </row>
    <row r="1378" spans="7:7" x14ac:dyDescent="0.35">
      <c r="G1378"/>
    </row>
    <row r="1379" spans="7:7" x14ac:dyDescent="0.35">
      <c r="G1379"/>
    </row>
    <row r="1380" spans="7:7" x14ac:dyDescent="0.35">
      <c r="G1380"/>
    </row>
    <row r="1381" spans="7:7" x14ac:dyDescent="0.35">
      <c r="G1381"/>
    </row>
    <row r="1382" spans="7:7" x14ac:dyDescent="0.35">
      <c r="G1382"/>
    </row>
    <row r="1383" spans="7:7" x14ac:dyDescent="0.35">
      <c r="G1383"/>
    </row>
    <row r="1384" spans="7:7" x14ac:dyDescent="0.35">
      <c r="G1384"/>
    </row>
    <row r="1385" spans="7:7" x14ac:dyDescent="0.35">
      <c r="G1385"/>
    </row>
    <row r="1386" spans="7:7" x14ac:dyDescent="0.35">
      <c r="G1386"/>
    </row>
    <row r="1387" spans="7:7" x14ac:dyDescent="0.35">
      <c r="G1387"/>
    </row>
    <row r="1388" spans="7:7" x14ac:dyDescent="0.35">
      <c r="G1388"/>
    </row>
    <row r="1389" spans="7:7" x14ac:dyDescent="0.35">
      <c r="G1389"/>
    </row>
    <row r="1390" spans="7:7" x14ac:dyDescent="0.35">
      <c r="G1390"/>
    </row>
    <row r="1391" spans="7:7" x14ac:dyDescent="0.35">
      <c r="G1391"/>
    </row>
    <row r="1392" spans="7:7" x14ac:dyDescent="0.35">
      <c r="G1392"/>
    </row>
    <row r="1393" spans="7:7" x14ac:dyDescent="0.35">
      <c r="G1393"/>
    </row>
    <row r="1394" spans="7:7" x14ac:dyDescent="0.35">
      <c r="G1394"/>
    </row>
    <row r="1395" spans="7:7" x14ac:dyDescent="0.35">
      <c r="G1395"/>
    </row>
    <row r="1396" spans="7:7" x14ac:dyDescent="0.35">
      <c r="G1396"/>
    </row>
    <row r="1397" spans="7:7" x14ac:dyDescent="0.35">
      <c r="G1397"/>
    </row>
    <row r="1398" spans="7:7" x14ac:dyDescent="0.35">
      <c r="G1398"/>
    </row>
    <row r="1399" spans="7:7" x14ac:dyDescent="0.35">
      <c r="G1399"/>
    </row>
    <row r="1400" spans="7:7" x14ac:dyDescent="0.35">
      <c r="G1400"/>
    </row>
    <row r="1401" spans="7:7" x14ac:dyDescent="0.35">
      <c r="G1401"/>
    </row>
    <row r="1402" spans="7:7" x14ac:dyDescent="0.35">
      <c r="G1402"/>
    </row>
    <row r="1403" spans="7:7" x14ac:dyDescent="0.35">
      <c r="G1403"/>
    </row>
    <row r="1404" spans="7:7" x14ac:dyDescent="0.35">
      <c r="G1404"/>
    </row>
    <row r="1405" spans="7:7" x14ac:dyDescent="0.35">
      <c r="G1405"/>
    </row>
    <row r="1406" spans="7:7" x14ac:dyDescent="0.35">
      <c r="G1406"/>
    </row>
    <row r="1407" spans="7:7" x14ac:dyDescent="0.35">
      <c r="G1407"/>
    </row>
    <row r="1408" spans="7:7" x14ac:dyDescent="0.35">
      <c r="G1408"/>
    </row>
    <row r="1409" spans="7:7" x14ac:dyDescent="0.35">
      <c r="G1409"/>
    </row>
    <row r="1410" spans="7:7" x14ac:dyDescent="0.35">
      <c r="G1410"/>
    </row>
    <row r="1411" spans="7:7" x14ac:dyDescent="0.35">
      <c r="G1411"/>
    </row>
    <row r="1412" spans="7:7" x14ac:dyDescent="0.35">
      <c r="G1412"/>
    </row>
    <row r="1413" spans="7:7" x14ac:dyDescent="0.35">
      <c r="G1413"/>
    </row>
    <row r="1414" spans="7:7" x14ac:dyDescent="0.35">
      <c r="G1414"/>
    </row>
    <row r="1415" spans="7:7" x14ac:dyDescent="0.35">
      <c r="G1415"/>
    </row>
    <row r="1416" spans="7:7" x14ac:dyDescent="0.35">
      <c r="G1416"/>
    </row>
    <row r="1417" spans="7:7" x14ac:dyDescent="0.35">
      <c r="G1417"/>
    </row>
    <row r="1418" spans="7:7" x14ac:dyDescent="0.35">
      <c r="G1418"/>
    </row>
    <row r="1419" spans="7:7" x14ac:dyDescent="0.35">
      <c r="G1419"/>
    </row>
    <row r="1420" spans="7:7" x14ac:dyDescent="0.35">
      <c r="G1420"/>
    </row>
    <row r="1421" spans="7:7" x14ac:dyDescent="0.35">
      <c r="G1421"/>
    </row>
    <row r="1422" spans="7:7" x14ac:dyDescent="0.35">
      <c r="G1422"/>
    </row>
    <row r="1423" spans="7:7" x14ac:dyDescent="0.35">
      <c r="G1423"/>
    </row>
    <row r="1424" spans="7:7" x14ac:dyDescent="0.35">
      <c r="G1424"/>
    </row>
    <row r="1425" spans="7:7" x14ac:dyDescent="0.35">
      <c r="G1425"/>
    </row>
    <row r="1426" spans="7:7" x14ac:dyDescent="0.35">
      <c r="G1426"/>
    </row>
    <row r="1427" spans="7:7" x14ac:dyDescent="0.35">
      <c r="G1427"/>
    </row>
    <row r="1428" spans="7:7" x14ac:dyDescent="0.35">
      <c r="G1428"/>
    </row>
    <row r="1429" spans="7:7" x14ac:dyDescent="0.35">
      <c r="G1429"/>
    </row>
    <row r="1430" spans="7:7" x14ac:dyDescent="0.35">
      <c r="G1430"/>
    </row>
    <row r="1431" spans="7:7" x14ac:dyDescent="0.35">
      <c r="G1431"/>
    </row>
    <row r="1432" spans="7:7" x14ac:dyDescent="0.35">
      <c r="G1432"/>
    </row>
    <row r="1433" spans="7:7" x14ac:dyDescent="0.35">
      <c r="G1433"/>
    </row>
    <row r="1434" spans="7:7" x14ac:dyDescent="0.35">
      <c r="G1434"/>
    </row>
    <row r="1435" spans="7:7" x14ac:dyDescent="0.35">
      <c r="G1435"/>
    </row>
    <row r="1436" spans="7:7" x14ac:dyDescent="0.35">
      <c r="G1436"/>
    </row>
    <row r="1437" spans="7:7" x14ac:dyDescent="0.35">
      <c r="G1437"/>
    </row>
    <row r="1438" spans="7:7" x14ac:dyDescent="0.35">
      <c r="G1438"/>
    </row>
    <row r="1439" spans="7:7" x14ac:dyDescent="0.35">
      <c r="G1439"/>
    </row>
    <row r="1440" spans="7:7" x14ac:dyDescent="0.35">
      <c r="G1440"/>
    </row>
    <row r="1441" spans="7:7" x14ac:dyDescent="0.35">
      <c r="G1441"/>
    </row>
    <row r="1442" spans="7:7" x14ac:dyDescent="0.35">
      <c r="G1442"/>
    </row>
    <row r="1443" spans="7:7" x14ac:dyDescent="0.35">
      <c r="G1443"/>
    </row>
    <row r="1444" spans="7:7" x14ac:dyDescent="0.35">
      <c r="G1444"/>
    </row>
    <row r="1445" spans="7:7" x14ac:dyDescent="0.35">
      <c r="G1445"/>
    </row>
    <row r="1446" spans="7:7" x14ac:dyDescent="0.35">
      <c r="G1446"/>
    </row>
    <row r="1447" spans="7:7" x14ac:dyDescent="0.35">
      <c r="G1447"/>
    </row>
    <row r="1448" spans="7:7" x14ac:dyDescent="0.35">
      <c r="G1448"/>
    </row>
    <row r="1449" spans="7:7" x14ac:dyDescent="0.35">
      <c r="G1449"/>
    </row>
    <row r="1450" spans="7:7" x14ac:dyDescent="0.35">
      <c r="G1450"/>
    </row>
    <row r="1451" spans="7:7" x14ac:dyDescent="0.35">
      <c r="G1451"/>
    </row>
    <row r="1452" spans="7:7" x14ac:dyDescent="0.35">
      <c r="G1452"/>
    </row>
    <row r="1453" spans="7:7" x14ac:dyDescent="0.35">
      <c r="G1453"/>
    </row>
    <row r="1454" spans="7:7" x14ac:dyDescent="0.35">
      <c r="G1454"/>
    </row>
    <row r="1455" spans="7:7" x14ac:dyDescent="0.35">
      <c r="G1455"/>
    </row>
    <row r="1456" spans="7:7" x14ac:dyDescent="0.35">
      <c r="G1456"/>
    </row>
    <row r="1457" spans="7:7" x14ac:dyDescent="0.35">
      <c r="G1457"/>
    </row>
    <row r="1458" spans="7:7" x14ac:dyDescent="0.35">
      <c r="G1458"/>
    </row>
    <row r="1459" spans="7:7" x14ac:dyDescent="0.35">
      <c r="G1459"/>
    </row>
    <row r="1460" spans="7:7" x14ac:dyDescent="0.35">
      <c r="G1460"/>
    </row>
    <row r="1461" spans="7:7" x14ac:dyDescent="0.35">
      <c r="G1461"/>
    </row>
    <row r="1462" spans="7:7" x14ac:dyDescent="0.35">
      <c r="G1462"/>
    </row>
    <row r="1463" spans="7:7" x14ac:dyDescent="0.35">
      <c r="G1463"/>
    </row>
    <row r="1464" spans="7:7" x14ac:dyDescent="0.35">
      <c r="G1464"/>
    </row>
    <row r="1465" spans="7:7" x14ac:dyDescent="0.35">
      <c r="G1465"/>
    </row>
    <row r="1466" spans="7:7" x14ac:dyDescent="0.35">
      <c r="G1466"/>
    </row>
    <row r="1467" spans="7:7" x14ac:dyDescent="0.35">
      <c r="G1467"/>
    </row>
    <row r="1468" spans="7:7" x14ac:dyDescent="0.35">
      <c r="G1468"/>
    </row>
    <row r="1469" spans="7:7" x14ac:dyDescent="0.35">
      <c r="G1469"/>
    </row>
    <row r="1470" spans="7:7" x14ac:dyDescent="0.35">
      <c r="G1470"/>
    </row>
    <row r="1471" spans="7:7" x14ac:dyDescent="0.35">
      <c r="G1471"/>
    </row>
    <row r="1472" spans="7:7" x14ac:dyDescent="0.35">
      <c r="G1472"/>
    </row>
    <row r="1473" spans="7:7" x14ac:dyDescent="0.35">
      <c r="G1473"/>
    </row>
    <row r="1474" spans="7:7" x14ac:dyDescent="0.35">
      <c r="G1474"/>
    </row>
    <row r="1475" spans="7:7" x14ac:dyDescent="0.35">
      <c r="G1475"/>
    </row>
    <row r="1476" spans="7:7" x14ac:dyDescent="0.35">
      <c r="G1476"/>
    </row>
    <row r="1477" spans="7:7" x14ac:dyDescent="0.35">
      <c r="G1477"/>
    </row>
    <row r="1478" spans="7:7" x14ac:dyDescent="0.35">
      <c r="G1478"/>
    </row>
    <row r="1479" spans="7:7" x14ac:dyDescent="0.35">
      <c r="G1479"/>
    </row>
    <row r="1480" spans="7:7" x14ac:dyDescent="0.35">
      <c r="G1480"/>
    </row>
    <row r="1481" spans="7:7" x14ac:dyDescent="0.35">
      <c r="G1481"/>
    </row>
    <row r="1482" spans="7:7" x14ac:dyDescent="0.35">
      <c r="G1482"/>
    </row>
    <row r="1483" spans="7:7" x14ac:dyDescent="0.35">
      <c r="G1483"/>
    </row>
    <row r="1484" spans="7:7" x14ac:dyDescent="0.35">
      <c r="G1484"/>
    </row>
    <row r="1485" spans="7:7" x14ac:dyDescent="0.35">
      <c r="G1485"/>
    </row>
    <row r="1486" spans="7:7" x14ac:dyDescent="0.35">
      <c r="G1486"/>
    </row>
    <row r="1487" spans="7:7" x14ac:dyDescent="0.35">
      <c r="G1487"/>
    </row>
    <row r="1488" spans="7:7" x14ac:dyDescent="0.35">
      <c r="G1488"/>
    </row>
    <row r="1489" spans="7:7" x14ac:dyDescent="0.35">
      <c r="G1489"/>
    </row>
    <row r="1490" spans="7:7" x14ac:dyDescent="0.35">
      <c r="G1490"/>
    </row>
    <row r="1491" spans="7:7" x14ac:dyDescent="0.35">
      <c r="G1491"/>
    </row>
    <row r="1492" spans="7:7" x14ac:dyDescent="0.35">
      <c r="G1492"/>
    </row>
    <row r="1493" spans="7:7" x14ac:dyDescent="0.35">
      <c r="G1493"/>
    </row>
    <row r="1494" spans="7:7" x14ac:dyDescent="0.35">
      <c r="G1494"/>
    </row>
    <row r="1495" spans="7:7" x14ac:dyDescent="0.35">
      <c r="G1495"/>
    </row>
    <row r="1496" spans="7:7" x14ac:dyDescent="0.35">
      <c r="G1496"/>
    </row>
    <row r="1497" spans="7:7" x14ac:dyDescent="0.35">
      <c r="G1497"/>
    </row>
    <row r="1498" spans="7:7" x14ac:dyDescent="0.35">
      <c r="G1498"/>
    </row>
    <row r="1499" spans="7:7" x14ac:dyDescent="0.35">
      <c r="G1499"/>
    </row>
    <row r="1500" spans="7:7" x14ac:dyDescent="0.35">
      <c r="G1500"/>
    </row>
    <row r="1501" spans="7:7" x14ac:dyDescent="0.35">
      <c r="G1501"/>
    </row>
    <row r="1502" spans="7:7" x14ac:dyDescent="0.35">
      <c r="G1502"/>
    </row>
    <row r="1503" spans="7:7" x14ac:dyDescent="0.35">
      <c r="G1503"/>
    </row>
    <row r="1504" spans="7:7" x14ac:dyDescent="0.35">
      <c r="G1504"/>
    </row>
    <row r="1505" spans="7:7" x14ac:dyDescent="0.35">
      <c r="G1505"/>
    </row>
    <row r="1506" spans="7:7" x14ac:dyDescent="0.35">
      <c r="G1506"/>
    </row>
    <row r="1507" spans="7:7" x14ac:dyDescent="0.35">
      <c r="G1507"/>
    </row>
    <row r="1508" spans="7:7" x14ac:dyDescent="0.35">
      <c r="G1508"/>
    </row>
    <row r="1509" spans="7:7" x14ac:dyDescent="0.35">
      <c r="G1509"/>
    </row>
    <row r="1510" spans="7:7" x14ac:dyDescent="0.35">
      <c r="G1510"/>
    </row>
    <row r="1511" spans="7:7" x14ac:dyDescent="0.35">
      <c r="G1511"/>
    </row>
    <row r="1512" spans="7:7" x14ac:dyDescent="0.35">
      <c r="G1512"/>
    </row>
    <row r="1513" spans="7:7" x14ac:dyDescent="0.35">
      <c r="G1513"/>
    </row>
    <row r="1514" spans="7:7" x14ac:dyDescent="0.35">
      <c r="G1514"/>
    </row>
    <row r="1515" spans="7:7" x14ac:dyDescent="0.35">
      <c r="G1515"/>
    </row>
    <row r="1516" spans="7:7" x14ac:dyDescent="0.35">
      <c r="G1516"/>
    </row>
    <row r="1517" spans="7:7" x14ac:dyDescent="0.35">
      <c r="G1517"/>
    </row>
    <row r="1518" spans="7:7" x14ac:dyDescent="0.35">
      <c r="G1518"/>
    </row>
    <row r="1519" spans="7:7" x14ac:dyDescent="0.35">
      <c r="G1519"/>
    </row>
    <row r="1520" spans="7:7" x14ac:dyDescent="0.35">
      <c r="G1520"/>
    </row>
    <row r="1521" spans="7:7" x14ac:dyDescent="0.35">
      <c r="G1521"/>
    </row>
    <row r="1522" spans="7:7" x14ac:dyDescent="0.35">
      <c r="G1522"/>
    </row>
    <row r="1523" spans="7:7" x14ac:dyDescent="0.35">
      <c r="G1523"/>
    </row>
    <row r="1524" spans="7:7" x14ac:dyDescent="0.35">
      <c r="G1524"/>
    </row>
    <row r="1525" spans="7:7" x14ac:dyDescent="0.35">
      <c r="G1525"/>
    </row>
    <row r="1526" spans="7:7" x14ac:dyDescent="0.35">
      <c r="G1526"/>
    </row>
    <row r="1527" spans="7:7" x14ac:dyDescent="0.35">
      <c r="G1527"/>
    </row>
    <row r="1528" spans="7:7" x14ac:dyDescent="0.35">
      <c r="G1528"/>
    </row>
    <row r="1529" spans="7:7" x14ac:dyDescent="0.35">
      <c r="G1529"/>
    </row>
    <row r="1530" spans="7:7" x14ac:dyDescent="0.35">
      <c r="G1530"/>
    </row>
    <row r="1531" spans="7:7" x14ac:dyDescent="0.35">
      <c r="G1531"/>
    </row>
    <row r="1532" spans="7:7" x14ac:dyDescent="0.35">
      <c r="G1532"/>
    </row>
    <row r="1533" spans="7:7" x14ac:dyDescent="0.35">
      <c r="G1533"/>
    </row>
    <row r="1534" spans="7:7" x14ac:dyDescent="0.35">
      <c r="G1534"/>
    </row>
    <row r="1535" spans="7:7" x14ac:dyDescent="0.35">
      <c r="G1535"/>
    </row>
    <row r="1536" spans="7:7" x14ac:dyDescent="0.35">
      <c r="G1536"/>
    </row>
    <row r="1537" spans="7:7" x14ac:dyDescent="0.35">
      <c r="G1537"/>
    </row>
    <row r="1538" spans="7:7" x14ac:dyDescent="0.35">
      <c r="G1538"/>
    </row>
    <row r="1539" spans="7:7" x14ac:dyDescent="0.35">
      <c r="G1539"/>
    </row>
    <row r="1540" spans="7:7" x14ac:dyDescent="0.35">
      <c r="G1540"/>
    </row>
    <row r="1541" spans="7:7" x14ac:dyDescent="0.35">
      <c r="G1541"/>
    </row>
    <row r="1542" spans="7:7" x14ac:dyDescent="0.35">
      <c r="G1542"/>
    </row>
    <row r="1543" spans="7:7" x14ac:dyDescent="0.35">
      <c r="G1543"/>
    </row>
    <row r="1544" spans="7:7" x14ac:dyDescent="0.35">
      <c r="G1544"/>
    </row>
    <row r="1545" spans="7:7" x14ac:dyDescent="0.35">
      <c r="G1545"/>
    </row>
    <row r="1546" spans="7:7" x14ac:dyDescent="0.35">
      <c r="G1546"/>
    </row>
    <row r="1547" spans="7:7" x14ac:dyDescent="0.35">
      <c r="G1547"/>
    </row>
    <row r="1548" spans="7:7" x14ac:dyDescent="0.35">
      <c r="G1548"/>
    </row>
    <row r="1549" spans="7:7" x14ac:dyDescent="0.35">
      <c r="G1549"/>
    </row>
    <row r="1550" spans="7:7" x14ac:dyDescent="0.35">
      <c r="G1550"/>
    </row>
    <row r="1551" spans="7:7" x14ac:dyDescent="0.35">
      <c r="G1551"/>
    </row>
    <row r="1552" spans="7:7" x14ac:dyDescent="0.35">
      <c r="G1552"/>
    </row>
    <row r="1553" spans="7:7" x14ac:dyDescent="0.35">
      <c r="G1553"/>
    </row>
    <row r="1554" spans="7:7" x14ac:dyDescent="0.35">
      <c r="G1554"/>
    </row>
    <row r="1555" spans="7:7" x14ac:dyDescent="0.35">
      <c r="G1555"/>
    </row>
    <row r="1556" spans="7:7" x14ac:dyDescent="0.35">
      <c r="G1556"/>
    </row>
    <row r="1557" spans="7:7" x14ac:dyDescent="0.35">
      <c r="G1557"/>
    </row>
    <row r="1558" spans="7:7" x14ac:dyDescent="0.35">
      <c r="G1558"/>
    </row>
    <row r="1559" spans="7:7" x14ac:dyDescent="0.35">
      <c r="G1559"/>
    </row>
    <row r="1560" spans="7:7" x14ac:dyDescent="0.35">
      <c r="G1560"/>
    </row>
    <row r="1561" spans="7:7" x14ac:dyDescent="0.35">
      <c r="G1561"/>
    </row>
    <row r="1562" spans="7:7" x14ac:dyDescent="0.35">
      <c r="G1562"/>
    </row>
    <row r="1563" spans="7:7" x14ac:dyDescent="0.35">
      <c r="G1563"/>
    </row>
    <row r="1564" spans="7:7" x14ac:dyDescent="0.35">
      <c r="G1564"/>
    </row>
    <row r="1565" spans="7:7" x14ac:dyDescent="0.35">
      <c r="G1565"/>
    </row>
    <row r="1566" spans="7:7" x14ac:dyDescent="0.35">
      <c r="G1566"/>
    </row>
    <row r="1567" spans="7:7" x14ac:dyDescent="0.35">
      <c r="G1567"/>
    </row>
    <row r="1568" spans="7:7" x14ac:dyDescent="0.35">
      <c r="G1568"/>
    </row>
    <row r="1569" spans="7:7" x14ac:dyDescent="0.35">
      <c r="G1569"/>
    </row>
    <row r="1570" spans="7:7" x14ac:dyDescent="0.35">
      <c r="G1570"/>
    </row>
    <row r="1571" spans="7:7" x14ac:dyDescent="0.35">
      <c r="G1571"/>
    </row>
    <row r="1572" spans="7:7" x14ac:dyDescent="0.35">
      <c r="G1572"/>
    </row>
    <row r="1573" spans="7:7" x14ac:dyDescent="0.35">
      <c r="G1573"/>
    </row>
    <row r="1574" spans="7:7" x14ac:dyDescent="0.35">
      <c r="G1574"/>
    </row>
    <row r="1575" spans="7:7" x14ac:dyDescent="0.35">
      <c r="G1575"/>
    </row>
    <row r="1576" spans="7:7" x14ac:dyDescent="0.35">
      <c r="G1576"/>
    </row>
    <row r="1577" spans="7:7" x14ac:dyDescent="0.35">
      <c r="G1577"/>
    </row>
    <row r="1578" spans="7:7" x14ac:dyDescent="0.35">
      <c r="G1578"/>
    </row>
    <row r="1579" spans="7:7" x14ac:dyDescent="0.35">
      <c r="G1579"/>
    </row>
    <row r="1580" spans="7:7" x14ac:dyDescent="0.35">
      <c r="G1580"/>
    </row>
    <row r="1581" spans="7:7" x14ac:dyDescent="0.35">
      <c r="G1581"/>
    </row>
    <row r="1582" spans="7:7" x14ac:dyDescent="0.35">
      <c r="G1582"/>
    </row>
    <row r="1583" spans="7:7" x14ac:dyDescent="0.35">
      <c r="G1583"/>
    </row>
    <row r="1584" spans="7:7" x14ac:dyDescent="0.35">
      <c r="G1584"/>
    </row>
    <row r="1585" spans="7:7" x14ac:dyDescent="0.35">
      <c r="G1585"/>
    </row>
    <row r="1586" spans="7:7" x14ac:dyDescent="0.35">
      <c r="G1586"/>
    </row>
    <row r="1587" spans="7:7" x14ac:dyDescent="0.35">
      <c r="G1587"/>
    </row>
    <row r="1588" spans="7:7" x14ac:dyDescent="0.35">
      <c r="G1588"/>
    </row>
    <row r="1589" spans="7:7" x14ac:dyDescent="0.35">
      <c r="G1589"/>
    </row>
    <row r="1590" spans="7:7" x14ac:dyDescent="0.35">
      <c r="G1590"/>
    </row>
    <row r="1591" spans="7:7" x14ac:dyDescent="0.35">
      <c r="G1591"/>
    </row>
    <row r="1592" spans="7:7" x14ac:dyDescent="0.35">
      <c r="G1592"/>
    </row>
    <row r="1593" spans="7:7" x14ac:dyDescent="0.35">
      <c r="G1593"/>
    </row>
    <row r="1594" spans="7:7" x14ac:dyDescent="0.35">
      <c r="G1594"/>
    </row>
    <row r="1595" spans="7:7" x14ac:dyDescent="0.35">
      <c r="G1595"/>
    </row>
    <row r="1596" spans="7:7" x14ac:dyDescent="0.35">
      <c r="G1596"/>
    </row>
    <row r="1597" spans="7:7" x14ac:dyDescent="0.35">
      <c r="G1597"/>
    </row>
    <row r="1598" spans="7:7" x14ac:dyDescent="0.35">
      <c r="G1598"/>
    </row>
    <row r="1599" spans="7:7" x14ac:dyDescent="0.35">
      <c r="G1599"/>
    </row>
    <row r="1600" spans="7:7" x14ac:dyDescent="0.35">
      <c r="G1600"/>
    </row>
    <row r="1601" spans="7:7" x14ac:dyDescent="0.35">
      <c r="G1601"/>
    </row>
    <row r="1602" spans="7:7" x14ac:dyDescent="0.35">
      <c r="G1602"/>
    </row>
    <row r="1603" spans="7:7" x14ac:dyDescent="0.35">
      <c r="G1603"/>
    </row>
    <row r="1604" spans="7:7" x14ac:dyDescent="0.35">
      <c r="G1604"/>
    </row>
    <row r="1605" spans="7:7" x14ac:dyDescent="0.35">
      <c r="G1605"/>
    </row>
    <row r="1606" spans="7:7" x14ac:dyDescent="0.35">
      <c r="G1606"/>
    </row>
    <row r="1607" spans="7:7" x14ac:dyDescent="0.35">
      <c r="G1607"/>
    </row>
    <row r="1608" spans="7:7" x14ac:dyDescent="0.35">
      <c r="G1608"/>
    </row>
    <row r="1609" spans="7:7" x14ac:dyDescent="0.35">
      <c r="G1609"/>
    </row>
    <row r="1610" spans="7:7" x14ac:dyDescent="0.35">
      <c r="G1610"/>
    </row>
    <row r="1611" spans="7:7" x14ac:dyDescent="0.35">
      <c r="G1611"/>
    </row>
    <row r="1612" spans="7:7" x14ac:dyDescent="0.35">
      <c r="G1612"/>
    </row>
    <row r="1613" spans="7:7" x14ac:dyDescent="0.35">
      <c r="G1613"/>
    </row>
    <row r="1614" spans="7:7" x14ac:dyDescent="0.35">
      <c r="G1614"/>
    </row>
    <row r="1615" spans="7:7" x14ac:dyDescent="0.35">
      <c r="G1615"/>
    </row>
    <row r="1616" spans="7:7" x14ac:dyDescent="0.35">
      <c r="G1616"/>
    </row>
    <row r="1617" spans="7:7" x14ac:dyDescent="0.35">
      <c r="G1617"/>
    </row>
    <row r="1618" spans="7:7" x14ac:dyDescent="0.35">
      <c r="G1618"/>
    </row>
    <row r="1619" spans="7:7" x14ac:dyDescent="0.35">
      <c r="G1619"/>
    </row>
    <row r="1620" spans="7:7" x14ac:dyDescent="0.35">
      <c r="G1620"/>
    </row>
    <row r="1621" spans="7:7" x14ac:dyDescent="0.35">
      <c r="G1621"/>
    </row>
    <row r="1622" spans="7:7" x14ac:dyDescent="0.35">
      <c r="G1622"/>
    </row>
    <row r="1623" spans="7:7" x14ac:dyDescent="0.35">
      <c r="G1623"/>
    </row>
    <row r="1624" spans="7:7" x14ac:dyDescent="0.35">
      <c r="G1624"/>
    </row>
    <row r="1625" spans="7:7" x14ac:dyDescent="0.35">
      <c r="G1625"/>
    </row>
    <row r="1626" spans="7:7" x14ac:dyDescent="0.35">
      <c r="G1626"/>
    </row>
    <row r="1627" spans="7:7" x14ac:dyDescent="0.35">
      <c r="G1627"/>
    </row>
    <row r="1628" spans="7:7" x14ac:dyDescent="0.35">
      <c r="G1628"/>
    </row>
    <row r="1629" spans="7:7" x14ac:dyDescent="0.35">
      <c r="G1629"/>
    </row>
    <row r="1630" spans="7:7" x14ac:dyDescent="0.35">
      <c r="G1630"/>
    </row>
    <row r="1631" spans="7:7" x14ac:dyDescent="0.35">
      <c r="G1631"/>
    </row>
    <row r="1632" spans="7:7" x14ac:dyDescent="0.35">
      <c r="G1632"/>
    </row>
    <row r="1633" spans="7:7" x14ac:dyDescent="0.35">
      <c r="G1633"/>
    </row>
    <row r="1634" spans="7:7" x14ac:dyDescent="0.35">
      <c r="G1634"/>
    </row>
    <row r="1635" spans="7:7" x14ac:dyDescent="0.35">
      <c r="G1635"/>
    </row>
    <row r="1636" spans="7:7" x14ac:dyDescent="0.35">
      <c r="G1636"/>
    </row>
    <row r="1637" spans="7:7" x14ac:dyDescent="0.35">
      <c r="G1637"/>
    </row>
    <row r="1638" spans="7:7" x14ac:dyDescent="0.35">
      <c r="G1638"/>
    </row>
    <row r="1639" spans="7:7" x14ac:dyDescent="0.35">
      <c r="G1639"/>
    </row>
    <row r="1640" spans="7:7" x14ac:dyDescent="0.35">
      <c r="G1640"/>
    </row>
    <row r="1641" spans="7:7" x14ac:dyDescent="0.35">
      <c r="G1641"/>
    </row>
    <row r="1642" spans="7:7" x14ac:dyDescent="0.35">
      <c r="G1642"/>
    </row>
    <row r="1643" spans="7:7" x14ac:dyDescent="0.35">
      <c r="G1643"/>
    </row>
    <row r="1644" spans="7:7" x14ac:dyDescent="0.35">
      <c r="G1644"/>
    </row>
    <row r="1645" spans="7:7" x14ac:dyDescent="0.35">
      <c r="G1645"/>
    </row>
    <row r="1646" spans="7:7" x14ac:dyDescent="0.35">
      <c r="G1646"/>
    </row>
    <row r="1647" spans="7:7" x14ac:dyDescent="0.35">
      <c r="G1647"/>
    </row>
    <row r="1648" spans="7:7" x14ac:dyDescent="0.35">
      <c r="G1648"/>
    </row>
    <row r="1649" spans="7:7" x14ac:dyDescent="0.35">
      <c r="G1649"/>
    </row>
    <row r="1650" spans="7:7" x14ac:dyDescent="0.35">
      <c r="G1650"/>
    </row>
    <row r="1651" spans="7:7" x14ac:dyDescent="0.35">
      <c r="G1651"/>
    </row>
    <row r="1652" spans="7:7" x14ac:dyDescent="0.35">
      <c r="G1652"/>
    </row>
    <row r="1653" spans="7:7" x14ac:dyDescent="0.35">
      <c r="G1653"/>
    </row>
    <row r="1654" spans="7:7" x14ac:dyDescent="0.35">
      <c r="G1654"/>
    </row>
    <row r="1655" spans="7:7" x14ac:dyDescent="0.35">
      <c r="G1655"/>
    </row>
    <row r="1656" spans="7:7" x14ac:dyDescent="0.35">
      <c r="G1656"/>
    </row>
    <row r="1657" spans="7:7" x14ac:dyDescent="0.35">
      <c r="G1657"/>
    </row>
    <row r="1658" spans="7:7" x14ac:dyDescent="0.35">
      <c r="G1658"/>
    </row>
    <row r="1659" spans="7:7" x14ac:dyDescent="0.35">
      <c r="G1659"/>
    </row>
    <row r="1660" spans="7:7" x14ac:dyDescent="0.35">
      <c r="G1660"/>
    </row>
    <row r="1661" spans="7:7" x14ac:dyDescent="0.35">
      <c r="G1661"/>
    </row>
    <row r="1662" spans="7:7" x14ac:dyDescent="0.35">
      <c r="G1662"/>
    </row>
    <row r="1663" spans="7:7" x14ac:dyDescent="0.35">
      <c r="G1663"/>
    </row>
    <row r="1664" spans="7:7" x14ac:dyDescent="0.35">
      <c r="G1664"/>
    </row>
    <row r="1665" spans="7:7" x14ac:dyDescent="0.35">
      <c r="G1665"/>
    </row>
    <row r="1666" spans="7:7" x14ac:dyDescent="0.35">
      <c r="G1666"/>
    </row>
    <row r="1667" spans="7:7" x14ac:dyDescent="0.35">
      <c r="G1667"/>
    </row>
    <row r="1668" spans="7:7" x14ac:dyDescent="0.35">
      <c r="G1668"/>
    </row>
    <row r="1669" spans="7:7" x14ac:dyDescent="0.35">
      <c r="G1669"/>
    </row>
    <row r="1670" spans="7:7" x14ac:dyDescent="0.35">
      <c r="G1670"/>
    </row>
    <row r="1671" spans="7:7" x14ac:dyDescent="0.35">
      <c r="G1671"/>
    </row>
    <row r="1672" spans="7:7" x14ac:dyDescent="0.35">
      <c r="G1672"/>
    </row>
    <row r="1673" spans="7:7" x14ac:dyDescent="0.35">
      <c r="G1673"/>
    </row>
    <row r="1674" spans="7:7" x14ac:dyDescent="0.35">
      <c r="G1674"/>
    </row>
    <row r="1675" spans="7:7" x14ac:dyDescent="0.35">
      <c r="G1675"/>
    </row>
    <row r="1676" spans="7:7" x14ac:dyDescent="0.35">
      <c r="G1676"/>
    </row>
    <row r="1677" spans="7:7" x14ac:dyDescent="0.35">
      <c r="G1677"/>
    </row>
    <row r="1678" spans="7:7" x14ac:dyDescent="0.35">
      <c r="G1678"/>
    </row>
    <row r="1679" spans="7:7" x14ac:dyDescent="0.35">
      <c r="G1679"/>
    </row>
    <row r="1680" spans="7:7" x14ac:dyDescent="0.35">
      <c r="G1680"/>
    </row>
    <row r="1681" spans="7:7" x14ac:dyDescent="0.35">
      <c r="G1681"/>
    </row>
    <row r="1682" spans="7:7" x14ac:dyDescent="0.35">
      <c r="G1682"/>
    </row>
    <row r="1683" spans="7:7" x14ac:dyDescent="0.35">
      <c r="G1683"/>
    </row>
    <row r="1684" spans="7:7" x14ac:dyDescent="0.35">
      <c r="G1684"/>
    </row>
    <row r="1685" spans="7:7" x14ac:dyDescent="0.35">
      <c r="G1685"/>
    </row>
    <row r="1686" spans="7:7" x14ac:dyDescent="0.35">
      <c r="G1686"/>
    </row>
    <row r="1687" spans="7:7" x14ac:dyDescent="0.35">
      <c r="G1687"/>
    </row>
    <row r="1688" spans="7:7" x14ac:dyDescent="0.35">
      <c r="G1688"/>
    </row>
    <row r="1689" spans="7:7" x14ac:dyDescent="0.35">
      <c r="G1689"/>
    </row>
    <row r="1690" spans="7:7" x14ac:dyDescent="0.35">
      <c r="G1690"/>
    </row>
    <row r="1691" spans="7:7" x14ac:dyDescent="0.35">
      <c r="G1691"/>
    </row>
    <row r="1692" spans="7:7" x14ac:dyDescent="0.35">
      <c r="G1692"/>
    </row>
    <row r="1693" spans="7:7" x14ac:dyDescent="0.35">
      <c r="G1693"/>
    </row>
    <row r="1694" spans="7:7" x14ac:dyDescent="0.35">
      <c r="G1694"/>
    </row>
    <row r="1695" spans="7:7" x14ac:dyDescent="0.35">
      <c r="G1695"/>
    </row>
    <row r="1696" spans="7:7" x14ac:dyDescent="0.35">
      <c r="G1696"/>
    </row>
    <row r="1697" spans="7:7" x14ac:dyDescent="0.35">
      <c r="G1697"/>
    </row>
    <row r="1698" spans="7:7" x14ac:dyDescent="0.35">
      <c r="G1698"/>
    </row>
    <row r="1699" spans="7:7" x14ac:dyDescent="0.35">
      <c r="G1699"/>
    </row>
    <row r="1700" spans="7:7" x14ac:dyDescent="0.35">
      <c r="G1700"/>
    </row>
    <row r="1701" spans="7:7" x14ac:dyDescent="0.35">
      <c r="G1701"/>
    </row>
    <row r="1702" spans="7:7" x14ac:dyDescent="0.35">
      <c r="G1702"/>
    </row>
    <row r="1703" spans="7:7" x14ac:dyDescent="0.35">
      <c r="G1703"/>
    </row>
    <row r="1704" spans="7:7" x14ac:dyDescent="0.35">
      <c r="G1704"/>
    </row>
    <row r="1705" spans="7:7" x14ac:dyDescent="0.35">
      <c r="G1705"/>
    </row>
    <row r="1706" spans="7:7" x14ac:dyDescent="0.35">
      <c r="G1706"/>
    </row>
    <row r="1707" spans="7:7" x14ac:dyDescent="0.35">
      <c r="G1707"/>
    </row>
    <row r="1708" spans="7:7" x14ac:dyDescent="0.35">
      <c r="G1708"/>
    </row>
    <row r="1709" spans="7:7" x14ac:dyDescent="0.35">
      <c r="G1709"/>
    </row>
    <row r="1710" spans="7:7" x14ac:dyDescent="0.35">
      <c r="G1710"/>
    </row>
    <row r="1711" spans="7:7" x14ac:dyDescent="0.35">
      <c r="G1711"/>
    </row>
    <row r="1712" spans="7:7" x14ac:dyDescent="0.35">
      <c r="G1712"/>
    </row>
    <row r="1713" spans="7:7" x14ac:dyDescent="0.35">
      <c r="G1713"/>
    </row>
    <row r="1714" spans="7:7" x14ac:dyDescent="0.35">
      <c r="G1714"/>
    </row>
    <row r="1715" spans="7:7" x14ac:dyDescent="0.35">
      <c r="G1715"/>
    </row>
    <row r="1716" spans="7:7" x14ac:dyDescent="0.35">
      <c r="G1716"/>
    </row>
    <row r="1717" spans="7:7" x14ac:dyDescent="0.35">
      <c r="G1717"/>
    </row>
    <row r="1718" spans="7:7" x14ac:dyDescent="0.35">
      <c r="G1718"/>
    </row>
    <row r="1719" spans="7:7" x14ac:dyDescent="0.35">
      <c r="G1719"/>
    </row>
    <row r="1720" spans="7:7" x14ac:dyDescent="0.35">
      <c r="G1720"/>
    </row>
    <row r="1721" spans="7:7" x14ac:dyDescent="0.35">
      <c r="G1721"/>
    </row>
    <row r="1722" spans="7:7" x14ac:dyDescent="0.35">
      <c r="G1722"/>
    </row>
    <row r="1723" spans="7:7" x14ac:dyDescent="0.35">
      <c r="G1723"/>
    </row>
    <row r="1724" spans="7:7" x14ac:dyDescent="0.35">
      <c r="G1724"/>
    </row>
    <row r="1725" spans="7:7" x14ac:dyDescent="0.35">
      <c r="G1725"/>
    </row>
    <row r="1726" spans="7:7" x14ac:dyDescent="0.35">
      <c r="G1726"/>
    </row>
    <row r="1727" spans="7:7" x14ac:dyDescent="0.35">
      <c r="G1727"/>
    </row>
    <row r="1728" spans="7:7" x14ac:dyDescent="0.35">
      <c r="G1728"/>
    </row>
    <row r="1729" spans="7:7" x14ac:dyDescent="0.35">
      <c r="G1729"/>
    </row>
    <row r="1730" spans="7:7" x14ac:dyDescent="0.35">
      <c r="G1730"/>
    </row>
    <row r="1731" spans="7:7" x14ac:dyDescent="0.35">
      <c r="G1731"/>
    </row>
    <row r="1732" spans="7:7" x14ac:dyDescent="0.35">
      <c r="G1732"/>
    </row>
    <row r="1733" spans="7:7" x14ac:dyDescent="0.35">
      <c r="G1733"/>
    </row>
    <row r="1734" spans="7:7" x14ac:dyDescent="0.35">
      <c r="G1734"/>
    </row>
    <row r="1735" spans="7:7" x14ac:dyDescent="0.35">
      <c r="G1735"/>
    </row>
    <row r="1736" spans="7:7" x14ac:dyDescent="0.35">
      <c r="G1736"/>
    </row>
    <row r="1737" spans="7:7" x14ac:dyDescent="0.35">
      <c r="G1737"/>
    </row>
    <row r="1738" spans="7:7" x14ac:dyDescent="0.35">
      <c r="G1738"/>
    </row>
    <row r="1739" spans="7:7" x14ac:dyDescent="0.35">
      <c r="G1739"/>
    </row>
    <row r="1740" spans="7:7" x14ac:dyDescent="0.35">
      <c r="G1740"/>
    </row>
    <row r="1741" spans="7:7" x14ac:dyDescent="0.35">
      <c r="G1741"/>
    </row>
    <row r="1742" spans="7:7" x14ac:dyDescent="0.35">
      <c r="G1742"/>
    </row>
    <row r="1743" spans="7:7" x14ac:dyDescent="0.35">
      <c r="G1743"/>
    </row>
    <row r="1744" spans="7:7" x14ac:dyDescent="0.35">
      <c r="G1744"/>
    </row>
    <row r="1745" spans="7:7" x14ac:dyDescent="0.35">
      <c r="G1745"/>
    </row>
    <row r="1746" spans="7:7" x14ac:dyDescent="0.35">
      <c r="G1746"/>
    </row>
    <row r="1747" spans="7:7" x14ac:dyDescent="0.35">
      <c r="G1747"/>
    </row>
    <row r="1748" spans="7:7" x14ac:dyDescent="0.35">
      <c r="G1748"/>
    </row>
    <row r="1749" spans="7:7" x14ac:dyDescent="0.35">
      <c r="G1749"/>
    </row>
    <row r="1750" spans="7:7" x14ac:dyDescent="0.35">
      <c r="G1750"/>
    </row>
    <row r="1751" spans="7:7" x14ac:dyDescent="0.35">
      <c r="G1751"/>
    </row>
    <row r="1752" spans="7:7" x14ac:dyDescent="0.35">
      <c r="G1752"/>
    </row>
    <row r="1753" spans="7:7" x14ac:dyDescent="0.35">
      <c r="G1753"/>
    </row>
    <row r="1754" spans="7:7" x14ac:dyDescent="0.35">
      <c r="G1754"/>
    </row>
    <row r="1755" spans="7:7" x14ac:dyDescent="0.35">
      <c r="G1755"/>
    </row>
    <row r="1756" spans="7:7" x14ac:dyDescent="0.35">
      <c r="G1756"/>
    </row>
    <row r="1757" spans="7:7" x14ac:dyDescent="0.35">
      <c r="G1757"/>
    </row>
    <row r="1758" spans="7:7" x14ac:dyDescent="0.35">
      <c r="G1758"/>
    </row>
    <row r="1759" spans="7:7" x14ac:dyDescent="0.35">
      <c r="G1759"/>
    </row>
    <row r="1760" spans="7:7" x14ac:dyDescent="0.35">
      <c r="G1760"/>
    </row>
    <row r="1761" spans="7:7" x14ac:dyDescent="0.35">
      <c r="G1761"/>
    </row>
    <row r="1762" spans="7:7" x14ac:dyDescent="0.35">
      <c r="G1762"/>
    </row>
    <row r="1763" spans="7:7" x14ac:dyDescent="0.35">
      <c r="G1763"/>
    </row>
    <row r="1764" spans="7:7" x14ac:dyDescent="0.35">
      <c r="G1764"/>
    </row>
    <row r="1765" spans="7:7" x14ac:dyDescent="0.35">
      <c r="G1765"/>
    </row>
    <row r="1766" spans="7:7" x14ac:dyDescent="0.35">
      <c r="G1766"/>
    </row>
    <row r="1767" spans="7:7" x14ac:dyDescent="0.35">
      <c r="G1767"/>
    </row>
    <row r="1768" spans="7:7" x14ac:dyDescent="0.35">
      <c r="G1768"/>
    </row>
    <row r="1769" spans="7:7" x14ac:dyDescent="0.35">
      <c r="G1769"/>
    </row>
    <row r="1770" spans="7:7" x14ac:dyDescent="0.35">
      <c r="G1770"/>
    </row>
    <row r="1771" spans="7:7" x14ac:dyDescent="0.35">
      <c r="G1771"/>
    </row>
    <row r="1772" spans="7:7" x14ac:dyDescent="0.35">
      <c r="G1772"/>
    </row>
    <row r="1773" spans="7:7" x14ac:dyDescent="0.35">
      <c r="G1773"/>
    </row>
    <row r="1774" spans="7:7" x14ac:dyDescent="0.35">
      <c r="G1774"/>
    </row>
    <row r="1775" spans="7:7" x14ac:dyDescent="0.35">
      <c r="G1775"/>
    </row>
    <row r="1776" spans="7:7" x14ac:dyDescent="0.35">
      <c r="G1776"/>
    </row>
    <row r="1777" spans="7:7" x14ac:dyDescent="0.35">
      <c r="G1777"/>
    </row>
    <row r="1778" spans="7:7" x14ac:dyDescent="0.35">
      <c r="G1778"/>
    </row>
    <row r="1779" spans="7:7" x14ac:dyDescent="0.35">
      <c r="G1779"/>
    </row>
    <row r="1780" spans="7:7" x14ac:dyDescent="0.35">
      <c r="G1780"/>
    </row>
    <row r="1781" spans="7:7" x14ac:dyDescent="0.35">
      <c r="G1781"/>
    </row>
    <row r="1782" spans="7:7" x14ac:dyDescent="0.35">
      <c r="G1782"/>
    </row>
    <row r="1783" spans="7:7" x14ac:dyDescent="0.35">
      <c r="G1783"/>
    </row>
    <row r="1784" spans="7:7" x14ac:dyDescent="0.35">
      <c r="G1784"/>
    </row>
    <row r="1785" spans="7:7" x14ac:dyDescent="0.35">
      <c r="G1785"/>
    </row>
    <row r="1786" spans="7:7" x14ac:dyDescent="0.35">
      <c r="G1786"/>
    </row>
    <row r="1787" spans="7:7" x14ac:dyDescent="0.35">
      <c r="G1787"/>
    </row>
    <row r="1788" spans="7:7" x14ac:dyDescent="0.35">
      <c r="G1788"/>
    </row>
    <row r="1789" spans="7:7" x14ac:dyDescent="0.35">
      <c r="G1789"/>
    </row>
    <row r="1790" spans="7:7" x14ac:dyDescent="0.35">
      <c r="G1790"/>
    </row>
    <row r="1791" spans="7:7" x14ac:dyDescent="0.35">
      <c r="G1791"/>
    </row>
    <row r="1792" spans="7:7" x14ac:dyDescent="0.35">
      <c r="G1792"/>
    </row>
    <row r="1793" spans="7:7" x14ac:dyDescent="0.35">
      <c r="G1793"/>
    </row>
    <row r="1794" spans="7:7" x14ac:dyDescent="0.35">
      <c r="G1794"/>
    </row>
    <row r="1795" spans="7:7" x14ac:dyDescent="0.35">
      <c r="G1795"/>
    </row>
    <row r="1796" spans="7:7" x14ac:dyDescent="0.35">
      <c r="G1796"/>
    </row>
    <row r="1797" spans="7:7" x14ac:dyDescent="0.35">
      <c r="G1797"/>
    </row>
    <row r="1798" spans="7:7" x14ac:dyDescent="0.35">
      <c r="G1798"/>
    </row>
    <row r="1799" spans="7:7" x14ac:dyDescent="0.35">
      <c r="G1799"/>
    </row>
    <row r="1800" spans="7:7" x14ac:dyDescent="0.35">
      <c r="G1800"/>
    </row>
    <row r="1801" spans="7:7" x14ac:dyDescent="0.35">
      <c r="G1801"/>
    </row>
    <row r="1802" spans="7:7" x14ac:dyDescent="0.35">
      <c r="G1802"/>
    </row>
    <row r="1803" spans="7:7" x14ac:dyDescent="0.35">
      <c r="G1803"/>
    </row>
    <row r="1804" spans="7:7" x14ac:dyDescent="0.35">
      <c r="G1804"/>
    </row>
    <row r="1805" spans="7:7" x14ac:dyDescent="0.35">
      <c r="G1805"/>
    </row>
    <row r="1806" spans="7:7" x14ac:dyDescent="0.35">
      <c r="G1806"/>
    </row>
    <row r="1807" spans="7:7" x14ac:dyDescent="0.35">
      <c r="G1807"/>
    </row>
    <row r="1808" spans="7:7" x14ac:dyDescent="0.35">
      <c r="G1808"/>
    </row>
    <row r="1809" spans="7:7" x14ac:dyDescent="0.35">
      <c r="G1809"/>
    </row>
    <row r="1810" spans="7:7" x14ac:dyDescent="0.35">
      <c r="G1810"/>
    </row>
    <row r="1811" spans="7:7" x14ac:dyDescent="0.35">
      <c r="G1811"/>
    </row>
    <row r="1812" spans="7:7" x14ac:dyDescent="0.35">
      <c r="G1812"/>
    </row>
    <row r="1813" spans="7:7" x14ac:dyDescent="0.35">
      <c r="G1813"/>
    </row>
    <row r="1814" spans="7:7" x14ac:dyDescent="0.35">
      <c r="G1814"/>
    </row>
    <row r="1815" spans="7:7" x14ac:dyDescent="0.35">
      <c r="G1815"/>
    </row>
    <row r="1816" spans="7:7" x14ac:dyDescent="0.35">
      <c r="G1816"/>
    </row>
    <row r="1817" spans="7:7" x14ac:dyDescent="0.35">
      <c r="G1817"/>
    </row>
    <row r="1818" spans="7:7" x14ac:dyDescent="0.35">
      <c r="G1818"/>
    </row>
    <row r="1819" spans="7:7" x14ac:dyDescent="0.35">
      <c r="G1819"/>
    </row>
    <row r="1820" spans="7:7" x14ac:dyDescent="0.35">
      <c r="G1820"/>
    </row>
    <row r="1821" spans="7:7" x14ac:dyDescent="0.35">
      <c r="G1821"/>
    </row>
    <row r="1822" spans="7:7" x14ac:dyDescent="0.35">
      <c r="G1822"/>
    </row>
    <row r="1823" spans="7:7" x14ac:dyDescent="0.35">
      <c r="G1823"/>
    </row>
    <row r="1824" spans="7:7" x14ac:dyDescent="0.35">
      <c r="G1824"/>
    </row>
    <row r="1825" spans="7:7" x14ac:dyDescent="0.35">
      <c r="G1825"/>
    </row>
    <row r="1826" spans="7:7" x14ac:dyDescent="0.35">
      <c r="G1826"/>
    </row>
    <row r="1827" spans="7:7" x14ac:dyDescent="0.35">
      <c r="G1827"/>
    </row>
    <row r="1828" spans="7:7" x14ac:dyDescent="0.35">
      <c r="G1828"/>
    </row>
    <row r="1829" spans="7:7" x14ac:dyDescent="0.35">
      <c r="G1829"/>
    </row>
    <row r="1830" spans="7:7" x14ac:dyDescent="0.35">
      <c r="G1830"/>
    </row>
    <row r="1831" spans="7:7" x14ac:dyDescent="0.35">
      <c r="G1831"/>
    </row>
    <row r="1832" spans="7:7" x14ac:dyDescent="0.35">
      <c r="G1832"/>
    </row>
    <row r="1833" spans="7:7" x14ac:dyDescent="0.35">
      <c r="G1833"/>
    </row>
    <row r="1834" spans="7:7" x14ac:dyDescent="0.35">
      <c r="G1834"/>
    </row>
    <row r="1835" spans="7:7" x14ac:dyDescent="0.35">
      <c r="G1835"/>
    </row>
    <row r="1836" spans="7:7" x14ac:dyDescent="0.35">
      <c r="G1836"/>
    </row>
    <row r="1837" spans="7:7" x14ac:dyDescent="0.35">
      <c r="G1837"/>
    </row>
    <row r="1838" spans="7:7" x14ac:dyDescent="0.35">
      <c r="G1838"/>
    </row>
    <row r="1839" spans="7:7" x14ac:dyDescent="0.35">
      <c r="G1839"/>
    </row>
    <row r="1840" spans="7:7" x14ac:dyDescent="0.35">
      <c r="G1840"/>
    </row>
    <row r="1841" spans="7:7" x14ac:dyDescent="0.35">
      <c r="G1841"/>
    </row>
    <row r="1842" spans="7:7" x14ac:dyDescent="0.35">
      <c r="G1842"/>
    </row>
    <row r="1843" spans="7:7" x14ac:dyDescent="0.35">
      <c r="G1843"/>
    </row>
    <row r="1844" spans="7:7" x14ac:dyDescent="0.35">
      <c r="G1844"/>
    </row>
    <row r="1845" spans="7:7" x14ac:dyDescent="0.35">
      <c r="G1845"/>
    </row>
    <row r="1846" spans="7:7" x14ac:dyDescent="0.35">
      <c r="G1846"/>
    </row>
    <row r="1847" spans="7:7" x14ac:dyDescent="0.35">
      <c r="G1847"/>
    </row>
    <row r="1848" spans="7:7" x14ac:dyDescent="0.35">
      <c r="G1848"/>
    </row>
    <row r="1849" spans="7:7" x14ac:dyDescent="0.35">
      <c r="G1849"/>
    </row>
    <row r="1850" spans="7:7" x14ac:dyDescent="0.35">
      <c r="G1850"/>
    </row>
    <row r="1851" spans="7:7" x14ac:dyDescent="0.35">
      <c r="G1851"/>
    </row>
    <row r="1852" spans="7:7" x14ac:dyDescent="0.35">
      <c r="G1852"/>
    </row>
    <row r="1853" spans="7:7" x14ac:dyDescent="0.35">
      <c r="G1853"/>
    </row>
    <row r="1854" spans="7:7" x14ac:dyDescent="0.35">
      <c r="G1854"/>
    </row>
    <row r="1855" spans="7:7" x14ac:dyDescent="0.35">
      <c r="G1855"/>
    </row>
    <row r="1856" spans="7:7" x14ac:dyDescent="0.35">
      <c r="G1856"/>
    </row>
    <row r="1857" spans="7:7" x14ac:dyDescent="0.35">
      <c r="G1857"/>
    </row>
    <row r="1858" spans="7:7" x14ac:dyDescent="0.35">
      <c r="G1858"/>
    </row>
    <row r="1859" spans="7:7" x14ac:dyDescent="0.35">
      <c r="G1859"/>
    </row>
    <row r="1860" spans="7:7" x14ac:dyDescent="0.35">
      <c r="G1860"/>
    </row>
    <row r="1861" spans="7:7" x14ac:dyDescent="0.35">
      <c r="G1861"/>
    </row>
    <row r="1862" spans="7:7" x14ac:dyDescent="0.35">
      <c r="G1862"/>
    </row>
    <row r="1863" spans="7:7" x14ac:dyDescent="0.35">
      <c r="G1863"/>
    </row>
    <row r="1864" spans="7:7" x14ac:dyDescent="0.35">
      <c r="G1864"/>
    </row>
    <row r="1865" spans="7:7" x14ac:dyDescent="0.35">
      <c r="G1865"/>
    </row>
    <row r="1866" spans="7:7" x14ac:dyDescent="0.35">
      <c r="G1866"/>
    </row>
    <row r="1867" spans="7:7" x14ac:dyDescent="0.35">
      <c r="G1867"/>
    </row>
    <row r="1868" spans="7:7" x14ac:dyDescent="0.35">
      <c r="G1868"/>
    </row>
    <row r="1869" spans="7:7" x14ac:dyDescent="0.35">
      <c r="G1869"/>
    </row>
    <row r="1870" spans="7:7" x14ac:dyDescent="0.35">
      <c r="G1870"/>
    </row>
    <row r="1871" spans="7:7" x14ac:dyDescent="0.35">
      <c r="G1871"/>
    </row>
    <row r="1872" spans="7:7" x14ac:dyDescent="0.35">
      <c r="G1872"/>
    </row>
    <row r="1873" spans="7:7" x14ac:dyDescent="0.35">
      <c r="G1873"/>
    </row>
    <row r="1874" spans="7:7" x14ac:dyDescent="0.35">
      <c r="G1874"/>
    </row>
    <row r="1875" spans="7:7" x14ac:dyDescent="0.35">
      <c r="G1875"/>
    </row>
    <row r="1876" spans="7:7" x14ac:dyDescent="0.35">
      <c r="G1876"/>
    </row>
    <row r="1877" spans="7:7" x14ac:dyDescent="0.35">
      <c r="G1877"/>
    </row>
    <row r="1878" spans="7:7" x14ac:dyDescent="0.35">
      <c r="G1878"/>
    </row>
    <row r="1879" spans="7:7" x14ac:dyDescent="0.35">
      <c r="G1879"/>
    </row>
    <row r="1880" spans="7:7" x14ac:dyDescent="0.35">
      <c r="G1880"/>
    </row>
    <row r="1881" spans="7:7" x14ac:dyDescent="0.35">
      <c r="G1881"/>
    </row>
    <row r="1882" spans="7:7" x14ac:dyDescent="0.35">
      <c r="G1882"/>
    </row>
    <row r="1883" spans="7:7" x14ac:dyDescent="0.35">
      <c r="G1883"/>
    </row>
    <row r="1884" spans="7:7" x14ac:dyDescent="0.35">
      <c r="G1884"/>
    </row>
    <row r="1885" spans="7:7" x14ac:dyDescent="0.35">
      <c r="G1885"/>
    </row>
    <row r="1886" spans="7:7" x14ac:dyDescent="0.35">
      <c r="G1886"/>
    </row>
    <row r="1887" spans="7:7" x14ac:dyDescent="0.35">
      <c r="G1887"/>
    </row>
    <row r="1888" spans="7:7" x14ac:dyDescent="0.35">
      <c r="G1888"/>
    </row>
    <row r="1889" spans="7:7" x14ac:dyDescent="0.35">
      <c r="G1889"/>
    </row>
    <row r="1890" spans="7:7" x14ac:dyDescent="0.35">
      <c r="G1890"/>
    </row>
    <row r="1891" spans="7:7" x14ac:dyDescent="0.35">
      <c r="G1891"/>
    </row>
    <row r="1892" spans="7:7" x14ac:dyDescent="0.35">
      <c r="G1892"/>
    </row>
    <row r="1893" spans="7:7" x14ac:dyDescent="0.35">
      <c r="G1893"/>
    </row>
    <row r="1894" spans="7:7" x14ac:dyDescent="0.35">
      <c r="G1894"/>
    </row>
    <row r="1895" spans="7:7" x14ac:dyDescent="0.35">
      <c r="G1895"/>
    </row>
    <row r="1896" spans="7:7" x14ac:dyDescent="0.35">
      <c r="G1896"/>
    </row>
    <row r="1897" spans="7:7" x14ac:dyDescent="0.35">
      <c r="G1897"/>
    </row>
    <row r="1898" spans="7:7" x14ac:dyDescent="0.35">
      <c r="G1898"/>
    </row>
    <row r="1899" spans="7:7" x14ac:dyDescent="0.35">
      <c r="G1899"/>
    </row>
    <row r="1900" spans="7:7" x14ac:dyDescent="0.35">
      <c r="G1900"/>
    </row>
    <row r="1901" spans="7:7" x14ac:dyDescent="0.35">
      <c r="G1901"/>
    </row>
    <row r="1902" spans="7:7" x14ac:dyDescent="0.35">
      <c r="G1902"/>
    </row>
    <row r="1903" spans="7:7" x14ac:dyDescent="0.35">
      <c r="G1903"/>
    </row>
    <row r="1904" spans="7:7" x14ac:dyDescent="0.35">
      <c r="G1904"/>
    </row>
    <row r="1905" spans="7:7" x14ac:dyDescent="0.35">
      <c r="G1905"/>
    </row>
    <row r="1906" spans="7:7" x14ac:dyDescent="0.35">
      <c r="G1906"/>
    </row>
    <row r="1907" spans="7:7" x14ac:dyDescent="0.35">
      <c r="G1907"/>
    </row>
    <row r="1908" spans="7:7" x14ac:dyDescent="0.35">
      <c r="G1908"/>
    </row>
    <row r="1909" spans="7:7" x14ac:dyDescent="0.35">
      <c r="G1909"/>
    </row>
    <row r="1910" spans="7:7" x14ac:dyDescent="0.35">
      <c r="G1910"/>
    </row>
    <row r="1911" spans="7:7" x14ac:dyDescent="0.35">
      <c r="G1911"/>
    </row>
    <row r="1912" spans="7:7" x14ac:dyDescent="0.35">
      <c r="G1912"/>
    </row>
    <row r="1913" spans="7:7" x14ac:dyDescent="0.35">
      <c r="G1913"/>
    </row>
    <row r="1914" spans="7:7" x14ac:dyDescent="0.35">
      <c r="G1914"/>
    </row>
    <row r="1915" spans="7:7" x14ac:dyDescent="0.35">
      <c r="G1915"/>
    </row>
    <row r="1916" spans="7:7" x14ac:dyDescent="0.35">
      <c r="G1916"/>
    </row>
    <row r="1917" spans="7:7" x14ac:dyDescent="0.35">
      <c r="G1917"/>
    </row>
    <row r="1918" spans="7:7" x14ac:dyDescent="0.35">
      <c r="G1918"/>
    </row>
    <row r="1919" spans="7:7" x14ac:dyDescent="0.35">
      <c r="G1919"/>
    </row>
    <row r="1920" spans="7:7" x14ac:dyDescent="0.35">
      <c r="G1920"/>
    </row>
    <row r="1921" spans="7:7" x14ac:dyDescent="0.35">
      <c r="G1921"/>
    </row>
    <row r="1922" spans="7:7" x14ac:dyDescent="0.35">
      <c r="G1922"/>
    </row>
    <row r="1923" spans="7:7" x14ac:dyDescent="0.35">
      <c r="G1923"/>
    </row>
    <row r="1924" spans="7:7" x14ac:dyDescent="0.35">
      <c r="G1924"/>
    </row>
    <row r="1925" spans="7:7" x14ac:dyDescent="0.35">
      <c r="G1925"/>
    </row>
    <row r="1926" spans="7:7" x14ac:dyDescent="0.35">
      <c r="G1926"/>
    </row>
    <row r="1927" spans="7:7" x14ac:dyDescent="0.35">
      <c r="G1927"/>
    </row>
    <row r="1928" spans="7:7" x14ac:dyDescent="0.35">
      <c r="G1928"/>
    </row>
    <row r="1929" spans="7:7" x14ac:dyDescent="0.35">
      <c r="G1929"/>
    </row>
    <row r="1930" spans="7:7" x14ac:dyDescent="0.35">
      <c r="G1930"/>
    </row>
    <row r="1931" spans="7:7" x14ac:dyDescent="0.35">
      <c r="G1931"/>
    </row>
    <row r="1932" spans="7:7" x14ac:dyDescent="0.35">
      <c r="G1932"/>
    </row>
    <row r="1933" spans="7:7" x14ac:dyDescent="0.35">
      <c r="G1933"/>
    </row>
    <row r="1934" spans="7:7" x14ac:dyDescent="0.35">
      <c r="G1934"/>
    </row>
    <row r="1935" spans="7:7" x14ac:dyDescent="0.35">
      <c r="G1935"/>
    </row>
    <row r="1936" spans="7:7" x14ac:dyDescent="0.35">
      <c r="G1936"/>
    </row>
    <row r="1937" spans="7:7" x14ac:dyDescent="0.35">
      <c r="G1937"/>
    </row>
    <row r="1938" spans="7:7" x14ac:dyDescent="0.35">
      <c r="G1938"/>
    </row>
    <row r="1939" spans="7:7" x14ac:dyDescent="0.35">
      <c r="G1939"/>
    </row>
    <row r="1940" spans="7:7" x14ac:dyDescent="0.35">
      <c r="G1940"/>
    </row>
    <row r="1941" spans="7:7" x14ac:dyDescent="0.35">
      <c r="G1941"/>
    </row>
    <row r="1942" spans="7:7" x14ac:dyDescent="0.35">
      <c r="G1942"/>
    </row>
    <row r="1943" spans="7:7" x14ac:dyDescent="0.35">
      <c r="G1943"/>
    </row>
    <row r="1944" spans="7:7" x14ac:dyDescent="0.35">
      <c r="G1944"/>
    </row>
    <row r="1945" spans="7:7" x14ac:dyDescent="0.35">
      <c r="G1945"/>
    </row>
    <row r="1946" spans="7:7" x14ac:dyDescent="0.35">
      <c r="G1946"/>
    </row>
    <row r="1947" spans="7:7" x14ac:dyDescent="0.35">
      <c r="G1947"/>
    </row>
    <row r="1948" spans="7:7" x14ac:dyDescent="0.35">
      <c r="G1948"/>
    </row>
    <row r="1949" spans="7:7" x14ac:dyDescent="0.35">
      <c r="G1949"/>
    </row>
    <row r="1950" spans="7:7" x14ac:dyDescent="0.35">
      <c r="G1950"/>
    </row>
    <row r="1951" spans="7:7" x14ac:dyDescent="0.35">
      <c r="G1951"/>
    </row>
    <row r="1952" spans="7:7" x14ac:dyDescent="0.35">
      <c r="G1952"/>
    </row>
    <row r="1953" spans="7:7" x14ac:dyDescent="0.35">
      <c r="G1953"/>
    </row>
    <row r="1954" spans="7:7" x14ac:dyDescent="0.35">
      <c r="G1954"/>
    </row>
    <row r="1955" spans="7:7" x14ac:dyDescent="0.35">
      <c r="G1955"/>
    </row>
    <row r="1956" spans="7:7" x14ac:dyDescent="0.35">
      <c r="G1956"/>
    </row>
    <row r="1957" spans="7:7" x14ac:dyDescent="0.35">
      <c r="G1957"/>
    </row>
    <row r="1958" spans="7:7" x14ac:dyDescent="0.35">
      <c r="G1958"/>
    </row>
    <row r="1959" spans="7:7" x14ac:dyDescent="0.35">
      <c r="G1959"/>
    </row>
    <row r="1960" spans="7:7" x14ac:dyDescent="0.35">
      <c r="G1960"/>
    </row>
    <row r="1961" spans="7:7" x14ac:dyDescent="0.35">
      <c r="G1961"/>
    </row>
    <row r="1962" spans="7:7" x14ac:dyDescent="0.35">
      <c r="G1962"/>
    </row>
    <row r="1963" spans="7:7" x14ac:dyDescent="0.35">
      <c r="G1963"/>
    </row>
    <row r="1964" spans="7:7" x14ac:dyDescent="0.35">
      <c r="G1964"/>
    </row>
    <row r="1965" spans="7:7" x14ac:dyDescent="0.35">
      <c r="G1965"/>
    </row>
    <row r="1966" spans="7:7" x14ac:dyDescent="0.35">
      <c r="G1966"/>
    </row>
    <row r="1967" spans="7:7" x14ac:dyDescent="0.35">
      <c r="G1967"/>
    </row>
    <row r="1968" spans="7:7" x14ac:dyDescent="0.35">
      <c r="G1968"/>
    </row>
    <row r="1969" spans="7:7" x14ac:dyDescent="0.35">
      <c r="G1969"/>
    </row>
    <row r="1970" spans="7:7" x14ac:dyDescent="0.35">
      <c r="G1970"/>
    </row>
    <row r="1971" spans="7:7" x14ac:dyDescent="0.35">
      <c r="G1971"/>
    </row>
    <row r="1972" spans="7:7" x14ac:dyDescent="0.35">
      <c r="G1972"/>
    </row>
    <row r="1973" spans="7:7" x14ac:dyDescent="0.35">
      <c r="G1973"/>
    </row>
    <row r="1974" spans="7:7" x14ac:dyDescent="0.35">
      <c r="G1974"/>
    </row>
    <row r="1975" spans="7:7" x14ac:dyDescent="0.35">
      <c r="G1975"/>
    </row>
    <row r="1976" spans="7:7" x14ac:dyDescent="0.35">
      <c r="G1976"/>
    </row>
    <row r="1977" spans="7:7" x14ac:dyDescent="0.35">
      <c r="G1977"/>
    </row>
    <row r="1978" spans="7:7" x14ac:dyDescent="0.35">
      <c r="G1978"/>
    </row>
    <row r="1979" spans="7:7" x14ac:dyDescent="0.35">
      <c r="G1979"/>
    </row>
    <row r="1980" spans="7:7" x14ac:dyDescent="0.35">
      <c r="G1980"/>
    </row>
    <row r="1981" spans="7:7" x14ac:dyDescent="0.35">
      <c r="G1981"/>
    </row>
    <row r="1982" spans="7:7" x14ac:dyDescent="0.35">
      <c r="G1982"/>
    </row>
    <row r="1983" spans="7:7" x14ac:dyDescent="0.35">
      <c r="G1983"/>
    </row>
    <row r="1984" spans="7:7" x14ac:dyDescent="0.35">
      <c r="G1984"/>
    </row>
    <row r="1985" spans="7:7" x14ac:dyDescent="0.35">
      <c r="G1985"/>
    </row>
    <row r="1986" spans="7:7" x14ac:dyDescent="0.35">
      <c r="G1986"/>
    </row>
    <row r="1987" spans="7:7" x14ac:dyDescent="0.35">
      <c r="G1987"/>
    </row>
    <row r="1988" spans="7:7" x14ac:dyDescent="0.35">
      <c r="G1988"/>
    </row>
    <row r="1989" spans="7:7" x14ac:dyDescent="0.35">
      <c r="G1989"/>
    </row>
    <row r="1990" spans="7:7" x14ac:dyDescent="0.35">
      <c r="G1990"/>
    </row>
    <row r="1991" spans="7:7" x14ac:dyDescent="0.35">
      <c r="G1991"/>
    </row>
    <row r="1992" spans="7:7" x14ac:dyDescent="0.35">
      <c r="G1992"/>
    </row>
    <row r="1993" spans="7:7" x14ac:dyDescent="0.35">
      <c r="G1993"/>
    </row>
    <row r="1994" spans="7:7" x14ac:dyDescent="0.35">
      <c r="G1994"/>
    </row>
    <row r="1995" spans="7:7" x14ac:dyDescent="0.35">
      <c r="G1995"/>
    </row>
    <row r="1996" spans="7:7" x14ac:dyDescent="0.35">
      <c r="G1996"/>
    </row>
    <row r="1997" spans="7:7" x14ac:dyDescent="0.35">
      <c r="G1997"/>
    </row>
    <row r="1998" spans="7:7" x14ac:dyDescent="0.35">
      <c r="G1998"/>
    </row>
    <row r="1999" spans="7:7" x14ac:dyDescent="0.35">
      <c r="G1999"/>
    </row>
    <row r="2000" spans="7:7" x14ac:dyDescent="0.35">
      <c r="G2000"/>
    </row>
    <row r="2001" spans="7:7" x14ac:dyDescent="0.35">
      <c r="G2001"/>
    </row>
    <row r="2002" spans="7:7" x14ac:dyDescent="0.35">
      <c r="G2002"/>
    </row>
    <row r="2003" spans="7:7" x14ac:dyDescent="0.35">
      <c r="G2003"/>
    </row>
    <row r="2004" spans="7:7" x14ac:dyDescent="0.35">
      <c r="G2004"/>
    </row>
    <row r="2005" spans="7:7" x14ac:dyDescent="0.35">
      <c r="G2005"/>
    </row>
    <row r="2006" spans="7:7" x14ac:dyDescent="0.35">
      <c r="G2006"/>
    </row>
    <row r="2007" spans="7:7" x14ac:dyDescent="0.35">
      <c r="G2007"/>
    </row>
    <row r="2008" spans="7:7" x14ac:dyDescent="0.35">
      <c r="G2008"/>
    </row>
    <row r="2009" spans="7:7" x14ac:dyDescent="0.35">
      <c r="G2009"/>
    </row>
    <row r="2010" spans="7:7" x14ac:dyDescent="0.35">
      <c r="G2010"/>
    </row>
    <row r="2011" spans="7:7" x14ac:dyDescent="0.35">
      <c r="G2011"/>
    </row>
    <row r="2012" spans="7:7" x14ac:dyDescent="0.35">
      <c r="G2012"/>
    </row>
    <row r="2013" spans="7:7" x14ac:dyDescent="0.35">
      <c r="G2013"/>
    </row>
    <row r="2014" spans="7:7" x14ac:dyDescent="0.35">
      <c r="G2014"/>
    </row>
    <row r="2015" spans="7:7" x14ac:dyDescent="0.35">
      <c r="G2015"/>
    </row>
    <row r="2016" spans="7:7" x14ac:dyDescent="0.35">
      <c r="G2016"/>
    </row>
    <row r="2017" spans="7:7" x14ac:dyDescent="0.35">
      <c r="G2017"/>
    </row>
    <row r="2018" spans="7:7" x14ac:dyDescent="0.35">
      <c r="G2018"/>
    </row>
    <row r="2019" spans="7:7" x14ac:dyDescent="0.35">
      <c r="G2019"/>
    </row>
    <row r="2020" spans="7:7" x14ac:dyDescent="0.35">
      <c r="G2020"/>
    </row>
    <row r="2021" spans="7:7" x14ac:dyDescent="0.35">
      <c r="G2021"/>
    </row>
    <row r="2022" spans="7:7" x14ac:dyDescent="0.35">
      <c r="G2022"/>
    </row>
    <row r="2023" spans="7:7" x14ac:dyDescent="0.35">
      <c r="G2023"/>
    </row>
    <row r="2024" spans="7:7" x14ac:dyDescent="0.35">
      <c r="G2024"/>
    </row>
    <row r="2025" spans="7:7" x14ac:dyDescent="0.35">
      <c r="G2025"/>
    </row>
    <row r="2026" spans="7:7" x14ac:dyDescent="0.35">
      <c r="G2026"/>
    </row>
    <row r="2027" spans="7:7" x14ac:dyDescent="0.35">
      <c r="G2027"/>
    </row>
    <row r="2028" spans="7:7" x14ac:dyDescent="0.35">
      <c r="G2028"/>
    </row>
    <row r="2029" spans="7:7" x14ac:dyDescent="0.35">
      <c r="G2029"/>
    </row>
    <row r="2030" spans="7:7" x14ac:dyDescent="0.35">
      <c r="G2030"/>
    </row>
    <row r="2031" spans="7:7" x14ac:dyDescent="0.35">
      <c r="G2031"/>
    </row>
    <row r="2032" spans="7:7" x14ac:dyDescent="0.35">
      <c r="G2032"/>
    </row>
    <row r="2033" spans="7:7" x14ac:dyDescent="0.35">
      <c r="G2033"/>
    </row>
    <row r="2034" spans="7:7" x14ac:dyDescent="0.35">
      <c r="G2034"/>
    </row>
    <row r="2035" spans="7:7" x14ac:dyDescent="0.35">
      <c r="G2035"/>
    </row>
    <row r="2036" spans="7:7" x14ac:dyDescent="0.35">
      <c r="G2036"/>
    </row>
    <row r="2037" spans="7:7" x14ac:dyDescent="0.35">
      <c r="G2037"/>
    </row>
    <row r="2038" spans="7:7" x14ac:dyDescent="0.35">
      <c r="G2038"/>
    </row>
    <row r="2039" spans="7:7" x14ac:dyDescent="0.35">
      <c r="G2039"/>
    </row>
    <row r="2040" spans="7:7" x14ac:dyDescent="0.35">
      <c r="G2040"/>
    </row>
    <row r="2041" spans="7:7" x14ac:dyDescent="0.35">
      <c r="G2041"/>
    </row>
    <row r="2042" spans="7:7" x14ac:dyDescent="0.35">
      <c r="G2042"/>
    </row>
    <row r="2043" spans="7:7" x14ac:dyDescent="0.35">
      <c r="G2043"/>
    </row>
    <row r="2044" spans="7:7" x14ac:dyDescent="0.35">
      <c r="G2044"/>
    </row>
    <row r="2045" spans="7:7" x14ac:dyDescent="0.35">
      <c r="G2045"/>
    </row>
    <row r="2046" spans="7:7" x14ac:dyDescent="0.35">
      <c r="G2046"/>
    </row>
    <row r="2047" spans="7:7" x14ac:dyDescent="0.35">
      <c r="G2047"/>
    </row>
    <row r="2048" spans="7:7" x14ac:dyDescent="0.35">
      <c r="G2048"/>
    </row>
    <row r="2049" spans="7:7" x14ac:dyDescent="0.35">
      <c r="G2049"/>
    </row>
    <row r="2050" spans="7:7" x14ac:dyDescent="0.35">
      <c r="G2050"/>
    </row>
    <row r="2051" spans="7:7" x14ac:dyDescent="0.35">
      <c r="G2051"/>
    </row>
    <row r="2052" spans="7:7" x14ac:dyDescent="0.35">
      <c r="G2052"/>
    </row>
    <row r="2053" spans="7:7" x14ac:dyDescent="0.35">
      <c r="G2053"/>
    </row>
    <row r="2054" spans="7:7" x14ac:dyDescent="0.35">
      <c r="G2054"/>
    </row>
    <row r="2055" spans="7:7" x14ac:dyDescent="0.35">
      <c r="G2055"/>
    </row>
    <row r="2056" spans="7:7" x14ac:dyDescent="0.35">
      <c r="G2056"/>
    </row>
    <row r="2057" spans="7:7" x14ac:dyDescent="0.35">
      <c r="G2057"/>
    </row>
    <row r="2058" spans="7:7" x14ac:dyDescent="0.35">
      <c r="G2058"/>
    </row>
    <row r="2059" spans="7:7" x14ac:dyDescent="0.35">
      <c r="G2059"/>
    </row>
    <row r="2060" spans="7:7" x14ac:dyDescent="0.35">
      <c r="G2060"/>
    </row>
    <row r="2061" spans="7:7" x14ac:dyDescent="0.35">
      <c r="G2061"/>
    </row>
    <row r="2062" spans="7:7" x14ac:dyDescent="0.35">
      <c r="G2062"/>
    </row>
    <row r="2063" spans="7:7" x14ac:dyDescent="0.35">
      <c r="G2063"/>
    </row>
    <row r="2064" spans="7:7" x14ac:dyDescent="0.35">
      <c r="G2064"/>
    </row>
    <row r="2065" spans="7:7" x14ac:dyDescent="0.35">
      <c r="G2065"/>
    </row>
    <row r="2066" spans="7:7" x14ac:dyDescent="0.35">
      <c r="G2066"/>
    </row>
    <row r="2067" spans="7:7" x14ac:dyDescent="0.35">
      <c r="G2067"/>
    </row>
    <row r="2068" spans="7:7" x14ac:dyDescent="0.35">
      <c r="G2068"/>
    </row>
    <row r="2069" spans="7:7" x14ac:dyDescent="0.35">
      <c r="G2069"/>
    </row>
    <row r="2070" spans="7:7" x14ac:dyDescent="0.35">
      <c r="G2070"/>
    </row>
    <row r="2071" spans="7:7" x14ac:dyDescent="0.35">
      <c r="G2071"/>
    </row>
    <row r="2072" spans="7:7" x14ac:dyDescent="0.35">
      <c r="G2072"/>
    </row>
    <row r="2073" spans="7:7" x14ac:dyDescent="0.35">
      <c r="G2073"/>
    </row>
    <row r="2074" spans="7:7" x14ac:dyDescent="0.35">
      <c r="G2074"/>
    </row>
    <row r="2075" spans="7:7" x14ac:dyDescent="0.35">
      <c r="G2075"/>
    </row>
    <row r="2076" spans="7:7" x14ac:dyDescent="0.35">
      <c r="G2076"/>
    </row>
    <row r="2077" spans="7:7" x14ac:dyDescent="0.35">
      <c r="G2077"/>
    </row>
    <row r="2078" spans="7:7" x14ac:dyDescent="0.35">
      <c r="G2078"/>
    </row>
    <row r="2079" spans="7:7" x14ac:dyDescent="0.35">
      <c r="G2079"/>
    </row>
    <row r="2080" spans="7:7" x14ac:dyDescent="0.35">
      <c r="G2080"/>
    </row>
    <row r="2081" spans="7:7" x14ac:dyDescent="0.35">
      <c r="G2081"/>
    </row>
    <row r="2082" spans="7:7" x14ac:dyDescent="0.35">
      <c r="G2082"/>
    </row>
    <row r="2083" spans="7:7" x14ac:dyDescent="0.35">
      <c r="G2083"/>
    </row>
    <row r="2084" spans="7:7" x14ac:dyDescent="0.35">
      <c r="G2084"/>
    </row>
    <row r="2085" spans="7:7" x14ac:dyDescent="0.35">
      <c r="G2085"/>
    </row>
    <row r="2086" spans="7:7" x14ac:dyDescent="0.35">
      <c r="G2086"/>
    </row>
    <row r="2087" spans="7:7" x14ac:dyDescent="0.35">
      <c r="G2087"/>
    </row>
    <row r="2088" spans="7:7" x14ac:dyDescent="0.35">
      <c r="G2088"/>
    </row>
    <row r="2089" spans="7:7" x14ac:dyDescent="0.35">
      <c r="G2089"/>
    </row>
    <row r="2090" spans="7:7" x14ac:dyDescent="0.35">
      <c r="G2090"/>
    </row>
    <row r="2091" spans="7:7" x14ac:dyDescent="0.35">
      <c r="G2091"/>
    </row>
    <row r="2092" spans="7:7" x14ac:dyDescent="0.35">
      <c r="G2092"/>
    </row>
    <row r="2093" spans="7:7" x14ac:dyDescent="0.35">
      <c r="G2093"/>
    </row>
    <row r="2094" spans="7:7" x14ac:dyDescent="0.35">
      <c r="G2094"/>
    </row>
    <row r="2095" spans="7:7" x14ac:dyDescent="0.35">
      <c r="G2095"/>
    </row>
    <row r="2096" spans="7:7" x14ac:dyDescent="0.35">
      <c r="G2096"/>
    </row>
    <row r="2097" spans="7:7" x14ac:dyDescent="0.35">
      <c r="G2097"/>
    </row>
    <row r="2098" spans="7:7" x14ac:dyDescent="0.35">
      <c r="G2098"/>
    </row>
    <row r="2099" spans="7:7" x14ac:dyDescent="0.35">
      <c r="G2099"/>
    </row>
    <row r="2100" spans="7:7" x14ac:dyDescent="0.35">
      <c r="G2100"/>
    </row>
    <row r="2101" spans="7:7" x14ac:dyDescent="0.35">
      <c r="G2101"/>
    </row>
    <row r="2102" spans="7:7" x14ac:dyDescent="0.35">
      <c r="G2102"/>
    </row>
    <row r="2103" spans="7:7" x14ac:dyDescent="0.35">
      <c r="G2103"/>
    </row>
    <row r="2104" spans="7:7" x14ac:dyDescent="0.35">
      <c r="G2104"/>
    </row>
    <row r="2105" spans="7:7" x14ac:dyDescent="0.35">
      <c r="G2105"/>
    </row>
    <row r="2106" spans="7:7" x14ac:dyDescent="0.35">
      <c r="G2106"/>
    </row>
    <row r="2107" spans="7:7" x14ac:dyDescent="0.35">
      <c r="G2107"/>
    </row>
    <row r="2108" spans="7:7" x14ac:dyDescent="0.35">
      <c r="G2108"/>
    </row>
    <row r="2109" spans="7:7" x14ac:dyDescent="0.35">
      <c r="G2109"/>
    </row>
    <row r="2110" spans="7:7" x14ac:dyDescent="0.35">
      <c r="G2110"/>
    </row>
    <row r="2111" spans="7:7" x14ac:dyDescent="0.35">
      <c r="G2111"/>
    </row>
    <row r="2112" spans="7:7" x14ac:dyDescent="0.35">
      <c r="G2112"/>
    </row>
    <row r="2113" spans="7:7" x14ac:dyDescent="0.35">
      <c r="G2113"/>
    </row>
    <row r="2114" spans="7:7" x14ac:dyDescent="0.35">
      <c r="G2114"/>
    </row>
    <row r="2115" spans="7:7" x14ac:dyDescent="0.35">
      <c r="G2115"/>
    </row>
    <row r="2116" spans="7:7" x14ac:dyDescent="0.35">
      <c r="G2116"/>
    </row>
    <row r="2117" spans="7:7" x14ac:dyDescent="0.35">
      <c r="G2117"/>
    </row>
    <row r="2118" spans="7:7" x14ac:dyDescent="0.35">
      <c r="G2118"/>
    </row>
    <row r="2119" spans="7:7" x14ac:dyDescent="0.35">
      <c r="G2119"/>
    </row>
    <row r="2120" spans="7:7" x14ac:dyDescent="0.35">
      <c r="G2120"/>
    </row>
    <row r="2121" spans="7:7" x14ac:dyDescent="0.35">
      <c r="G2121"/>
    </row>
    <row r="2122" spans="7:7" x14ac:dyDescent="0.35">
      <c r="G2122"/>
    </row>
    <row r="2123" spans="7:7" x14ac:dyDescent="0.35">
      <c r="G2123"/>
    </row>
    <row r="2124" spans="7:7" x14ac:dyDescent="0.35">
      <c r="G2124"/>
    </row>
    <row r="2125" spans="7:7" x14ac:dyDescent="0.35">
      <c r="G2125"/>
    </row>
    <row r="2126" spans="7:7" x14ac:dyDescent="0.35">
      <c r="G2126"/>
    </row>
    <row r="2127" spans="7:7" x14ac:dyDescent="0.35">
      <c r="G2127"/>
    </row>
    <row r="2128" spans="7:7" x14ac:dyDescent="0.35">
      <c r="G2128"/>
    </row>
    <row r="2129" spans="7:7" x14ac:dyDescent="0.35">
      <c r="G2129"/>
    </row>
    <row r="2130" spans="7:7" x14ac:dyDescent="0.35">
      <c r="G2130"/>
    </row>
    <row r="2131" spans="7:7" x14ac:dyDescent="0.35">
      <c r="G2131"/>
    </row>
    <row r="2132" spans="7:7" x14ac:dyDescent="0.35">
      <c r="G2132"/>
    </row>
    <row r="2133" spans="7:7" x14ac:dyDescent="0.35">
      <c r="G2133"/>
    </row>
    <row r="2134" spans="7:7" x14ac:dyDescent="0.35">
      <c r="G2134"/>
    </row>
    <row r="2135" spans="7:7" x14ac:dyDescent="0.35">
      <c r="G2135"/>
    </row>
    <row r="2136" spans="7:7" x14ac:dyDescent="0.35">
      <c r="G2136"/>
    </row>
    <row r="2137" spans="7:7" x14ac:dyDescent="0.35">
      <c r="G2137"/>
    </row>
    <row r="2138" spans="7:7" x14ac:dyDescent="0.35">
      <c r="G2138"/>
    </row>
    <row r="2139" spans="7:7" x14ac:dyDescent="0.35">
      <c r="G2139"/>
    </row>
    <row r="2140" spans="7:7" x14ac:dyDescent="0.35">
      <c r="G2140"/>
    </row>
    <row r="2141" spans="7:7" x14ac:dyDescent="0.35">
      <c r="G2141"/>
    </row>
    <row r="2142" spans="7:7" x14ac:dyDescent="0.35">
      <c r="G2142"/>
    </row>
    <row r="2143" spans="7:7" x14ac:dyDescent="0.35">
      <c r="G2143"/>
    </row>
    <row r="2144" spans="7:7" x14ac:dyDescent="0.35">
      <c r="G2144"/>
    </row>
    <row r="2145" spans="7:7" x14ac:dyDescent="0.35">
      <c r="G2145"/>
    </row>
    <row r="2146" spans="7:7" x14ac:dyDescent="0.35">
      <c r="G2146"/>
    </row>
    <row r="2147" spans="7:7" x14ac:dyDescent="0.35">
      <c r="G2147"/>
    </row>
    <row r="2148" spans="7:7" x14ac:dyDescent="0.35">
      <c r="G2148"/>
    </row>
    <row r="2149" spans="7:7" x14ac:dyDescent="0.35">
      <c r="G2149"/>
    </row>
    <row r="2150" spans="7:7" x14ac:dyDescent="0.35">
      <c r="G2150"/>
    </row>
    <row r="2151" spans="7:7" x14ac:dyDescent="0.35">
      <c r="G2151"/>
    </row>
    <row r="2152" spans="7:7" x14ac:dyDescent="0.35">
      <c r="G2152"/>
    </row>
    <row r="2153" spans="7:7" x14ac:dyDescent="0.35">
      <c r="G2153"/>
    </row>
    <row r="2154" spans="7:7" x14ac:dyDescent="0.35">
      <c r="G2154"/>
    </row>
    <row r="2155" spans="7:7" x14ac:dyDescent="0.35">
      <c r="G2155"/>
    </row>
    <row r="2156" spans="7:7" x14ac:dyDescent="0.35">
      <c r="G2156"/>
    </row>
    <row r="2157" spans="7:7" x14ac:dyDescent="0.35">
      <c r="G2157"/>
    </row>
    <row r="2158" spans="7:7" x14ac:dyDescent="0.35">
      <c r="G2158"/>
    </row>
    <row r="2159" spans="7:7" x14ac:dyDescent="0.35">
      <c r="G2159"/>
    </row>
    <row r="2160" spans="7:7" x14ac:dyDescent="0.35">
      <c r="G2160"/>
    </row>
    <row r="2161" spans="7:7" x14ac:dyDescent="0.35">
      <c r="G2161"/>
    </row>
    <row r="2162" spans="7:7" x14ac:dyDescent="0.35">
      <c r="G2162"/>
    </row>
    <row r="2163" spans="7:7" x14ac:dyDescent="0.35">
      <c r="G2163"/>
    </row>
    <row r="2164" spans="7:7" x14ac:dyDescent="0.35">
      <c r="G2164"/>
    </row>
    <row r="2165" spans="7:7" x14ac:dyDescent="0.35">
      <c r="G2165"/>
    </row>
    <row r="2166" spans="7:7" x14ac:dyDescent="0.35">
      <c r="G2166"/>
    </row>
    <row r="2167" spans="7:7" x14ac:dyDescent="0.35">
      <c r="G2167"/>
    </row>
    <row r="2168" spans="7:7" x14ac:dyDescent="0.35">
      <c r="G2168"/>
    </row>
    <row r="2169" spans="7:7" x14ac:dyDescent="0.35">
      <c r="G2169"/>
    </row>
    <row r="2170" spans="7:7" x14ac:dyDescent="0.35">
      <c r="G2170"/>
    </row>
    <row r="2171" spans="7:7" x14ac:dyDescent="0.35">
      <c r="G2171"/>
    </row>
    <row r="2172" spans="7:7" x14ac:dyDescent="0.35">
      <c r="G2172"/>
    </row>
    <row r="2173" spans="7:7" x14ac:dyDescent="0.35">
      <c r="G2173"/>
    </row>
    <row r="2174" spans="7:7" x14ac:dyDescent="0.35">
      <c r="G2174"/>
    </row>
    <row r="2175" spans="7:7" x14ac:dyDescent="0.35">
      <c r="G2175"/>
    </row>
    <row r="2176" spans="7:7" x14ac:dyDescent="0.35">
      <c r="G2176"/>
    </row>
    <row r="2177" spans="7:7" x14ac:dyDescent="0.35">
      <c r="G2177"/>
    </row>
    <row r="2178" spans="7:7" x14ac:dyDescent="0.35">
      <c r="G2178"/>
    </row>
    <row r="2179" spans="7:7" x14ac:dyDescent="0.35">
      <c r="G2179"/>
    </row>
    <row r="2180" spans="7:7" x14ac:dyDescent="0.35">
      <c r="G2180"/>
    </row>
    <row r="2181" spans="7:7" x14ac:dyDescent="0.35">
      <c r="G2181"/>
    </row>
    <row r="2182" spans="7:7" x14ac:dyDescent="0.35">
      <c r="G2182"/>
    </row>
    <row r="2183" spans="7:7" x14ac:dyDescent="0.35">
      <c r="G2183"/>
    </row>
    <row r="2184" spans="7:7" x14ac:dyDescent="0.35">
      <c r="G2184"/>
    </row>
    <row r="2185" spans="7:7" x14ac:dyDescent="0.35">
      <c r="G2185"/>
    </row>
    <row r="2186" spans="7:7" x14ac:dyDescent="0.35">
      <c r="G2186"/>
    </row>
    <row r="2187" spans="7:7" x14ac:dyDescent="0.35">
      <c r="G2187"/>
    </row>
    <row r="2188" spans="7:7" x14ac:dyDescent="0.35">
      <c r="G2188"/>
    </row>
    <row r="2189" spans="7:7" x14ac:dyDescent="0.35">
      <c r="G2189"/>
    </row>
    <row r="2190" spans="7:7" x14ac:dyDescent="0.35">
      <c r="G2190"/>
    </row>
    <row r="2191" spans="7:7" x14ac:dyDescent="0.35">
      <c r="G2191"/>
    </row>
    <row r="2192" spans="7:7" x14ac:dyDescent="0.35">
      <c r="G2192"/>
    </row>
    <row r="2193" spans="7:7" x14ac:dyDescent="0.35">
      <c r="G2193"/>
    </row>
    <row r="2194" spans="7:7" x14ac:dyDescent="0.35">
      <c r="G2194"/>
    </row>
    <row r="2195" spans="7:7" x14ac:dyDescent="0.35">
      <c r="G2195"/>
    </row>
    <row r="2196" spans="7:7" x14ac:dyDescent="0.35">
      <c r="G2196"/>
    </row>
    <row r="2197" spans="7:7" x14ac:dyDescent="0.35">
      <c r="G2197"/>
    </row>
    <row r="2198" spans="7:7" x14ac:dyDescent="0.35">
      <c r="G2198"/>
    </row>
    <row r="2199" spans="7:7" x14ac:dyDescent="0.35">
      <c r="G2199"/>
    </row>
    <row r="2200" spans="7:7" x14ac:dyDescent="0.35">
      <c r="G2200"/>
    </row>
    <row r="2201" spans="7:7" x14ac:dyDescent="0.35">
      <c r="G2201"/>
    </row>
    <row r="2202" spans="7:7" x14ac:dyDescent="0.35">
      <c r="G2202"/>
    </row>
    <row r="2203" spans="7:7" x14ac:dyDescent="0.35">
      <c r="G2203"/>
    </row>
    <row r="2204" spans="7:7" x14ac:dyDescent="0.35">
      <c r="G2204"/>
    </row>
    <row r="2205" spans="7:7" x14ac:dyDescent="0.35">
      <c r="G2205"/>
    </row>
    <row r="2206" spans="7:7" x14ac:dyDescent="0.35">
      <c r="G2206"/>
    </row>
    <row r="2207" spans="7:7" x14ac:dyDescent="0.35">
      <c r="G2207"/>
    </row>
    <row r="2208" spans="7:7" x14ac:dyDescent="0.35">
      <c r="G2208"/>
    </row>
    <row r="2209" spans="7:7" x14ac:dyDescent="0.35">
      <c r="G2209"/>
    </row>
    <row r="2210" spans="7:7" x14ac:dyDescent="0.35">
      <c r="G2210"/>
    </row>
    <row r="2211" spans="7:7" x14ac:dyDescent="0.35">
      <c r="G2211"/>
    </row>
    <row r="2212" spans="7:7" x14ac:dyDescent="0.35">
      <c r="G2212"/>
    </row>
    <row r="2213" spans="7:7" x14ac:dyDescent="0.35">
      <c r="G2213"/>
    </row>
    <row r="2214" spans="7:7" x14ac:dyDescent="0.35">
      <c r="G2214"/>
    </row>
    <row r="2215" spans="7:7" x14ac:dyDescent="0.35">
      <c r="G2215"/>
    </row>
    <row r="2216" spans="7:7" x14ac:dyDescent="0.35">
      <c r="G2216"/>
    </row>
    <row r="2217" spans="7:7" x14ac:dyDescent="0.35">
      <c r="G2217"/>
    </row>
    <row r="2218" spans="7:7" x14ac:dyDescent="0.35">
      <c r="G2218"/>
    </row>
    <row r="2219" spans="7:7" x14ac:dyDescent="0.35">
      <c r="G2219"/>
    </row>
    <row r="2220" spans="7:7" x14ac:dyDescent="0.35">
      <c r="G2220"/>
    </row>
    <row r="2221" spans="7:7" x14ac:dyDescent="0.35">
      <c r="G2221"/>
    </row>
    <row r="2222" spans="7:7" x14ac:dyDescent="0.35">
      <c r="G2222"/>
    </row>
    <row r="2223" spans="7:7" x14ac:dyDescent="0.35">
      <c r="G2223"/>
    </row>
    <row r="2224" spans="7:7" x14ac:dyDescent="0.35">
      <c r="G2224"/>
    </row>
    <row r="2225" spans="7:7" x14ac:dyDescent="0.35">
      <c r="G2225"/>
    </row>
    <row r="2226" spans="7:7" x14ac:dyDescent="0.35">
      <c r="G2226"/>
    </row>
    <row r="2227" spans="7:7" x14ac:dyDescent="0.35">
      <c r="G2227"/>
    </row>
    <row r="2228" spans="7:7" x14ac:dyDescent="0.35">
      <c r="G2228"/>
    </row>
    <row r="2229" spans="7:7" x14ac:dyDescent="0.35">
      <c r="G2229"/>
    </row>
    <row r="2230" spans="7:7" x14ac:dyDescent="0.35">
      <c r="G2230"/>
    </row>
    <row r="2231" spans="7:7" x14ac:dyDescent="0.35">
      <c r="G2231"/>
    </row>
    <row r="2232" spans="7:7" x14ac:dyDescent="0.35">
      <c r="G2232"/>
    </row>
    <row r="2233" spans="7:7" x14ac:dyDescent="0.35">
      <c r="G2233"/>
    </row>
    <row r="2234" spans="7:7" x14ac:dyDescent="0.35">
      <c r="G2234"/>
    </row>
    <row r="2235" spans="7:7" x14ac:dyDescent="0.35">
      <c r="G2235"/>
    </row>
    <row r="2236" spans="7:7" x14ac:dyDescent="0.35">
      <c r="G2236"/>
    </row>
    <row r="2237" spans="7:7" x14ac:dyDescent="0.35">
      <c r="G2237"/>
    </row>
    <row r="2238" spans="7:7" x14ac:dyDescent="0.35">
      <c r="G2238"/>
    </row>
    <row r="2239" spans="7:7" x14ac:dyDescent="0.35">
      <c r="G2239"/>
    </row>
    <row r="2240" spans="7:7" x14ac:dyDescent="0.35">
      <c r="G2240"/>
    </row>
    <row r="2241" spans="7:7" x14ac:dyDescent="0.35">
      <c r="G2241"/>
    </row>
    <row r="2242" spans="7:7" x14ac:dyDescent="0.35">
      <c r="G2242"/>
    </row>
    <row r="2243" spans="7:7" x14ac:dyDescent="0.35">
      <c r="G2243"/>
    </row>
    <row r="2244" spans="7:7" x14ac:dyDescent="0.35">
      <c r="G2244"/>
    </row>
    <row r="2245" spans="7:7" x14ac:dyDescent="0.35">
      <c r="G2245"/>
    </row>
    <row r="2246" spans="7:7" x14ac:dyDescent="0.35">
      <c r="G2246"/>
    </row>
    <row r="2247" spans="7:7" x14ac:dyDescent="0.35">
      <c r="G2247"/>
    </row>
    <row r="2248" spans="7:7" x14ac:dyDescent="0.35">
      <c r="G2248"/>
    </row>
    <row r="2249" spans="7:7" x14ac:dyDescent="0.35">
      <c r="G2249"/>
    </row>
    <row r="2250" spans="7:7" x14ac:dyDescent="0.35">
      <c r="G2250"/>
    </row>
    <row r="2251" spans="7:7" x14ac:dyDescent="0.35">
      <c r="G2251"/>
    </row>
    <row r="2252" spans="7:7" x14ac:dyDescent="0.35">
      <c r="G2252"/>
    </row>
    <row r="2253" spans="7:7" x14ac:dyDescent="0.35">
      <c r="G2253"/>
    </row>
    <row r="2254" spans="7:7" x14ac:dyDescent="0.35">
      <c r="G2254"/>
    </row>
    <row r="2255" spans="7:7" x14ac:dyDescent="0.35">
      <c r="G2255"/>
    </row>
    <row r="2256" spans="7:7" x14ac:dyDescent="0.35">
      <c r="G2256"/>
    </row>
    <row r="2257" spans="7:7" x14ac:dyDescent="0.35">
      <c r="G2257"/>
    </row>
    <row r="2258" spans="7:7" x14ac:dyDescent="0.35">
      <c r="G2258"/>
    </row>
    <row r="2259" spans="7:7" x14ac:dyDescent="0.35">
      <c r="G2259"/>
    </row>
    <row r="2260" spans="7:7" x14ac:dyDescent="0.35">
      <c r="G2260"/>
    </row>
    <row r="2261" spans="7:7" x14ac:dyDescent="0.35">
      <c r="G2261"/>
    </row>
    <row r="2262" spans="7:7" x14ac:dyDescent="0.35">
      <c r="G2262"/>
    </row>
    <row r="2263" spans="7:7" x14ac:dyDescent="0.35">
      <c r="G2263"/>
    </row>
    <row r="2264" spans="7:7" x14ac:dyDescent="0.35">
      <c r="G2264"/>
    </row>
    <row r="2265" spans="7:7" x14ac:dyDescent="0.35">
      <c r="G2265"/>
    </row>
    <row r="2266" spans="7:7" x14ac:dyDescent="0.35">
      <c r="G2266"/>
    </row>
    <row r="2267" spans="7:7" x14ac:dyDescent="0.35">
      <c r="G2267"/>
    </row>
    <row r="2268" spans="7:7" x14ac:dyDescent="0.35">
      <c r="G2268"/>
    </row>
    <row r="2269" spans="7:7" x14ac:dyDescent="0.35">
      <c r="G2269"/>
    </row>
    <row r="2270" spans="7:7" x14ac:dyDescent="0.35">
      <c r="G2270"/>
    </row>
    <row r="2271" spans="7:7" x14ac:dyDescent="0.35">
      <c r="G2271"/>
    </row>
    <row r="2272" spans="7:7" x14ac:dyDescent="0.35">
      <c r="G2272"/>
    </row>
    <row r="2273" spans="7:7" x14ac:dyDescent="0.35">
      <c r="G2273"/>
    </row>
    <row r="2274" spans="7:7" x14ac:dyDescent="0.35">
      <c r="G2274"/>
    </row>
    <row r="2275" spans="7:7" x14ac:dyDescent="0.35">
      <c r="G2275"/>
    </row>
    <row r="2276" spans="7:7" x14ac:dyDescent="0.35">
      <c r="G2276"/>
    </row>
    <row r="2277" spans="7:7" x14ac:dyDescent="0.35">
      <c r="G2277"/>
    </row>
    <row r="2278" spans="7:7" x14ac:dyDescent="0.35">
      <c r="G2278"/>
    </row>
    <row r="2279" spans="7:7" x14ac:dyDescent="0.35">
      <c r="G2279"/>
    </row>
    <row r="2280" spans="7:7" x14ac:dyDescent="0.35">
      <c r="G2280"/>
    </row>
    <row r="2281" spans="7:7" x14ac:dyDescent="0.35">
      <c r="G2281"/>
    </row>
    <row r="2282" spans="7:7" x14ac:dyDescent="0.35">
      <c r="G2282"/>
    </row>
    <row r="2283" spans="7:7" x14ac:dyDescent="0.35">
      <c r="G2283"/>
    </row>
    <row r="2284" spans="7:7" x14ac:dyDescent="0.35">
      <c r="G2284"/>
    </row>
    <row r="2285" spans="7:7" x14ac:dyDescent="0.35">
      <c r="G2285"/>
    </row>
    <row r="2286" spans="7:7" x14ac:dyDescent="0.35">
      <c r="G2286"/>
    </row>
    <row r="2287" spans="7:7" x14ac:dyDescent="0.35">
      <c r="G2287"/>
    </row>
    <row r="2288" spans="7:7" x14ac:dyDescent="0.35">
      <c r="G2288"/>
    </row>
    <row r="2289" spans="7:7" x14ac:dyDescent="0.35">
      <c r="G2289"/>
    </row>
    <row r="2290" spans="7:7" x14ac:dyDescent="0.35">
      <c r="G2290"/>
    </row>
    <row r="2291" spans="7:7" x14ac:dyDescent="0.35">
      <c r="G2291"/>
    </row>
    <row r="2292" spans="7:7" x14ac:dyDescent="0.35">
      <c r="G2292"/>
    </row>
    <row r="2293" spans="7:7" x14ac:dyDescent="0.35">
      <c r="G2293"/>
    </row>
    <row r="2294" spans="7:7" x14ac:dyDescent="0.35">
      <c r="G2294"/>
    </row>
    <row r="2295" spans="7:7" x14ac:dyDescent="0.35">
      <c r="G2295"/>
    </row>
    <row r="2296" spans="7:7" x14ac:dyDescent="0.35">
      <c r="G2296"/>
    </row>
    <row r="2297" spans="7:7" x14ac:dyDescent="0.35">
      <c r="G2297"/>
    </row>
    <row r="2298" spans="7:7" x14ac:dyDescent="0.35">
      <c r="G2298"/>
    </row>
    <row r="2299" spans="7:7" x14ac:dyDescent="0.35">
      <c r="G2299"/>
    </row>
    <row r="2300" spans="7:7" x14ac:dyDescent="0.35">
      <c r="G2300"/>
    </row>
    <row r="2301" spans="7:7" x14ac:dyDescent="0.35">
      <c r="G2301"/>
    </row>
    <row r="2302" spans="7:7" x14ac:dyDescent="0.35">
      <c r="G2302"/>
    </row>
    <row r="2303" spans="7:7" x14ac:dyDescent="0.35">
      <c r="G2303"/>
    </row>
    <row r="2304" spans="7:7" x14ac:dyDescent="0.35">
      <c r="G2304"/>
    </row>
    <row r="2305" spans="7:7" x14ac:dyDescent="0.35">
      <c r="G2305"/>
    </row>
    <row r="2306" spans="7:7" x14ac:dyDescent="0.35">
      <c r="G2306"/>
    </row>
    <row r="2307" spans="7:7" x14ac:dyDescent="0.35">
      <c r="G2307"/>
    </row>
    <row r="2308" spans="7:7" x14ac:dyDescent="0.35">
      <c r="G2308"/>
    </row>
    <row r="2309" spans="7:7" x14ac:dyDescent="0.35">
      <c r="G2309"/>
    </row>
    <row r="2310" spans="7:7" x14ac:dyDescent="0.35">
      <c r="G2310"/>
    </row>
    <row r="2311" spans="7:7" x14ac:dyDescent="0.35">
      <c r="G2311"/>
    </row>
    <row r="2312" spans="7:7" x14ac:dyDescent="0.35">
      <c r="G2312"/>
    </row>
    <row r="2313" spans="7:7" x14ac:dyDescent="0.35">
      <c r="G2313"/>
    </row>
    <row r="2314" spans="7:7" x14ac:dyDescent="0.35">
      <c r="G2314"/>
    </row>
    <row r="2315" spans="7:7" x14ac:dyDescent="0.35">
      <c r="G2315"/>
    </row>
    <row r="2316" spans="7:7" x14ac:dyDescent="0.35">
      <c r="G2316"/>
    </row>
    <row r="2317" spans="7:7" x14ac:dyDescent="0.35">
      <c r="G2317"/>
    </row>
    <row r="2318" spans="7:7" x14ac:dyDescent="0.35">
      <c r="G2318"/>
    </row>
    <row r="2319" spans="7:7" x14ac:dyDescent="0.35">
      <c r="G2319"/>
    </row>
    <row r="2320" spans="7:7" x14ac:dyDescent="0.35">
      <c r="G2320"/>
    </row>
    <row r="2321" spans="7:7" x14ac:dyDescent="0.35">
      <c r="G2321"/>
    </row>
    <row r="2322" spans="7:7" x14ac:dyDescent="0.35">
      <c r="G2322"/>
    </row>
    <row r="2323" spans="7:7" x14ac:dyDescent="0.35">
      <c r="G2323"/>
    </row>
    <row r="2324" spans="7:7" x14ac:dyDescent="0.35">
      <c r="G2324"/>
    </row>
    <row r="2325" spans="7:7" x14ac:dyDescent="0.35">
      <c r="G2325"/>
    </row>
    <row r="2326" spans="7:7" x14ac:dyDescent="0.35">
      <c r="G2326"/>
    </row>
    <row r="2327" spans="7:7" x14ac:dyDescent="0.35">
      <c r="G2327"/>
    </row>
    <row r="2328" spans="7:7" x14ac:dyDescent="0.35">
      <c r="G2328"/>
    </row>
    <row r="2329" spans="7:7" x14ac:dyDescent="0.35">
      <c r="G2329"/>
    </row>
    <row r="2330" spans="7:7" x14ac:dyDescent="0.35">
      <c r="G2330"/>
    </row>
    <row r="2331" spans="7:7" x14ac:dyDescent="0.35">
      <c r="G2331"/>
    </row>
    <row r="2332" spans="7:7" x14ac:dyDescent="0.35">
      <c r="G2332"/>
    </row>
    <row r="2333" spans="7:7" x14ac:dyDescent="0.35">
      <c r="G2333"/>
    </row>
    <row r="2334" spans="7:7" x14ac:dyDescent="0.35">
      <c r="G2334"/>
    </row>
    <row r="2335" spans="7:7" x14ac:dyDescent="0.35">
      <c r="G2335"/>
    </row>
    <row r="2336" spans="7:7" x14ac:dyDescent="0.35">
      <c r="G2336"/>
    </row>
    <row r="2337" spans="7:7" x14ac:dyDescent="0.35">
      <c r="G2337"/>
    </row>
    <row r="2338" spans="7:7" x14ac:dyDescent="0.35">
      <c r="G2338"/>
    </row>
    <row r="2339" spans="7:7" x14ac:dyDescent="0.35">
      <c r="G2339"/>
    </row>
    <row r="2340" spans="7:7" x14ac:dyDescent="0.35">
      <c r="G2340"/>
    </row>
    <row r="2341" spans="7:7" x14ac:dyDescent="0.35">
      <c r="G2341"/>
    </row>
    <row r="2342" spans="7:7" x14ac:dyDescent="0.35">
      <c r="G2342"/>
    </row>
    <row r="2343" spans="7:7" x14ac:dyDescent="0.35">
      <c r="G2343"/>
    </row>
    <row r="2344" spans="7:7" x14ac:dyDescent="0.35">
      <c r="G2344"/>
    </row>
    <row r="2345" spans="7:7" x14ac:dyDescent="0.35">
      <c r="G2345"/>
    </row>
    <row r="2346" spans="7:7" x14ac:dyDescent="0.35">
      <c r="G2346"/>
    </row>
    <row r="2347" spans="7:7" x14ac:dyDescent="0.35">
      <c r="G2347"/>
    </row>
    <row r="2348" spans="7:7" x14ac:dyDescent="0.35">
      <c r="G2348"/>
    </row>
    <row r="2349" spans="7:7" x14ac:dyDescent="0.35">
      <c r="G2349"/>
    </row>
    <row r="2350" spans="7:7" x14ac:dyDescent="0.35">
      <c r="G2350"/>
    </row>
    <row r="2351" spans="7:7" x14ac:dyDescent="0.35">
      <c r="G2351"/>
    </row>
    <row r="2352" spans="7:7" x14ac:dyDescent="0.35">
      <c r="G2352"/>
    </row>
    <row r="2353" spans="7:7" x14ac:dyDescent="0.35">
      <c r="G2353"/>
    </row>
    <row r="2354" spans="7:7" x14ac:dyDescent="0.35">
      <c r="G2354"/>
    </row>
    <row r="2355" spans="7:7" x14ac:dyDescent="0.35">
      <c r="G2355"/>
    </row>
    <row r="2356" spans="7:7" x14ac:dyDescent="0.35">
      <c r="G2356"/>
    </row>
    <row r="2357" spans="7:7" x14ac:dyDescent="0.35">
      <c r="G2357"/>
    </row>
    <row r="2358" spans="7:7" x14ac:dyDescent="0.35">
      <c r="G2358"/>
    </row>
    <row r="2359" spans="7:7" x14ac:dyDescent="0.35">
      <c r="G2359"/>
    </row>
    <row r="2360" spans="7:7" x14ac:dyDescent="0.35">
      <c r="G2360"/>
    </row>
    <row r="2361" spans="7:7" x14ac:dyDescent="0.35">
      <c r="G2361"/>
    </row>
    <row r="2362" spans="7:7" x14ac:dyDescent="0.35">
      <c r="G2362"/>
    </row>
    <row r="2363" spans="7:7" x14ac:dyDescent="0.35">
      <c r="G2363"/>
    </row>
    <row r="2364" spans="7:7" x14ac:dyDescent="0.35">
      <c r="G2364"/>
    </row>
    <row r="2365" spans="7:7" x14ac:dyDescent="0.35">
      <c r="G2365"/>
    </row>
    <row r="2366" spans="7:7" x14ac:dyDescent="0.35">
      <c r="G2366"/>
    </row>
    <row r="2367" spans="7:7" x14ac:dyDescent="0.35">
      <c r="G2367"/>
    </row>
    <row r="2368" spans="7:7" x14ac:dyDescent="0.35">
      <c r="G2368"/>
    </row>
    <row r="2369" spans="7:7" x14ac:dyDescent="0.35">
      <c r="G2369"/>
    </row>
    <row r="2370" spans="7:7" x14ac:dyDescent="0.35">
      <c r="G2370"/>
    </row>
    <row r="2371" spans="7:7" x14ac:dyDescent="0.35">
      <c r="G2371"/>
    </row>
    <row r="2372" spans="7:7" x14ac:dyDescent="0.35">
      <c r="G2372"/>
    </row>
    <row r="2373" spans="7:7" x14ac:dyDescent="0.35">
      <c r="G2373"/>
    </row>
    <row r="2374" spans="7:7" x14ac:dyDescent="0.35">
      <c r="G2374"/>
    </row>
    <row r="2375" spans="7:7" x14ac:dyDescent="0.35">
      <c r="G2375"/>
    </row>
    <row r="2376" spans="7:7" x14ac:dyDescent="0.35">
      <c r="G2376"/>
    </row>
    <row r="2377" spans="7:7" x14ac:dyDescent="0.35">
      <c r="G2377"/>
    </row>
    <row r="2378" spans="7:7" x14ac:dyDescent="0.35">
      <c r="G2378"/>
    </row>
    <row r="2379" spans="7:7" x14ac:dyDescent="0.35">
      <c r="G2379"/>
    </row>
    <row r="2380" spans="7:7" x14ac:dyDescent="0.35">
      <c r="G2380"/>
    </row>
    <row r="2381" spans="7:7" x14ac:dyDescent="0.35">
      <c r="G2381"/>
    </row>
    <row r="2382" spans="7:7" x14ac:dyDescent="0.35">
      <c r="G2382"/>
    </row>
    <row r="2383" spans="7:7" x14ac:dyDescent="0.35">
      <c r="G2383"/>
    </row>
    <row r="2384" spans="7:7" x14ac:dyDescent="0.35">
      <c r="G2384"/>
    </row>
    <row r="2385" spans="7:7" x14ac:dyDescent="0.35">
      <c r="G2385"/>
    </row>
    <row r="2386" spans="7:7" x14ac:dyDescent="0.35">
      <c r="G2386"/>
    </row>
    <row r="2387" spans="7:7" x14ac:dyDescent="0.35">
      <c r="G2387"/>
    </row>
    <row r="2388" spans="7:7" x14ac:dyDescent="0.35">
      <c r="G2388"/>
    </row>
    <row r="2389" spans="7:7" x14ac:dyDescent="0.35">
      <c r="G2389"/>
    </row>
    <row r="2390" spans="7:7" x14ac:dyDescent="0.35">
      <c r="G2390"/>
    </row>
    <row r="2391" spans="7:7" x14ac:dyDescent="0.35">
      <c r="G2391"/>
    </row>
    <row r="2392" spans="7:7" x14ac:dyDescent="0.35">
      <c r="G2392"/>
    </row>
    <row r="2393" spans="7:7" x14ac:dyDescent="0.35">
      <c r="G2393"/>
    </row>
    <row r="2394" spans="7:7" x14ac:dyDescent="0.35">
      <c r="G2394"/>
    </row>
    <row r="2395" spans="7:7" x14ac:dyDescent="0.35">
      <c r="G2395"/>
    </row>
    <row r="2396" spans="7:7" x14ac:dyDescent="0.35">
      <c r="G2396"/>
    </row>
    <row r="2397" spans="7:7" x14ac:dyDescent="0.35">
      <c r="G2397"/>
    </row>
    <row r="2398" spans="7:7" x14ac:dyDescent="0.35">
      <c r="G2398"/>
    </row>
    <row r="2399" spans="7:7" x14ac:dyDescent="0.35">
      <c r="G2399"/>
    </row>
    <row r="2400" spans="7:7" x14ac:dyDescent="0.35">
      <c r="G2400"/>
    </row>
    <row r="2401" spans="7:7" x14ac:dyDescent="0.35">
      <c r="G2401"/>
    </row>
    <row r="2402" spans="7:7" x14ac:dyDescent="0.35">
      <c r="G2402"/>
    </row>
    <row r="2403" spans="7:7" x14ac:dyDescent="0.35">
      <c r="G2403"/>
    </row>
    <row r="2404" spans="7:7" x14ac:dyDescent="0.35">
      <c r="G2404"/>
    </row>
    <row r="2405" spans="7:7" x14ac:dyDescent="0.35">
      <c r="G2405"/>
    </row>
    <row r="2406" spans="7:7" x14ac:dyDescent="0.35">
      <c r="G2406"/>
    </row>
    <row r="2407" spans="7:7" x14ac:dyDescent="0.35">
      <c r="G2407"/>
    </row>
    <row r="2408" spans="7:7" x14ac:dyDescent="0.35">
      <c r="G2408"/>
    </row>
    <row r="2409" spans="7:7" x14ac:dyDescent="0.35">
      <c r="G2409"/>
    </row>
    <row r="2410" spans="7:7" x14ac:dyDescent="0.35">
      <c r="G2410"/>
    </row>
    <row r="2411" spans="7:7" x14ac:dyDescent="0.35">
      <c r="G2411"/>
    </row>
    <row r="2412" spans="7:7" x14ac:dyDescent="0.35">
      <c r="G2412"/>
    </row>
    <row r="2413" spans="7:7" x14ac:dyDescent="0.35">
      <c r="G2413"/>
    </row>
    <row r="2414" spans="7:7" x14ac:dyDescent="0.35">
      <c r="G2414"/>
    </row>
    <row r="2415" spans="7:7" x14ac:dyDescent="0.35">
      <c r="G2415"/>
    </row>
    <row r="2416" spans="7:7" x14ac:dyDescent="0.35">
      <c r="G2416"/>
    </row>
    <row r="2417" spans="7:7" x14ac:dyDescent="0.35">
      <c r="G2417"/>
    </row>
    <row r="2418" spans="7:7" x14ac:dyDescent="0.35">
      <c r="G2418"/>
    </row>
    <row r="2419" spans="7:7" x14ac:dyDescent="0.35">
      <c r="G2419"/>
    </row>
    <row r="2420" spans="7:7" x14ac:dyDescent="0.35">
      <c r="G2420"/>
    </row>
    <row r="2421" spans="7:7" x14ac:dyDescent="0.35">
      <c r="G2421"/>
    </row>
    <row r="2422" spans="7:7" x14ac:dyDescent="0.35">
      <c r="G2422"/>
    </row>
    <row r="2423" spans="7:7" x14ac:dyDescent="0.35">
      <c r="G2423"/>
    </row>
    <row r="2424" spans="7:7" x14ac:dyDescent="0.35">
      <c r="G2424"/>
    </row>
    <row r="2425" spans="7:7" x14ac:dyDescent="0.35">
      <c r="G2425"/>
    </row>
    <row r="2426" spans="7:7" x14ac:dyDescent="0.35">
      <c r="G2426"/>
    </row>
    <row r="2427" spans="7:7" x14ac:dyDescent="0.35">
      <c r="G2427"/>
    </row>
    <row r="2428" spans="7:7" x14ac:dyDescent="0.35">
      <c r="G2428"/>
    </row>
    <row r="2429" spans="7:7" x14ac:dyDescent="0.35">
      <c r="G2429"/>
    </row>
    <row r="2430" spans="7:7" x14ac:dyDescent="0.35">
      <c r="G2430"/>
    </row>
    <row r="2431" spans="7:7" x14ac:dyDescent="0.35">
      <c r="G2431"/>
    </row>
    <row r="2432" spans="7:7" x14ac:dyDescent="0.35">
      <c r="G2432"/>
    </row>
    <row r="2433" spans="7:7" x14ac:dyDescent="0.35">
      <c r="G2433"/>
    </row>
    <row r="2434" spans="7:7" x14ac:dyDescent="0.35">
      <c r="G2434"/>
    </row>
    <row r="2435" spans="7:7" x14ac:dyDescent="0.35">
      <c r="G2435"/>
    </row>
    <row r="2436" spans="7:7" x14ac:dyDescent="0.35">
      <c r="G2436"/>
    </row>
    <row r="2437" spans="7:7" x14ac:dyDescent="0.35">
      <c r="G2437"/>
    </row>
    <row r="2438" spans="7:7" x14ac:dyDescent="0.35">
      <c r="G2438"/>
    </row>
    <row r="2439" spans="7:7" x14ac:dyDescent="0.35">
      <c r="G2439"/>
    </row>
    <row r="2440" spans="7:7" x14ac:dyDescent="0.35">
      <c r="G2440"/>
    </row>
    <row r="2441" spans="7:7" x14ac:dyDescent="0.35">
      <c r="G2441"/>
    </row>
    <row r="2442" spans="7:7" x14ac:dyDescent="0.35">
      <c r="G2442"/>
    </row>
    <row r="2443" spans="7:7" x14ac:dyDescent="0.35">
      <c r="G2443"/>
    </row>
    <row r="2444" spans="7:7" x14ac:dyDescent="0.35">
      <c r="G2444"/>
    </row>
    <row r="2445" spans="7:7" x14ac:dyDescent="0.35">
      <c r="G2445"/>
    </row>
    <row r="2446" spans="7:7" x14ac:dyDescent="0.35">
      <c r="G2446"/>
    </row>
    <row r="2447" spans="7:7" x14ac:dyDescent="0.35">
      <c r="G2447"/>
    </row>
    <row r="2448" spans="7:7" x14ac:dyDescent="0.35">
      <c r="G2448"/>
    </row>
    <row r="2449" spans="7:7" x14ac:dyDescent="0.35">
      <c r="G2449"/>
    </row>
    <row r="2450" spans="7:7" x14ac:dyDescent="0.35">
      <c r="G2450"/>
    </row>
    <row r="2451" spans="7:7" x14ac:dyDescent="0.35">
      <c r="G2451"/>
    </row>
    <row r="2452" spans="7:7" x14ac:dyDescent="0.35">
      <c r="G2452"/>
    </row>
    <row r="2453" spans="7:7" x14ac:dyDescent="0.35">
      <c r="G2453"/>
    </row>
    <row r="2454" spans="7:7" x14ac:dyDescent="0.35">
      <c r="G2454"/>
    </row>
    <row r="2455" spans="7:7" x14ac:dyDescent="0.35">
      <c r="G2455"/>
    </row>
    <row r="2456" spans="7:7" x14ac:dyDescent="0.35">
      <c r="G2456"/>
    </row>
    <row r="2457" spans="7:7" x14ac:dyDescent="0.35">
      <c r="G2457"/>
    </row>
    <row r="2458" spans="7:7" x14ac:dyDescent="0.35">
      <c r="G2458"/>
    </row>
    <row r="2459" spans="7:7" x14ac:dyDescent="0.35">
      <c r="G2459"/>
    </row>
    <row r="2460" spans="7:7" x14ac:dyDescent="0.35">
      <c r="G2460"/>
    </row>
    <row r="2461" spans="7:7" x14ac:dyDescent="0.35">
      <c r="G2461"/>
    </row>
    <row r="2462" spans="7:7" x14ac:dyDescent="0.35">
      <c r="G2462"/>
    </row>
    <row r="2463" spans="7:7" x14ac:dyDescent="0.35">
      <c r="G2463"/>
    </row>
    <row r="2464" spans="7:7" x14ac:dyDescent="0.35">
      <c r="G2464"/>
    </row>
    <row r="2465" spans="7:7" x14ac:dyDescent="0.35">
      <c r="G2465"/>
    </row>
    <row r="2466" spans="7:7" x14ac:dyDescent="0.35">
      <c r="G2466"/>
    </row>
    <row r="2467" spans="7:7" x14ac:dyDescent="0.35">
      <c r="G2467"/>
    </row>
    <row r="2468" spans="7:7" x14ac:dyDescent="0.35">
      <c r="G2468"/>
    </row>
    <row r="2469" spans="7:7" x14ac:dyDescent="0.35">
      <c r="G2469"/>
    </row>
    <row r="2470" spans="7:7" x14ac:dyDescent="0.35">
      <c r="G2470"/>
    </row>
    <row r="2471" spans="7:7" x14ac:dyDescent="0.35">
      <c r="G2471"/>
    </row>
    <row r="2472" spans="7:7" x14ac:dyDescent="0.35">
      <c r="G2472"/>
    </row>
    <row r="2473" spans="7:7" x14ac:dyDescent="0.35">
      <c r="G2473"/>
    </row>
    <row r="2474" spans="7:7" x14ac:dyDescent="0.35">
      <c r="G2474"/>
    </row>
    <row r="2475" spans="7:7" x14ac:dyDescent="0.35">
      <c r="G2475"/>
    </row>
    <row r="2476" spans="7:7" x14ac:dyDescent="0.35">
      <c r="G2476"/>
    </row>
    <row r="2477" spans="7:7" x14ac:dyDescent="0.35">
      <c r="G2477"/>
    </row>
    <row r="2478" spans="7:7" x14ac:dyDescent="0.35">
      <c r="G2478"/>
    </row>
    <row r="2479" spans="7:7" x14ac:dyDescent="0.35">
      <c r="G2479"/>
    </row>
    <row r="2480" spans="7:7" x14ac:dyDescent="0.35">
      <c r="G2480"/>
    </row>
    <row r="2481" spans="7:7" x14ac:dyDescent="0.35">
      <c r="G2481"/>
    </row>
    <row r="2482" spans="7:7" x14ac:dyDescent="0.35">
      <c r="G2482"/>
    </row>
    <row r="2483" spans="7:7" x14ac:dyDescent="0.35">
      <c r="G2483"/>
    </row>
    <row r="2484" spans="7:7" x14ac:dyDescent="0.35">
      <c r="G2484"/>
    </row>
    <row r="2485" spans="7:7" x14ac:dyDescent="0.35">
      <c r="G2485"/>
    </row>
    <row r="2486" spans="7:7" x14ac:dyDescent="0.35">
      <c r="G2486"/>
    </row>
    <row r="2487" spans="7:7" x14ac:dyDescent="0.35">
      <c r="G2487"/>
    </row>
    <row r="2488" spans="7:7" x14ac:dyDescent="0.35">
      <c r="G2488"/>
    </row>
    <row r="2489" spans="7:7" x14ac:dyDescent="0.35">
      <c r="G2489"/>
    </row>
    <row r="2490" spans="7:7" x14ac:dyDescent="0.35">
      <c r="G2490"/>
    </row>
    <row r="2491" spans="7:7" x14ac:dyDescent="0.35">
      <c r="G2491"/>
    </row>
    <row r="2492" spans="7:7" x14ac:dyDescent="0.35">
      <c r="G2492"/>
    </row>
    <row r="2493" spans="7:7" x14ac:dyDescent="0.35">
      <c r="G2493"/>
    </row>
    <row r="2494" spans="7:7" x14ac:dyDescent="0.35">
      <c r="G2494"/>
    </row>
    <row r="2495" spans="7:7" x14ac:dyDescent="0.35">
      <c r="G2495"/>
    </row>
    <row r="2496" spans="7:7" x14ac:dyDescent="0.35">
      <c r="G2496"/>
    </row>
    <row r="2497" spans="7:7" x14ac:dyDescent="0.35">
      <c r="G2497"/>
    </row>
    <row r="2498" spans="7:7" x14ac:dyDescent="0.35">
      <c r="G2498"/>
    </row>
    <row r="2499" spans="7:7" x14ac:dyDescent="0.35">
      <c r="G2499"/>
    </row>
    <row r="2500" spans="7:7" x14ac:dyDescent="0.35">
      <c r="G2500"/>
    </row>
    <row r="2501" spans="7:7" x14ac:dyDescent="0.35">
      <c r="G2501"/>
    </row>
    <row r="2502" spans="7:7" x14ac:dyDescent="0.35">
      <c r="G2502"/>
    </row>
    <row r="2503" spans="7:7" x14ac:dyDescent="0.35">
      <c r="G2503"/>
    </row>
    <row r="2504" spans="7:7" x14ac:dyDescent="0.35">
      <c r="G2504"/>
    </row>
    <row r="2505" spans="7:7" x14ac:dyDescent="0.35">
      <c r="G2505"/>
    </row>
    <row r="2506" spans="7:7" x14ac:dyDescent="0.35">
      <c r="G2506"/>
    </row>
    <row r="2507" spans="7:7" x14ac:dyDescent="0.35">
      <c r="G2507"/>
    </row>
    <row r="2508" spans="7:7" x14ac:dyDescent="0.35">
      <c r="G2508"/>
    </row>
    <row r="2509" spans="7:7" x14ac:dyDescent="0.35">
      <c r="G2509"/>
    </row>
    <row r="2510" spans="7:7" x14ac:dyDescent="0.35">
      <c r="G2510"/>
    </row>
    <row r="2511" spans="7:7" x14ac:dyDescent="0.35">
      <c r="G2511"/>
    </row>
    <row r="2512" spans="7:7" x14ac:dyDescent="0.35">
      <c r="G2512"/>
    </row>
    <row r="2513" spans="7:7" x14ac:dyDescent="0.35">
      <c r="G2513"/>
    </row>
    <row r="2514" spans="7:7" x14ac:dyDescent="0.35">
      <c r="G2514"/>
    </row>
    <row r="2515" spans="7:7" x14ac:dyDescent="0.35">
      <c r="G2515"/>
    </row>
    <row r="2516" spans="7:7" x14ac:dyDescent="0.35">
      <c r="G2516"/>
    </row>
    <row r="2517" spans="7:7" x14ac:dyDescent="0.35">
      <c r="G2517"/>
    </row>
    <row r="2518" spans="7:7" x14ac:dyDescent="0.35">
      <c r="G2518"/>
    </row>
    <row r="2519" spans="7:7" x14ac:dyDescent="0.35">
      <c r="G2519"/>
    </row>
    <row r="2520" spans="7:7" x14ac:dyDescent="0.35">
      <c r="G2520"/>
    </row>
    <row r="2521" spans="7:7" x14ac:dyDescent="0.35">
      <c r="G2521"/>
    </row>
    <row r="2522" spans="7:7" x14ac:dyDescent="0.35">
      <c r="G2522"/>
    </row>
    <row r="2523" spans="7:7" x14ac:dyDescent="0.35">
      <c r="G2523"/>
    </row>
    <row r="2524" spans="7:7" x14ac:dyDescent="0.35">
      <c r="G2524"/>
    </row>
    <row r="2525" spans="7:7" x14ac:dyDescent="0.35">
      <c r="G2525"/>
    </row>
    <row r="2526" spans="7:7" x14ac:dyDescent="0.35">
      <c r="G2526"/>
    </row>
    <row r="2527" spans="7:7" x14ac:dyDescent="0.35">
      <c r="G2527"/>
    </row>
    <row r="2528" spans="7:7" x14ac:dyDescent="0.35">
      <c r="G2528"/>
    </row>
    <row r="2529" spans="7:7" x14ac:dyDescent="0.35">
      <c r="G2529"/>
    </row>
    <row r="2530" spans="7:7" x14ac:dyDescent="0.35">
      <c r="G2530"/>
    </row>
    <row r="2531" spans="7:7" x14ac:dyDescent="0.35">
      <c r="G2531"/>
    </row>
    <row r="2532" spans="7:7" x14ac:dyDescent="0.35">
      <c r="G2532"/>
    </row>
    <row r="2533" spans="7:7" x14ac:dyDescent="0.35">
      <c r="G2533"/>
    </row>
    <row r="2534" spans="7:7" x14ac:dyDescent="0.35">
      <c r="G2534"/>
    </row>
    <row r="2535" spans="7:7" x14ac:dyDescent="0.35">
      <c r="G2535"/>
    </row>
    <row r="2536" spans="7:7" x14ac:dyDescent="0.35">
      <c r="G2536"/>
    </row>
    <row r="2537" spans="7:7" x14ac:dyDescent="0.35">
      <c r="G2537"/>
    </row>
    <row r="2538" spans="7:7" x14ac:dyDescent="0.35">
      <c r="G2538"/>
    </row>
    <row r="2539" spans="7:7" x14ac:dyDescent="0.35">
      <c r="G2539"/>
    </row>
    <row r="2540" spans="7:7" x14ac:dyDescent="0.35">
      <c r="G2540"/>
    </row>
    <row r="2541" spans="7:7" x14ac:dyDescent="0.35">
      <c r="G2541"/>
    </row>
    <row r="2542" spans="7:7" x14ac:dyDescent="0.35">
      <c r="G2542"/>
    </row>
    <row r="2543" spans="7:7" x14ac:dyDescent="0.35">
      <c r="G2543"/>
    </row>
    <row r="2544" spans="7:7" x14ac:dyDescent="0.35">
      <c r="G2544"/>
    </row>
    <row r="2545" spans="7:7" x14ac:dyDescent="0.35">
      <c r="G2545"/>
    </row>
    <row r="2546" spans="7:7" x14ac:dyDescent="0.35">
      <c r="G2546"/>
    </row>
    <row r="2547" spans="7:7" x14ac:dyDescent="0.35">
      <c r="G2547"/>
    </row>
    <row r="2548" spans="7:7" x14ac:dyDescent="0.35">
      <c r="G2548"/>
    </row>
    <row r="2549" spans="7:7" x14ac:dyDescent="0.35">
      <c r="G2549"/>
    </row>
    <row r="2550" spans="7:7" x14ac:dyDescent="0.35">
      <c r="G2550"/>
    </row>
    <row r="2551" spans="7:7" x14ac:dyDescent="0.35">
      <c r="G2551"/>
    </row>
    <row r="2552" spans="7:7" x14ac:dyDescent="0.35">
      <c r="G2552"/>
    </row>
    <row r="2553" spans="7:7" x14ac:dyDescent="0.35">
      <c r="G2553"/>
    </row>
    <row r="2554" spans="7:7" x14ac:dyDescent="0.35">
      <c r="G2554"/>
    </row>
    <row r="2555" spans="7:7" x14ac:dyDescent="0.35">
      <c r="G2555"/>
    </row>
    <row r="2556" spans="7:7" x14ac:dyDescent="0.35">
      <c r="G2556"/>
    </row>
    <row r="2557" spans="7:7" x14ac:dyDescent="0.35">
      <c r="G2557"/>
    </row>
    <row r="2558" spans="7:7" x14ac:dyDescent="0.35">
      <c r="G2558"/>
    </row>
    <row r="2559" spans="7:7" x14ac:dyDescent="0.35">
      <c r="G2559"/>
    </row>
    <row r="2560" spans="7:7" x14ac:dyDescent="0.35">
      <c r="G2560"/>
    </row>
    <row r="2561" spans="7:7" x14ac:dyDescent="0.35">
      <c r="G2561"/>
    </row>
    <row r="2562" spans="7:7" x14ac:dyDescent="0.35">
      <c r="G2562"/>
    </row>
    <row r="2563" spans="7:7" x14ac:dyDescent="0.35">
      <c r="G2563"/>
    </row>
    <row r="2564" spans="7:7" x14ac:dyDescent="0.35">
      <c r="G2564"/>
    </row>
    <row r="2565" spans="7:7" x14ac:dyDescent="0.35">
      <c r="G2565"/>
    </row>
    <row r="2566" spans="7:7" x14ac:dyDescent="0.35">
      <c r="G2566"/>
    </row>
    <row r="2567" spans="7:7" x14ac:dyDescent="0.35">
      <c r="G2567"/>
    </row>
    <row r="2568" spans="7:7" x14ac:dyDescent="0.35">
      <c r="G2568"/>
    </row>
    <row r="2569" spans="7:7" x14ac:dyDescent="0.35">
      <c r="G2569"/>
    </row>
    <row r="2570" spans="7:7" x14ac:dyDescent="0.35">
      <c r="G2570"/>
    </row>
    <row r="2571" spans="7:7" x14ac:dyDescent="0.35">
      <c r="G2571"/>
    </row>
    <row r="2572" spans="7:7" x14ac:dyDescent="0.35">
      <c r="G2572"/>
    </row>
    <row r="2573" spans="7:7" x14ac:dyDescent="0.35">
      <c r="G2573"/>
    </row>
    <row r="2574" spans="7:7" x14ac:dyDescent="0.35">
      <c r="G2574"/>
    </row>
    <row r="2575" spans="7:7" x14ac:dyDescent="0.35">
      <c r="G2575"/>
    </row>
    <row r="2576" spans="7:7" x14ac:dyDescent="0.35">
      <c r="G2576"/>
    </row>
    <row r="2577" spans="7:7" x14ac:dyDescent="0.35">
      <c r="G2577"/>
    </row>
    <row r="2578" spans="7:7" x14ac:dyDescent="0.35">
      <c r="G2578"/>
    </row>
    <row r="2579" spans="7:7" x14ac:dyDescent="0.35">
      <c r="G2579"/>
    </row>
    <row r="2580" spans="7:7" x14ac:dyDescent="0.35">
      <c r="G2580"/>
    </row>
    <row r="2581" spans="7:7" x14ac:dyDescent="0.35">
      <c r="G2581"/>
    </row>
    <row r="2582" spans="7:7" x14ac:dyDescent="0.35">
      <c r="G2582"/>
    </row>
    <row r="2583" spans="7:7" x14ac:dyDescent="0.35">
      <c r="G2583"/>
    </row>
    <row r="2584" spans="7:7" x14ac:dyDescent="0.35">
      <c r="G2584"/>
    </row>
    <row r="2585" spans="7:7" x14ac:dyDescent="0.35">
      <c r="G2585"/>
    </row>
    <row r="2586" spans="7:7" x14ac:dyDescent="0.35">
      <c r="G2586"/>
    </row>
    <row r="2587" spans="7:7" x14ac:dyDescent="0.35">
      <c r="G2587"/>
    </row>
    <row r="2588" spans="7:7" x14ac:dyDescent="0.35">
      <c r="G2588"/>
    </row>
    <row r="2589" spans="7:7" x14ac:dyDescent="0.35">
      <c r="G2589"/>
    </row>
    <row r="2590" spans="7:7" x14ac:dyDescent="0.35">
      <c r="G2590"/>
    </row>
    <row r="2591" spans="7:7" x14ac:dyDescent="0.35">
      <c r="G2591"/>
    </row>
    <row r="2592" spans="7:7" x14ac:dyDescent="0.35">
      <c r="G2592"/>
    </row>
    <row r="2593" spans="7:7" x14ac:dyDescent="0.35">
      <c r="G2593"/>
    </row>
    <row r="2594" spans="7:7" x14ac:dyDescent="0.35">
      <c r="G2594"/>
    </row>
    <row r="2595" spans="7:7" x14ac:dyDescent="0.35">
      <c r="G2595"/>
    </row>
    <row r="2596" spans="7:7" x14ac:dyDescent="0.35">
      <c r="G2596"/>
    </row>
    <row r="2597" spans="7:7" x14ac:dyDescent="0.35">
      <c r="G2597"/>
    </row>
    <row r="2598" spans="7:7" x14ac:dyDescent="0.35">
      <c r="G2598"/>
    </row>
    <row r="2599" spans="7:7" x14ac:dyDescent="0.35">
      <c r="G2599"/>
    </row>
    <row r="2600" spans="7:7" x14ac:dyDescent="0.35">
      <c r="G2600"/>
    </row>
    <row r="2601" spans="7:7" x14ac:dyDescent="0.35">
      <c r="G2601"/>
    </row>
    <row r="2602" spans="7:7" x14ac:dyDescent="0.35">
      <c r="G2602"/>
    </row>
    <row r="2603" spans="7:7" x14ac:dyDescent="0.35">
      <c r="G2603"/>
    </row>
    <row r="2604" spans="7:7" x14ac:dyDescent="0.35">
      <c r="G2604"/>
    </row>
    <row r="2605" spans="7:7" x14ac:dyDescent="0.35">
      <c r="G2605"/>
    </row>
    <row r="2606" spans="7:7" x14ac:dyDescent="0.35">
      <c r="G2606"/>
    </row>
    <row r="2607" spans="7:7" x14ac:dyDescent="0.35">
      <c r="G2607"/>
    </row>
    <row r="2608" spans="7:7" x14ac:dyDescent="0.35">
      <c r="G2608"/>
    </row>
    <row r="2609" spans="7:7" x14ac:dyDescent="0.35">
      <c r="G2609"/>
    </row>
    <row r="2610" spans="7:7" x14ac:dyDescent="0.35">
      <c r="G2610"/>
    </row>
    <row r="2611" spans="7:7" x14ac:dyDescent="0.35">
      <c r="G2611"/>
    </row>
    <row r="2612" spans="7:7" x14ac:dyDescent="0.35">
      <c r="G2612"/>
    </row>
    <row r="2613" spans="7:7" x14ac:dyDescent="0.35">
      <c r="G2613"/>
    </row>
    <row r="2614" spans="7:7" x14ac:dyDescent="0.35">
      <c r="G2614"/>
    </row>
    <row r="2615" spans="7:7" x14ac:dyDescent="0.35">
      <c r="G2615"/>
    </row>
    <row r="2616" spans="7:7" x14ac:dyDescent="0.35">
      <c r="G2616"/>
    </row>
    <row r="2617" spans="7:7" x14ac:dyDescent="0.35">
      <c r="G2617"/>
    </row>
    <row r="2618" spans="7:7" x14ac:dyDescent="0.35">
      <c r="G2618"/>
    </row>
    <row r="2619" spans="7:7" x14ac:dyDescent="0.35">
      <c r="G2619"/>
    </row>
    <row r="2620" spans="7:7" x14ac:dyDescent="0.35">
      <c r="G2620"/>
    </row>
    <row r="2621" spans="7:7" x14ac:dyDescent="0.35">
      <c r="G2621"/>
    </row>
    <row r="2622" spans="7:7" x14ac:dyDescent="0.35">
      <c r="G2622"/>
    </row>
    <row r="2623" spans="7:7" x14ac:dyDescent="0.35">
      <c r="G2623"/>
    </row>
    <row r="2624" spans="7:7" x14ac:dyDescent="0.35">
      <c r="G2624"/>
    </row>
    <row r="2625" spans="7:7" x14ac:dyDescent="0.35">
      <c r="G2625"/>
    </row>
    <row r="2626" spans="7:7" x14ac:dyDescent="0.35">
      <c r="G2626"/>
    </row>
    <row r="2627" spans="7:7" x14ac:dyDescent="0.35">
      <c r="G2627"/>
    </row>
    <row r="2628" spans="7:7" x14ac:dyDescent="0.35">
      <c r="G2628"/>
    </row>
    <row r="2629" spans="7:7" x14ac:dyDescent="0.35">
      <c r="G2629"/>
    </row>
    <row r="2630" spans="7:7" x14ac:dyDescent="0.35">
      <c r="G2630"/>
    </row>
    <row r="2631" spans="7:7" x14ac:dyDescent="0.35">
      <c r="G2631"/>
    </row>
    <row r="2632" spans="7:7" x14ac:dyDescent="0.35">
      <c r="G2632"/>
    </row>
    <row r="2633" spans="7:7" x14ac:dyDescent="0.35">
      <c r="G2633"/>
    </row>
    <row r="2634" spans="7:7" x14ac:dyDescent="0.35">
      <c r="G2634"/>
    </row>
    <row r="2635" spans="7:7" x14ac:dyDescent="0.35">
      <c r="G2635"/>
    </row>
    <row r="2636" spans="7:7" x14ac:dyDescent="0.35">
      <c r="G2636"/>
    </row>
    <row r="2637" spans="7:7" x14ac:dyDescent="0.35">
      <c r="G2637"/>
    </row>
    <row r="2638" spans="7:7" x14ac:dyDescent="0.35">
      <c r="G2638"/>
    </row>
    <row r="2639" spans="7:7" x14ac:dyDescent="0.35">
      <c r="G2639"/>
    </row>
    <row r="2640" spans="7:7" x14ac:dyDescent="0.35">
      <c r="G2640"/>
    </row>
    <row r="2641" spans="7:7" x14ac:dyDescent="0.35">
      <c r="G2641"/>
    </row>
    <row r="2642" spans="7:7" x14ac:dyDescent="0.35">
      <c r="G2642"/>
    </row>
    <row r="2643" spans="7:7" x14ac:dyDescent="0.35">
      <c r="G2643"/>
    </row>
    <row r="2644" spans="7:7" x14ac:dyDescent="0.35">
      <c r="G2644"/>
    </row>
    <row r="2645" spans="7:7" x14ac:dyDescent="0.35">
      <c r="G2645"/>
    </row>
    <row r="2646" spans="7:7" x14ac:dyDescent="0.35">
      <c r="G2646"/>
    </row>
    <row r="2647" spans="7:7" x14ac:dyDescent="0.35">
      <c r="G2647"/>
    </row>
    <row r="2648" spans="7:7" x14ac:dyDescent="0.35">
      <c r="G2648"/>
    </row>
    <row r="2649" spans="7:7" x14ac:dyDescent="0.35">
      <c r="G2649"/>
    </row>
    <row r="2650" spans="7:7" x14ac:dyDescent="0.35">
      <c r="G2650"/>
    </row>
    <row r="2651" spans="7:7" x14ac:dyDescent="0.35">
      <c r="G2651"/>
    </row>
    <row r="2652" spans="7:7" x14ac:dyDescent="0.35">
      <c r="G2652"/>
    </row>
    <row r="2653" spans="7:7" x14ac:dyDescent="0.35">
      <c r="G2653"/>
    </row>
    <row r="2654" spans="7:7" x14ac:dyDescent="0.35">
      <c r="G2654"/>
    </row>
    <row r="2655" spans="7:7" x14ac:dyDescent="0.35">
      <c r="G2655"/>
    </row>
    <row r="2656" spans="7:7" x14ac:dyDescent="0.35">
      <c r="G2656"/>
    </row>
    <row r="2657" spans="7:7" x14ac:dyDescent="0.35">
      <c r="G2657"/>
    </row>
    <row r="2658" spans="7:7" x14ac:dyDescent="0.35">
      <c r="G2658"/>
    </row>
    <row r="2659" spans="7:7" x14ac:dyDescent="0.35">
      <c r="G2659"/>
    </row>
    <row r="2660" spans="7:7" x14ac:dyDescent="0.35">
      <c r="G2660"/>
    </row>
    <row r="2661" spans="7:7" x14ac:dyDescent="0.35">
      <c r="G2661"/>
    </row>
    <row r="2662" spans="7:7" x14ac:dyDescent="0.35">
      <c r="G2662"/>
    </row>
    <row r="2663" spans="7:7" x14ac:dyDescent="0.35">
      <c r="G2663"/>
    </row>
    <row r="2664" spans="7:7" x14ac:dyDescent="0.35">
      <c r="G2664"/>
    </row>
    <row r="2665" spans="7:7" x14ac:dyDescent="0.35">
      <c r="G2665"/>
    </row>
    <row r="2666" spans="7:7" x14ac:dyDescent="0.35">
      <c r="G2666"/>
    </row>
    <row r="2667" spans="7:7" x14ac:dyDescent="0.35">
      <c r="G2667"/>
    </row>
    <row r="2668" spans="7:7" x14ac:dyDescent="0.35">
      <c r="G2668"/>
    </row>
    <row r="2669" spans="7:7" x14ac:dyDescent="0.35">
      <c r="G2669"/>
    </row>
    <row r="2670" spans="7:7" x14ac:dyDescent="0.35">
      <c r="G2670"/>
    </row>
    <row r="2671" spans="7:7" x14ac:dyDescent="0.35">
      <c r="G2671"/>
    </row>
    <row r="2672" spans="7:7" x14ac:dyDescent="0.35">
      <c r="G2672"/>
    </row>
    <row r="2673" spans="7:7" x14ac:dyDescent="0.35">
      <c r="G2673"/>
    </row>
    <row r="2674" spans="7:7" x14ac:dyDescent="0.35">
      <c r="G2674"/>
    </row>
    <row r="2675" spans="7:7" x14ac:dyDescent="0.35">
      <c r="G2675"/>
    </row>
    <row r="2676" spans="7:7" x14ac:dyDescent="0.35">
      <c r="G2676"/>
    </row>
    <row r="2677" spans="7:7" x14ac:dyDescent="0.35">
      <c r="G2677"/>
    </row>
    <row r="2678" spans="7:7" x14ac:dyDescent="0.35">
      <c r="G2678"/>
    </row>
    <row r="2679" spans="7:7" x14ac:dyDescent="0.35">
      <c r="G2679"/>
    </row>
    <row r="2680" spans="7:7" x14ac:dyDescent="0.35">
      <c r="G2680"/>
    </row>
    <row r="2681" spans="7:7" x14ac:dyDescent="0.35">
      <c r="G2681"/>
    </row>
    <row r="2682" spans="7:7" x14ac:dyDescent="0.35">
      <c r="G2682"/>
    </row>
    <row r="2683" spans="7:7" x14ac:dyDescent="0.35">
      <c r="G2683"/>
    </row>
    <row r="2684" spans="7:7" x14ac:dyDescent="0.35">
      <c r="G2684"/>
    </row>
    <row r="2685" spans="7:7" x14ac:dyDescent="0.35">
      <c r="G2685"/>
    </row>
    <row r="2686" spans="7:7" x14ac:dyDescent="0.35">
      <c r="G2686"/>
    </row>
    <row r="2687" spans="7:7" x14ac:dyDescent="0.35">
      <c r="G2687"/>
    </row>
    <row r="2688" spans="7:7" x14ac:dyDescent="0.35">
      <c r="G2688"/>
    </row>
    <row r="2689" spans="7:7" x14ac:dyDescent="0.35">
      <c r="G2689"/>
    </row>
    <row r="2690" spans="7:7" x14ac:dyDescent="0.35">
      <c r="G2690"/>
    </row>
    <row r="2691" spans="7:7" x14ac:dyDescent="0.35">
      <c r="G2691"/>
    </row>
    <row r="2692" spans="7:7" x14ac:dyDescent="0.35">
      <c r="G2692"/>
    </row>
    <row r="2693" spans="7:7" x14ac:dyDescent="0.35">
      <c r="G2693"/>
    </row>
    <row r="2694" spans="7:7" x14ac:dyDescent="0.35">
      <c r="G2694"/>
    </row>
    <row r="2695" spans="7:7" x14ac:dyDescent="0.35">
      <c r="G2695"/>
    </row>
    <row r="2696" spans="7:7" x14ac:dyDescent="0.35">
      <c r="G2696"/>
    </row>
    <row r="2697" spans="7:7" x14ac:dyDescent="0.35">
      <c r="G2697"/>
    </row>
    <row r="2698" spans="7:7" x14ac:dyDescent="0.35">
      <c r="G2698"/>
    </row>
    <row r="2699" spans="7:7" x14ac:dyDescent="0.35">
      <c r="G2699"/>
    </row>
    <row r="2700" spans="7:7" x14ac:dyDescent="0.35">
      <c r="G2700"/>
    </row>
    <row r="2701" spans="7:7" x14ac:dyDescent="0.35">
      <c r="G2701"/>
    </row>
    <row r="2702" spans="7:7" x14ac:dyDescent="0.35">
      <c r="G2702"/>
    </row>
    <row r="2703" spans="7:7" x14ac:dyDescent="0.35">
      <c r="G2703"/>
    </row>
    <row r="2704" spans="7:7" x14ac:dyDescent="0.35">
      <c r="G2704"/>
    </row>
    <row r="2705" spans="7:7" x14ac:dyDescent="0.35">
      <c r="G2705"/>
    </row>
    <row r="2706" spans="7:7" x14ac:dyDescent="0.35">
      <c r="G2706"/>
    </row>
    <row r="2707" spans="7:7" x14ac:dyDescent="0.35">
      <c r="G2707"/>
    </row>
    <row r="2708" spans="7:7" x14ac:dyDescent="0.35">
      <c r="G2708"/>
    </row>
    <row r="2709" spans="7:7" x14ac:dyDescent="0.35">
      <c r="G2709"/>
    </row>
    <row r="2710" spans="7:7" x14ac:dyDescent="0.35">
      <c r="G2710"/>
    </row>
    <row r="2711" spans="7:7" x14ac:dyDescent="0.35">
      <c r="G2711"/>
    </row>
    <row r="2712" spans="7:7" x14ac:dyDescent="0.35">
      <c r="G2712"/>
    </row>
    <row r="2713" spans="7:7" x14ac:dyDescent="0.35">
      <c r="G2713"/>
    </row>
    <row r="2714" spans="7:7" x14ac:dyDescent="0.35">
      <c r="G2714"/>
    </row>
    <row r="2715" spans="7:7" x14ac:dyDescent="0.35">
      <c r="G2715"/>
    </row>
    <row r="2716" spans="7:7" x14ac:dyDescent="0.35">
      <c r="G2716"/>
    </row>
    <row r="2717" spans="7:7" x14ac:dyDescent="0.35">
      <c r="G2717"/>
    </row>
    <row r="2718" spans="7:7" x14ac:dyDescent="0.35">
      <c r="G2718"/>
    </row>
    <row r="2719" spans="7:7" x14ac:dyDescent="0.35">
      <c r="G2719"/>
    </row>
    <row r="2720" spans="7:7" x14ac:dyDescent="0.35">
      <c r="G2720"/>
    </row>
    <row r="2721" spans="7:7" x14ac:dyDescent="0.35">
      <c r="G2721"/>
    </row>
    <row r="2722" spans="7:7" x14ac:dyDescent="0.35">
      <c r="G2722"/>
    </row>
    <row r="2723" spans="7:7" x14ac:dyDescent="0.35">
      <c r="G2723"/>
    </row>
    <row r="2724" spans="7:7" x14ac:dyDescent="0.35">
      <c r="G2724"/>
    </row>
    <row r="2725" spans="7:7" x14ac:dyDescent="0.35">
      <c r="G2725"/>
    </row>
    <row r="2726" spans="7:7" x14ac:dyDescent="0.35">
      <c r="G2726"/>
    </row>
    <row r="2727" spans="7:7" x14ac:dyDescent="0.35">
      <c r="G2727"/>
    </row>
    <row r="2728" spans="7:7" x14ac:dyDescent="0.35">
      <c r="G2728"/>
    </row>
    <row r="2729" spans="7:7" x14ac:dyDescent="0.35">
      <c r="G2729"/>
    </row>
    <row r="2730" spans="7:7" x14ac:dyDescent="0.35">
      <c r="G2730"/>
    </row>
    <row r="2731" spans="7:7" x14ac:dyDescent="0.35">
      <c r="G2731"/>
    </row>
    <row r="2732" spans="7:7" x14ac:dyDescent="0.35">
      <c r="G2732"/>
    </row>
    <row r="2733" spans="7:7" x14ac:dyDescent="0.35">
      <c r="G2733"/>
    </row>
    <row r="2734" spans="7:7" x14ac:dyDescent="0.35">
      <c r="G2734"/>
    </row>
    <row r="2735" spans="7:7" x14ac:dyDescent="0.35">
      <c r="G2735"/>
    </row>
    <row r="2736" spans="7:7" x14ac:dyDescent="0.35">
      <c r="G2736"/>
    </row>
    <row r="2737" spans="7:7" x14ac:dyDescent="0.35">
      <c r="G2737"/>
    </row>
    <row r="2738" spans="7:7" x14ac:dyDescent="0.35">
      <c r="G2738"/>
    </row>
    <row r="2739" spans="7:7" x14ac:dyDescent="0.35">
      <c r="G2739"/>
    </row>
    <row r="2740" spans="7:7" x14ac:dyDescent="0.35">
      <c r="G2740"/>
    </row>
    <row r="2741" spans="7:7" x14ac:dyDescent="0.35">
      <c r="G2741"/>
    </row>
    <row r="2742" spans="7:7" x14ac:dyDescent="0.35">
      <c r="G2742"/>
    </row>
    <row r="2743" spans="7:7" x14ac:dyDescent="0.35">
      <c r="G2743"/>
    </row>
    <row r="2744" spans="7:7" x14ac:dyDescent="0.35">
      <c r="G2744"/>
    </row>
    <row r="2745" spans="7:7" x14ac:dyDescent="0.35">
      <c r="G2745"/>
    </row>
    <row r="2746" spans="7:7" x14ac:dyDescent="0.35">
      <c r="G2746"/>
    </row>
    <row r="2747" spans="7:7" x14ac:dyDescent="0.35">
      <c r="G2747"/>
    </row>
    <row r="2748" spans="7:7" x14ac:dyDescent="0.35">
      <c r="G2748"/>
    </row>
    <row r="2749" spans="7:7" x14ac:dyDescent="0.35">
      <c r="G2749"/>
    </row>
    <row r="2750" spans="7:7" x14ac:dyDescent="0.35">
      <c r="G2750"/>
    </row>
    <row r="2751" spans="7:7" x14ac:dyDescent="0.35">
      <c r="G2751"/>
    </row>
    <row r="2752" spans="7:7" x14ac:dyDescent="0.35">
      <c r="G2752"/>
    </row>
    <row r="2753" spans="7:7" x14ac:dyDescent="0.35">
      <c r="G2753"/>
    </row>
    <row r="2754" spans="7:7" x14ac:dyDescent="0.35">
      <c r="G2754"/>
    </row>
    <row r="2755" spans="7:7" x14ac:dyDescent="0.35">
      <c r="G2755"/>
    </row>
    <row r="2756" spans="7:7" x14ac:dyDescent="0.35">
      <c r="G2756"/>
    </row>
    <row r="2757" spans="7:7" x14ac:dyDescent="0.35">
      <c r="G2757"/>
    </row>
    <row r="2758" spans="7:7" x14ac:dyDescent="0.35">
      <c r="G2758"/>
    </row>
    <row r="2759" spans="7:7" x14ac:dyDescent="0.35">
      <c r="G2759"/>
    </row>
    <row r="2760" spans="7:7" x14ac:dyDescent="0.35">
      <c r="G2760"/>
    </row>
    <row r="2761" spans="7:7" x14ac:dyDescent="0.35">
      <c r="G2761"/>
    </row>
    <row r="2762" spans="7:7" x14ac:dyDescent="0.35">
      <c r="G2762"/>
    </row>
    <row r="2763" spans="7:7" x14ac:dyDescent="0.35">
      <c r="G2763"/>
    </row>
    <row r="2764" spans="7:7" x14ac:dyDescent="0.35">
      <c r="G2764"/>
    </row>
    <row r="2765" spans="7:7" x14ac:dyDescent="0.35">
      <c r="G2765"/>
    </row>
    <row r="2766" spans="7:7" x14ac:dyDescent="0.35">
      <c r="G2766"/>
    </row>
    <row r="2767" spans="7:7" x14ac:dyDescent="0.35">
      <c r="G2767"/>
    </row>
    <row r="2768" spans="7:7" x14ac:dyDescent="0.35">
      <c r="G2768"/>
    </row>
    <row r="2769" spans="7:7" x14ac:dyDescent="0.35">
      <c r="G2769"/>
    </row>
    <row r="2770" spans="7:7" x14ac:dyDescent="0.35">
      <c r="G2770"/>
    </row>
    <row r="2771" spans="7:7" x14ac:dyDescent="0.35">
      <c r="G2771"/>
    </row>
    <row r="2772" spans="7:7" x14ac:dyDescent="0.35">
      <c r="G2772"/>
    </row>
    <row r="2773" spans="7:7" x14ac:dyDescent="0.35">
      <c r="G2773"/>
    </row>
    <row r="2774" spans="7:7" x14ac:dyDescent="0.35">
      <c r="G2774"/>
    </row>
    <row r="2775" spans="7:7" x14ac:dyDescent="0.35">
      <c r="G2775"/>
    </row>
    <row r="2776" spans="7:7" x14ac:dyDescent="0.35">
      <c r="G2776"/>
    </row>
    <row r="2777" spans="7:7" x14ac:dyDescent="0.35">
      <c r="G2777"/>
    </row>
    <row r="2778" spans="7:7" x14ac:dyDescent="0.35">
      <c r="G2778"/>
    </row>
    <row r="2779" spans="7:7" x14ac:dyDescent="0.35">
      <c r="G2779"/>
    </row>
    <row r="2780" spans="7:7" x14ac:dyDescent="0.35">
      <c r="G2780"/>
    </row>
    <row r="2781" spans="7:7" x14ac:dyDescent="0.35">
      <c r="G2781"/>
    </row>
    <row r="2782" spans="7:7" x14ac:dyDescent="0.35">
      <c r="G2782"/>
    </row>
    <row r="2783" spans="7:7" x14ac:dyDescent="0.35">
      <c r="G2783"/>
    </row>
    <row r="2784" spans="7:7" x14ac:dyDescent="0.35">
      <c r="G2784"/>
    </row>
    <row r="2785" spans="7:7" x14ac:dyDescent="0.35">
      <c r="G2785"/>
    </row>
    <row r="2786" spans="7:7" x14ac:dyDescent="0.35">
      <c r="G2786"/>
    </row>
    <row r="2787" spans="7:7" x14ac:dyDescent="0.35">
      <c r="G2787"/>
    </row>
    <row r="2788" spans="7:7" x14ac:dyDescent="0.35">
      <c r="G2788"/>
    </row>
    <row r="2789" spans="7:7" x14ac:dyDescent="0.35">
      <c r="G2789"/>
    </row>
    <row r="2790" spans="7:7" x14ac:dyDescent="0.35">
      <c r="G2790"/>
    </row>
    <row r="2791" spans="7:7" x14ac:dyDescent="0.35">
      <c r="G2791"/>
    </row>
    <row r="2792" spans="7:7" x14ac:dyDescent="0.35">
      <c r="G2792"/>
    </row>
    <row r="2793" spans="7:7" x14ac:dyDescent="0.35">
      <c r="G2793"/>
    </row>
    <row r="2794" spans="7:7" x14ac:dyDescent="0.35">
      <c r="G2794"/>
    </row>
    <row r="2795" spans="7:7" x14ac:dyDescent="0.35">
      <c r="G2795"/>
    </row>
    <row r="2796" spans="7:7" x14ac:dyDescent="0.35">
      <c r="G2796"/>
    </row>
    <row r="2797" spans="7:7" x14ac:dyDescent="0.35">
      <c r="G2797"/>
    </row>
    <row r="2798" spans="7:7" x14ac:dyDescent="0.35">
      <c r="G2798"/>
    </row>
    <row r="2799" spans="7:7" x14ac:dyDescent="0.35">
      <c r="G2799"/>
    </row>
    <row r="2800" spans="7:7" x14ac:dyDescent="0.35">
      <c r="G2800"/>
    </row>
    <row r="2801" spans="7:7" x14ac:dyDescent="0.35">
      <c r="G2801"/>
    </row>
    <row r="2802" spans="7:7" x14ac:dyDescent="0.35">
      <c r="G2802"/>
    </row>
    <row r="2803" spans="7:7" x14ac:dyDescent="0.35">
      <c r="G2803"/>
    </row>
    <row r="2804" spans="7:7" x14ac:dyDescent="0.35">
      <c r="G2804"/>
    </row>
    <row r="2805" spans="7:7" x14ac:dyDescent="0.35">
      <c r="G2805"/>
    </row>
    <row r="2806" spans="7:7" x14ac:dyDescent="0.35">
      <c r="G2806"/>
    </row>
    <row r="2807" spans="7:7" x14ac:dyDescent="0.35">
      <c r="G2807"/>
    </row>
    <row r="2808" spans="7:7" x14ac:dyDescent="0.35">
      <c r="G2808"/>
    </row>
    <row r="2809" spans="7:7" x14ac:dyDescent="0.35">
      <c r="G2809"/>
    </row>
    <row r="2810" spans="7:7" x14ac:dyDescent="0.35">
      <c r="G2810"/>
    </row>
    <row r="2811" spans="7:7" x14ac:dyDescent="0.35">
      <c r="G2811"/>
    </row>
    <row r="2812" spans="7:7" x14ac:dyDescent="0.35">
      <c r="G2812"/>
    </row>
    <row r="2813" spans="7:7" x14ac:dyDescent="0.35">
      <c r="G2813"/>
    </row>
    <row r="2814" spans="7:7" x14ac:dyDescent="0.35">
      <c r="G2814"/>
    </row>
    <row r="2815" spans="7:7" x14ac:dyDescent="0.35">
      <c r="G2815"/>
    </row>
    <row r="2816" spans="7:7" x14ac:dyDescent="0.35">
      <c r="G2816"/>
    </row>
    <row r="2817" spans="7:7" x14ac:dyDescent="0.35">
      <c r="G2817"/>
    </row>
    <row r="2818" spans="7:7" x14ac:dyDescent="0.35">
      <c r="G2818"/>
    </row>
    <row r="2819" spans="7:7" x14ac:dyDescent="0.35">
      <c r="G2819"/>
    </row>
    <row r="2820" spans="7:7" x14ac:dyDescent="0.35">
      <c r="G2820"/>
    </row>
    <row r="2821" spans="7:7" x14ac:dyDescent="0.35">
      <c r="G2821"/>
    </row>
    <row r="2822" spans="7:7" x14ac:dyDescent="0.35">
      <c r="G2822"/>
    </row>
    <row r="2823" spans="7:7" x14ac:dyDescent="0.35">
      <c r="G2823"/>
    </row>
    <row r="2824" spans="7:7" x14ac:dyDescent="0.35">
      <c r="G2824"/>
    </row>
    <row r="2825" spans="7:7" x14ac:dyDescent="0.35">
      <c r="G2825"/>
    </row>
    <row r="2826" spans="7:7" x14ac:dyDescent="0.35">
      <c r="G2826"/>
    </row>
    <row r="2827" spans="7:7" x14ac:dyDescent="0.35">
      <c r="G2827"/>
    </row>
    <row r="2828" spans="7:7" x14ac:dyDescent="0.35">
      <c r="G2828"/>
    </row>
    <row r="2829" spans="7:7" x14ac:dyDescent="0.35">
      <c r="G2829"/>
    </row>
    <row r="2830" spans="7:7" x14ac:dyDescent="0.35">
      <c r="G2830"/>
    </row>
    <row r="2831" spans="7:7" x14ac:dyDescent="0.35">
      <c r="G2831"/>
    </row>
    <row r="2832" spans="7:7" x14ac:dyDescent="0.35">
      <c r="G2832"/>
    </row>
    <row r="2833" spans="7:7" x14ac:dyDescent="0.35">
      <c r="G2833"/>
    </row>
    <row r="2834" spans="7:7" x14ac:dyDescent="0.35">
      <c r="G2834"/>
    </row>
    <row r="2835" spans="7:7" x14ac:dyDescent="0.35">
      <c r="G2835"/>
    </row>
    <row r="2836" spans="7:7" x14ac:dyDescent="0.35">
      <c r="G2836"/>
    </row>
    <row r="2837" spans="7:7" x14ac:dyDescent="0.35">
      <c r="G2837"/>
    </row>
    <row r="2838" spans="7:7" x14ac:dyDescent="0.35">
      <c r="G2838"/>
    </row>
    <row r="2839" spans="7:7" x14ac:dyDescent="0.35">
      <c r="G2839"/>
    </row>
    <row r="2840" spans="7:7" x14ac:dyDescent="0.35">
      <c r="G2840"/>
    </row>
    <row r="2841" spans="7:7" x14ac:dyDescent="0.35">
      <c r="G2841"/>
    </row>
    <row r="2842" spans="7:7" x14ac:dyDescent="0.35">
      <c r="G2842"/>
    </row>
    <row r="2843" spans="7:7" x14ac:dyDescent="0.35">
      <c r="G2843"/>
    </row>
    <row r="2844" spans="7:7" x14ac:dyDescent="0.35">
      <c r="G2844"/>
    </row>
    <row r="2845" spans="7:7" x14ac:dyDescent="0.35">
      <c r="G2845"/>
    </row>
    <row r="2846" spans="7:7" x14ac:dyDescent="0.35">
      <c r="G2846"/>
    </row>
    <row r="2847" spans="7:7" x14ac:dyDescent="0.35">
      <c r="G2847"/>
    </row>
    <row r="2848" spans="7:7" x14ac:dyDescent="0.35">
      <c r="G2848"/>
    </row>
    <row r="2849" spans="7:7" x14ac:dyDescent="0.35">
      <c r="G2849"/>
    </row>
    <row r="2850" spans="7:7" x14ac:dyDescent="0.35">
      <c r="G2850"/>
    </row>
    <row r="2851" spans="7:7" x14ac:dyDescent="0.35">
      <c r="G2851"/>
    </row>
    <row r="2852" spans="7:7" x14ac:dyDescent="0.35">
      <c r="G2852"/>
    </row>
    <row r="2853" spans="7:7" x14ac:dyDescent="0.35">
      <c r="G2853"/>
    </row>
    <row r="2854" spans="7:7" x14ac:dyDescent="0.35">
      <c r="G2854"/>
    </row>
    <row r="2855" spans="7:7" x14ac:dyDescent="0.35">
      <c r="G2855"/>
    </row>
    <row r="2856" spans="7:7" x14ac:dyDescent="0.35">
      <c r="G2856"/>
    </row>
    <row r="2857" spans="7:7" x14ac:dyDescent="0.35">
      <c r="G2857"/>
    </row>
    <row r="2858" spans="7:7" x14ac:dyDescent="0.35">
      <c r="G2858"/>
    </row>
    <row r="2859" spans="7:7" x14ac:dyDescent="0.35">
      <c r="G2859"/>
    </row>
    <row r="2860" spans="7:7" x14ac:dyDescent="0.35">
      <c r="G2860"/>
    </row>
    <row r="2861" spans="7:7" x14ac:dyDescent="0.35">
      <c r="G2861"/>
    </row>
    <row r="2862" spans="7:7" x14ac:dyDescent="0.35">
      <c r="G2862"/>
    </row>
    <row r="2863" spans="7:7" x14ac:dyDescent="0.35">
      <c r="G2863"/>
    </row>
    <row r="2864" spans="7:7" x14ac:dyDescent="0.35">
      <c r="G2864"/>
    </row>
    <row r="2865" spans="7:7" x14ac:dyDescent="0.35">
      <c r="G2865"/>
    </row>
    <row r="2866" spans="7:7" x14ac:dyDescent="0.35">
      <c r="G2866"/>
    </row>
    <row r="2867" spans="7:7" x14ac:dyDescent="0.35">
      <c r="G2867"/>
    </row>
    <row r="2868" spans="7:7" x14ac:dyDescent="0.35">
      <c r="G2868"/>
    </row>
    <row r="2869" spans="7:7" x14ac:dyDescent="0.35">
      <c r="G2869"/>
    </row>
    <row r="2870" spans="7:7" x14ac:dyDescent="0.35">
      <c r="G2870"/>
    </row>
    <row r="2871" spans="7:7" x14ac:dyDescent="0.35">
      <c r="G2871"/>
    </row>
    <row r="2872" spans="7:7" x14ac:dyDescent="0.35">
      <c r="G2872"/>
    </row>
    <row r="2873" spans="7:7" x14ac:dyDescent="0.35">
      <c r="G2873"/>
    </row>
    <row r="2874" spans="7:7" x14ac:dyDescent="0.35">
      <c r="G2874"/>
    </row>
    <row r="2875" spans="7:7" x14ac:dyDescent="0.35">
      <c r="G2875"/>
    </row>
    <row r="2876" spans="7:7" x14ac:dyDescent="0.35">
      <c r="G2876"/>
    </row>
    <row r="2877" spans="7:7" x14ac:dyDescent="0.35">
      <c r="G2877"/>
    </row>
    <row r="2878" spans="7:7" x14ac:dyDescent="0.35">
      <c r="G2878"/>
    </row>
    <row r="2879" spans="7:7" x14ac:dyDescent="0.35">
      <c r="G2879"/>
    </row>
    <row r="2880" spans="7:7" x14ac:dyDescent="0.35">
      <c r="G2880"/>
    </row>
    <row r="2881" spans="7:7" x14ac:dyDescent="0.35">
      <c r="G2881"/>
    </row>
    <row r="2882" spans="7:7" x14ac:dyDescent="0.35">
      <c r="G2882"/>
    </row>
    <row r="2883" spans="7:7" x14ac:dyDescent="0.35">
      <c r="G2883"/>
    </row>
    <row r="2884" spans="7:7" x14ac:dyDescent="0.35">
      <c r="G2884"/>
    </row>
    <row r="2885" spans="7:7" x14ac:dyDescent="0.35">
      <c r="G2885"/>
    </row>
    <row r="2886" spans="7:7" x14ac:dyDescent="0.35">
      <c r="G2886"/>
    </row>
    <row r="2887" spans="7:7" x14ac:dyDescent="0.35">
      <c r="G2887"/>
    </row>
    <row r="2888" spans="7:7" x14ac:dyDescent="0.35">
      <c r="G2888"/>
    </row>
    <row r="2889" spans="7:7" x14ac:dyDescent="0.35">
      <c r="G2889"/>
    </row>
    <row r="2890" spans="7:7" x14ac:dyDescent="0.35">
      <c r="G2890"/>
    </row>
    <row r="2891" spans="7:7" x14ac:dyDescent="0.35">
      <c r="G2891"/>
    </row>
    <row r="2892" spans="7:7" x14ac:dyDescent="0.35">
      <c r="G2892"/>
    </row>
    <row r="2893" spans="7:7" x14ac:dyDescent="0.35">
      <c r="G2893"/>
    </row>
    <row r="2894" spans="7:7" x14ac:dyDescent="0.35">
      <c r="G2894"/>
    </row>
    <row r="2895" spans="7:7" x14ac:dyDescent="0.35">
      <c r="G2895"/>
    </row>
    <row r="2896" spans="7:7" x14ac:dyDescent="0.35">
      <c r="G2896"/>
    </row>
    <row r="2897" spans="7:7" x14ac:dyDescent="0.35">
      <c r="G2897"/>
    </row>
    <row r="2898" spans="7:7" x14ac:dyDescent="0.35">
      <c r="G2898"/>
    </row>
    <row r="2899" spans="7:7" x14ac:dyDescent="0.35">
      <c r="G2899"/>
    </row>
    <row r="2900" spans="7:7" x14ac:dyDescent="0.35">
      <c r="G2900"/>
    </row>
    <row r="2901" spans="7:7" x14ac:dyDescent="0.35">
      <c r="G2901"/>
    </row>
    <row r="2902" spans="7:7" x14ac:dyDescent="0.35">
      <c r="G2902"/>
    </row>
    <row r="2903" spans="7:7" x14ac:dyDescent="0.35">
      <c r="G2903"/>
    </row>
    <row r="2904" spans="7:7" x14ac:dyDescent="0.35">
      <c r="G2904"/>
    </row>
    <row r="2905" spans="7:7" x14ac:dyDescent="0.35">
      <c r="G2905"/>
    </row>
    <row r="2906" spans="7:7" x14ac:dyDescent="0.35">
      <c r="G2906"/>
    </row>
    <row r="2907" spans="7:7" x14ac:dyDescent="0.35">
      <c r="G2907"/>
    </row>
    <row r="2908" spans="7:7" x14ac:dyDescent="0.35">
      <c r="G2908"/>
    </row>
    <row r="2909" spans="7:7" x14ac:dyDescent="0.35">
      <c r="G2909"/>
    </row>
    <row r="2910" spans="7:7" x14ac:dyDescent="0.35">
      <c r="G2910"/>
    </row>
    <row r="2911" spans="7:7" x14ac:dyDescent="0.35">
      <c r="G2911"/>
    </row>
    <row r="2912" spans="7:7" x14ac:dyDescent="0.35">
      <c r="G2912"/>
    </row>
    <row r="2913" spans="7:7" x14ac:dyDescent="0.35">
      <c r="G2913"/>
    </row>
    <row r="2914" spans="7:7" x14ac:dyDescent="0.35">
      <c r="G2914"/>
    </row>
    <row r="2915" spans="7:7" x14ac:dyDescent="0.35">
      <c r="G2915"/>
    </row>
    <row r="2916" spans="7:7" x14ac:dyDescent="0.35">
      <c r="G2916"/>
    </row>
    <row r="2917" spans="7:7" x14ac:dyDescent="0.35">
      <c r="G2917"/>
    </row>
    <row r="2918" spans="7:7" x14ac:dyDescent="0.35">
      <c r="G2918"/>
    </row>
    <row r="2919" spans="7:7" x14ac:dyDescent="0.35">
      <c r="G2919"/>
    </row>
    <row r="2920" spans="7:7" x14ac:dyDescent="0.35">
      <c r="G2920"/>
    </row>
    <row r="2921" spans="7:7" x14ac:dyDescent="0.35">
      <c r="G2921"/>
    </row>
    <row r="2922" spans="7:7" x14ac:dyDescent="0.35">
      <c r="G2922"/>
    </row>
    <row r="2923" spans="7:7" x14ac:dyDescent="0.35">
      <c r="G2923"/>
    </row>
    <row r="2924" spans="7:7" x14ac:dyDescent="0.35">
      <c r="G2924"/>
    </row>
    <row r="2925" spans="7:7" x14ac:dyDescent="0.35">
      <c r="G2925"/>
    </row>
    <row r="2926" spans="7:7" x14ac:dyDescent="0.35">
      <c r="G2926"/>
    </row>
    <row r="2927" spans="7:7" x14ac:dyDescent="0.35">
      <c r="G2927"/>
    </row>
    <row r="2928" spans="7:7" x14ac:dyDescent="0.35">
      <c r="G2928"/>
    </row>
    <row r="2929" spans="7:7" x14ac:dyDescent="0.35">
      <c r="G2929"/>
    </row>
    <row r="2930" spans="7:7" x14ac:dyDescent="0.35">
      <c r="G2930"/>
    </row>
    <row r="2931" spans="7:7" x14ac:dyDescent="0.35">
      <c r="G2931"/>
    </row>
    <row r="2932" spans="7:7" x14ac:dyDescent="0.35">
      <c r="G2932"/>
    </row>
    <row r="2933" spans="7:7" x14ac:dyDescent="0.35">
      <c r="G2933"/>
    </row>
    <row r="2934" spans="7:7" x14ac:dyDescent="0.35">
      <c r="G2934"/>
    </row>
    <row r="2935" spans="7:7" x14ac:dyDescent="0.35">
      <c r="G2935"/>
    </row>
    <row r="2936" spans="7:7" x14ac:dyDescent="0.35">
      <c r="G2936"/>
    </row>
    <row r="2937" spans="7:7" x14ac:dyDescent="0.35">
      <c r="G2937"/>
    </row>
    <row r="2938" spans="7:7" x14ac:dyDescent="0.35">
      <c r="G2938"/>
    </row>
    <row r="2939" spans="7:7" x14ac:dyDescent="0.35">
      <c r="G2939"/>
    </row>
    <row r="2940" spans="7:7" x14ac:dyDescent="0.35">
      <c r="G2940"/>
    </row>
    <row r="2941" spans="7:7" x14ac:dyDescent="0.35">
      <c r="G2941"/>
    </row>
    <row r="2942" spans="7:7" x14ac:dyDescent="0.35">
      <c r="G2942"/>
    </row>
    <row r="2943" spans="7:7" x14ac:dyDescent="0.35">
      <c r="G2943"/>
    </row>
    <row r="2944" spans="7:7" x14ac:dyDescent="0.35">
      <c r="G2944"/>
    </row>
    <row r="2945" spans="7:7" x14ac:dyDescent="0.35">
      <c r="G2945"/>
    </row>
    <row r="2946" spans="7:7" x14ac:dyDescent="0.35">
      <c r="G2946"/>
    </row>
    <row r="2947" spans="7:7" x14ac:dyDescent="0.35">
      <c r="G2947"/>
    </row>
    <row r="2948" spans="7:7" x14ac:dyDescent="0.35">
      <c r="G2948"/>
    </row>
    <row r="2949" spans="7:7" x14ac:dyDescent="0.35">
      <c r="G2949"/>
    </row>
    <row r="2950" spans="7:7" x14ac:dyDescent="0.35">
      <c r="G2950"/>
    </row>
    <row r="2951" spans="7:7" x14ac:dyDescent="0.35">
      <c r="G2951"/>
    </row>
    <row r="2952" spans="7:7" x14ac:dyDescent="0.35">
      <c r="G2952"/>
    </row>
    <row r="2953" spans="7:7" x14ac:dyDescent="0.35">
      <c r="G2953"/>
    </row>
    <row r="2954" spans="7:7" x14ac:dyDescent="0.35">
      <c r="G2954"/>
    </row>
    <row r="2955" spans="7:7" x14ac:dyDescent="0.35">
      <c r="G2955"/>
    </row>
    <row r="2956" spans="7:7" x14ac:dyDescent="0.35">
      <c r="G2956"/>
    </row>
    <row r="2957" spans="7:7" x14ac:dyDescent="0.35">
      <c r="G2957"/>
    </row>
    <row r="2958" spans="7:7" x14ac:dyDescent="0.35">
      <c r="G2958"/>
    </row>
    <row r="2959" spans="7:7" x14ac:dyDescent="0.35">
      <c r="G2959"/>
    </row>
    <row r="2960" spans="7:7" x14ac:dyDescent="0.35">
      <c r="G2960"/>
    </row>
    <row r="2961" spans="7:7" x14ac:dyDescent="0.35">
      <c r="G2961"/>
    </row>
    <row r="2962" spans="7:7" x14ac:dyDescent="0.35">
      <c r="G2962"/>
    </row>
    <row r="2963" spans="7:7" x14ac:dyDescent="0.35">
      <c r="G2963"/>
    </row>
    <row r="2964" spans="7:7" x14ac:dyDescent="0.35">
      <c r="G2964"/>
    </row>
    <row r="2965" spans="7:7" x14ac:dyDescent="0.35">
      <c r="G2965"/>
    </row>
    <row r="2966" spans="7:7" x14ac:dyDescent="0.35">
      <c r="G2966"/>
    </row>
    <row r="2967" spans="7:7" x14ac:dyDescent="0.35">
      <c r="G2967"/>
    </row>
    <row r="2968" spans="7:7" x14ac:dyDescent="0.35">
      <c r="G2968"/>
    </row>
    <row r="2969" spans="7:7" x14ac:dyDescent="0.35">
      <c r="G2969"/>
    </row>
    <row r="2970" spans="7:7" x14ac:dyDescent="0.35">
      <c r="G2970"/>
    </row>
    <row r="2971" spans="7:7" x14ac:dyDescent="0.35">
      <c r="G2971"/>
    </row>
    <row r="2972" spans="7:7" x14ac:dyDescent="0.35">
      <c r="G2972"/>
    </row>
    <row r="2973" spans="7:7" x14ac:dyDescent="0.35">
      <c r="G2973"/>
    </row>
    <row r="2974" spans="7:7" x14ac:dyDescent="0.35">
      <c r="G2974"/>
    </row>
    <row r="2975" spans="7:7" x14ac:dyDescent="0.35">
      <c r="G2975"/>
    </row>
    <row r="2976" spans="7:7" x14ac:dyDescent="0.35">
      <c r="G2976"/>
    </row>
    <row r="2977" spans="7:7" x14ac:dyDescent="0.35">
      <c r="G2977"/>
    </row>
    <row r="2978" spans="7:7" x14ac:dyDescent="0.35">
      <c r="G2978"/>
    </row>
    <row r="2979" spans="7:7" x14ac:dyDescent="0.35">
      <c r="G2979"/>
    </row>
    <row r="2980" spans="7:7" x14ac:dyDescent="0.35">
      <c r="G2980"/>
    </row>
    <row r="2981" spans="7:7" x14ac:dyDescent="0.35">
      <c r="G2981"/>
    </row>
    <row r="2982" spans="7:7" x14ac:dyDescent="0.35">
      <c r="G2982"/>
    </row>
    <row r="2983" spans="7:7" x14ac:dyDescent="0.35">
      <c r="G2983"/>
    </row>
    <row r="2984" spans="7:7" x14ac:dyDescent="0.35">
      <c r="G2984"/>
    </row>
    <row r="2985" spans="7:7" x14ac:dyDescent="0.35">
      <c r="G2985"/>
    </row>
    <row r="2986" spans="7:7" x14ac:dyDescent="0.35">
      <c r="G2986"/>
    </row>
    <row r="2987" spans="7:7" x14ac:dyDescent="0.35">
      <c r="G2987"/>
    </row>
    <row r="2988" spans="7:7" x14ac:dyDescent="0.35">
      <c r="G2988"/>
    </row>
    <row r="2989" spans="7:7" x14ac:dyDescent="0.35">
      <c r="G2989"/>
    </row>
    <row r="2990" spans="7:7" x14ac:dyDescent="0.35">
      <c r="G2990"/>
    </row>
    <row r="2991" spans="7:7" x14ac:dyDescent="0.35">
      <c r="G2991"/>
    </row>
    <row r="2992" spans="7:7" x14ac:dyDescent="0.35">
      <c r="G2992"/>
    </row>
    <row r="2993" spans="7:7" x14ac:dyDescent="0.35">
      <c r="G2993"/>
    </row>
    <row r="2994" spans="7:7" x14ac:dyDescent="0.35">
      <c r="G2994"/>
    </row>
    <row r="2995" spans="7:7" x14ac:dyDescent="0.35">
      <c r="G2995"/>
    </row>
    <row r="2996" spans="7:7" x14ac:dyDescent="0.35">
      <c r="G2996"/>
    </row>
    <row r="2997" spans="7:7" x14ac:dyDescent="0.35">
      <c r="G2997"/>
    </row>
    <row r="2998" spans="7:7" x14ac:dyDescent="0.35">
      <c r="G2998"/>
    </row>
    <row r="2999" spans="7:7" x14ac:dyDescent="0.35">
      <c r="G2999"/>
    </row>
    <row r="3000" spans="7:7" x14ac:dyDescent="0.35">
      <c r="G3000"/>
    </row>
    <row r="3001" spans="7:7" x14ac:dyDescent="0.35">
      <c r="G3001"/>
    </row>
    <row r="3002" spans="7:7" x14ac:dyDescent="0.35">
      <c r="G3002"/>
    </row>
    <row r="3003" spans="7:7" x14ac:dyDescent="0.35">
      <c r="G3003"/>
    </row>
    <row r="3004" spans="7:7" x14ac:dyDescent="0.35">
      <c r="G3004"/>
    </row>
    <row r="3005" spans="7:7" x14ac:dyDescent="0.35">
      <c r="G3005"/>
    </row>
    <row r="3006" spans="7:7" x14ac:dyDescent="0.35">
      <c r="G3006"/>
    </row>
    <row r="3007" spans="7:7" x14ac:dyDescent="0.35">
      <c r="G3007"/>
    </row>
    <row r="3008" spans="7:7" x14ac:dyDescent="0.35">
      <c r="G3008"/>
    </row>
    <row r="3009" spans="7:7" x14ac:dyDescent="0.35">
      <c r="G3009"/>
    </row>
    <row r="3010" spans="7:7" x14ac:dyDescent="0.35">
      <c r="G3010"/>
    </row>
    <row r="3011" spans="7:7" x14ac:dyDescent="0.35">
      <c r="G3011"/>
    </row>
    <row r="3012" spans="7:7" x14ac:dyDescent="0.35">
      <c r="G3012"/>
    </row>
    <row r="3013" spans="7:7" x14ac:dyDescent="0.35">
      <c r="G3013"/>
    </row>
    <row r="3014" spans="7:7" x14ac:dyDescent="0.35">
      <c r="G3014"/>
    </row>
    <row r="3015" spans="7:7" x14ac:dyDescent="0.35">
      <c r="G3015"/>
    </row>
    <row r="3016" spans="7:7" x14ac:dyDescent="0.35">
      <c r="G3016"/>
    </row>
    <row r="3017" spans="7:7" x14ac:dyDescent="0.35">
      <c r="G3017"/>
    </row>
    <row r="3018" spans="7:7" x14ac:dyDescent="0.35">
      <c r="G3018"/>
    </row>
    <row r="3019" spans="7:7" x14ac:dyDescent="0.35">
      <c r="G3019"/>
    </row>
    <row r="3020" spans="7:7" x14ac:dyDescent="0.35">
      <c r="G3020"/>
    </row>
    <row r="3021" spans="7:7" x14ac:dyDescent="0.35">
      <c r="G3021"/>
    </row>
    <row r="3022" spans="7:7" x14ac:dyDescent="0.35">
      <c r="G3022"/>
    </row>
    <row r="3023" spans="7:7" x14ac:dyDescent="0.35">
      <c r="G3023"/>
    </row>
    <row r="3024" spans="7:7" x14ac:dyDescent="0.35">
      <c r="G3024"/>
    </row>
    <row r="3025" spans="7:7" x14ac:dyDescent="0.35">
      <c r="G3025"/>
    </row>
    <row r="3026" spans="7:7" x14ac:dyDescent="0.35">
      <c r="G3026"/>
    </row>
    <row r="3027" spans="7:7" x14ac:dyDescent="0.35">
      <c r="G3027"/>
    </row>
    <row r="3028" spans="7:7" x14ac:dyDescent="0.35">
      <c r="G3028"/>
    </row>
    <row r="3029" spans="7:7" x14ac:dyDescent="0.35">
      <c r="G3029"/>
    </row>
    <row r="3030" spans="7:7" x14ac:dyDescent="0.35">
      <c r="G3030"/>
    </row>
    <row r="3031" spans="7:7" x14ac:dyDescent="0.35">
      <c r="G3031"/>
    </row>
    <row r="3032" spans="7:7" x14ac:dyDescent="0.35">
      <c r="G3032"/>
    </row>
    <row r="3033" spans="7:7" x14ac:dyDescent="0.35">
      <c r="G3033"/>
    </row>
    <row r="3034" spans="7:7" x14ac:dyDescent="0.35">
      <c r="G3034"/>
    </row>
    <row r="3035" spans="7:7" x14ac:dyDescent="0.35">
      <c r="G3035"/>
    </row>
    <row r="3036" spans="7:7" x14ac:dyDescent="0.35">
      <c r="G3036"/>
    </row>
    <row r="3037" spans="7:7" x14ac:dyDescent="0.35">
      <c r="G3037"/>
    </row>
    <row r="3038" spans="7:7" x14ac:dyDescent="0.35">
      <c r="G3038"/>
    </row>
    <row r="3039" spans="7:7" x14ac:dyDescent="0.35">
      <c r="G3039"/>
    </row>
    <row r="3040" spans="7:7" x14ac:dyDescent="0.35">
      <c r="G3040"/>
    </row>
    <row r="3041" spans="7:7" x14ac:dyDescent="0.35">
      <c r="G3041"/>
    </row>
    <row r="3042" spans="7:7" x14ac:dyDescent="0.35">
      <c r="G3042"/>
    </row>
    <row r="3043" spans="7:7" x14ac:dyDescent="0.35">
      <c r="G3043"/>
    </row>
    <row r="3044" spans="7:7" x14ac:dyDescent="0.35">
      <c r="G3044"/>
    </row>
    <row r="3045" spans="7:7" x14ac:dyDescent="0.35">
      <c r="G3045"/>
    </row>
    <row r="3046" spans="7:7" x14ac:dyDescent="0.35">
      <c r="G3046"/>
    </row>
    <row r="3047" spans="7:7" x14ac:dyDescent="0.35">
      <c r="G3047"/>
    </row>
    <row r="3048" spans="7:7" x14ac:dyDescent="0.35">
      <c r="G3048"/>
    </row>
    <row r="3049" spans="7:7" x14ac:dyDescent="0.35">
      <c r="G3049"/>
    </row>
    <row r="3050" spans="7:7" x14ac:dyDescent="0.35">
      <c r="G3050"/>
    </row>
    <row r="3051" spans="7:7" x14ac:dyDescent="0.35">
      <c r="G3051"/>
    </row>
    <row r="3052" spans="7:7" x14ac:dyDescent="0.35">
      <c r="G3052"/>
    </row>
    <row r="3053" spans="7:7" x14ac:dyDescent="0.35">
      <c r="G3053"/>
    </row>
    <row r="3054" spans="7:7" x14ac:dyDescent="0.35">
      <c r="G3054"/>
    </row>
    <row r="3055" spans="7:7" x14ac:dyDescent="0.35">
      <c r="G3055"/>
    </row>
    <row r="3056" spans="7:7" x14ac:dyDescent="0.35">
      <c r="G3056"/>
    </row>
    <row r="3057" spans="7:7" x14ac:dyDescent="0.35">
      <c r="G3057"/>
    </row>
    <row r="3058" spans="7:7" x14ac:dyDescent="0.35">
      <c r="G3058"/>
    </row>
    <row r="3059" spans="7:7" x14ac:dyDescent="0.35">
      <c r="G3059"/>
    </row>
    <row r="3060" spans="7:7" x14ac:dyDescent="0.35">
      <c r="G3060"/>
    </row>
    <row r="3061" spans="7:7" x14ac:dyDescent="0.35">
      <c r="G3061"/>
    </row>
    <row r="3062" spans="7:7" x14ac:dyDescent="0.35">
      <c r="G3062"/>
    </row>
    <row r="3063" spans="7:7" x14ac:dyDescent="0.35">
      <c r="G3063"/>
    </row>
    <row r="3064" spans="7:7" x14ac:dyDescent="0.35">
      <c r="G3064"/>
    </row>
    <row r="3065" spans="7:7" x14ac:dyDescent="0.35">
      <c r="G3065"/>
    </row>
    <row r="3066" spans="7:7" x14ac:dyDescent="0.35">
      <c r="G3066"/>
    </row>
    <row r="3067" spans="7:7" x14ac:dyDescent="0.35">
      <c r="G3067"/>
    </row>
    <row r="3068" spans="7:7" x14ac:dyDescent="0.35">
      <c r="G3068"/>
    </row>
    <row r="3069" spans="7:7" x14ac:dyDescent="0.35">
      <c r="G3069"/>
    </row>
    <row r="3070" spans="7:7" x14ac:dyDescent="0.35">
      <c r="G3070"/>
    </row>
    <row r="3071" spans="7:7" x14ac:dyDescent="0.35">
      <c r="G3071"/>
    </row>
    <row r="3072" spans="7:7" x14ac:dyDescent="0.35">
      <c r="G3072"/>
    </row>
    <row r="3073" spans="7:7" x14ac:dyDescent="0.35">
      <c r="G3073"/>
    </row>
    <row r="3074" spans="7:7" x14ac:dyDescent="0.35">
      <c r="G3074"/>
    </row>
    <row r="3075" spans="7:7" x14ac:dyDescent="0.35">
      <c r="G3075"/>
    </row>
    <row r="3076" spans="7:7" x14ac:dyDescent="0.35">
      <c r="G3076"/>
    </row>
    <row r="3077" spans="7:7" x14ac:dyDescent="0.35">
      <c r="G3077"/>
    </row>
    <row r="3078" spans="7:7" x14ac:dyDescent="0.35">
      <c r="G3078"/>
    </row>
    <row r="3079" spans="7:7" x14ac:dyDescent="0.35">
      <c r="G3079"/>
    </row>
    <row r="3080" spans="7:7" x14ac:dyDescent="0.35">
      <c r="G3080"/>
    </row>
    <row r="3081" spans="7:7" x14ac:dyDescent="0.35">
      <c r="G3081"/>
    </row>
    <row r="3082" spans="7:7" x14ac:dyDescent="0.35">
      <c r="G3082"/>
    </row>
    <row r="3083" spans="7:7" x14ac:dyDescent="0.35">
      <c r="G3083"/>
    </row>
    <row r="3084" spans="7:7" x14ac:dyDescent="0.35">
      <c r="G3084"/>
    </row>
    <row r="3085" spans="7:7" x14ac:dyDescent="0.35">
      <c r="G3085"/>
    </row>
    <row r="3086" spans="7:7" x14ac:dyDescent="0.35">
      <c r="G3086"/>
    </row>
    <row r="3087" spans="7:7" x14ac:dyDescent="0.35">
      <c r="G3087"/>
    </row>
    <row r="3088" spans="7:7" x14ac:dyDescent="0.35">
      <c r="G3088"/>
    </row>
    <row r="3089" spans="7:7" x14ac:dyDescent="0.35">
      <c r="G3089"/>
    </row>
    <row r="3090" spans="7:7" x14ac:dyDescent="0.35">
      <c r="G3090"/>
    </row>
    <row r="3091" spans="7:7" x14ac:dyDescent="0.35">
      <c r="G3091"/>
    </row>
    <row r="3092" spans="7:7" x14ac:dyDescent="0.35">
      <c r="G3092"/>
    </row>
    <row r="3093" spans="7:7" x14ac:dyDescent="0.35">
      <c r="G3093"/>
    </row>
    <row r="3094" spans="7:7" x14ac:dyDescent="0.35">
      <c r="G3094"/>
    </row>
    <row r="3095" spans="7:7" x14ac:dyDescent="0.35">
      <c r="G3095"/>
    </row>
    <row r="3096" spans="7:7" x14ac:dyDescent="0.35">
      <c r="G3096"/>
    </row>
    <row r="3097" spans="7:7" x14ac:dyDescent="0.35">
      <c r="G3097"/>
    </row>
    <row r="3098" spans="7:7" x14ac:dyDescent="0.35">
      <c r="G3098"/>
    </row>
    <row r="3099" spans="7:7" x14ac:dyDescent="0.35">
      <c r="G3099"/>
    </row>
    <row r="3100" spans="7:7" x14ac:dyDescent="0.35">
      <c r="G3100"/>
    </row>
    <row r="3101" spans="7:7" x14ac:dyDescent="0.35">
      <c r="G3101"/>
    </row>
    <row r="3102" spans="7:7" x14ac:dyDescent="0.35">
      <c r="G3102"/>
    </row>
    <row r="3103" spans="7:7" x14ac:dyDescent="0.35">
      <c r="G3103"/>
    </row>
    <row r="3104" spans="7:7" x14ac:dyDescent="0.35">
      <c r="G3104"/>
    </row>
    <row r="3105" spans="7:7" x14ac:dyDescent="0.35">
      <c r="G3105"/>
    </row>
    <row r="3106" spans="7:7" x14ac:dyDescent="0.35">
      <c r="G3106"/>
    </row>
    <row r="3107" spans="7:7" x14ac:dyDescent="0.35">
      <c r="G3107"/>
    </row>
    <row r="3108" spans="7:7" x14ac:dyDescent="0.35">
      <c r="G3108"/>
    </row>
    <row r="3109" spans="7:7" x14ac:dyDescent="0.35">
      <c r="G3109"/>
    </row>
    <row r="3110" spans="7:7" x14ac:dyDescent="0.35">
      <c r="G3110"/>
    </row>
    <row r="3111" spans="7:7" x14ac:dyDescent="0.35">
      <c r="G3111"/>
    </row>
    <row r="3112" spans="7:7" x14ac:dyDescent="0.35">
      <c r="G3112"/>
    </row>
    <row r="3113" spans="7:7" x14ac:dyDescent="0.35">
      <c r="G3113"/>
    </row>
    <row r="3114" spans="7:7" x14ac:dyDescent="0.35">
      <c r="G3114"/>
    </row>
    <row r="3115" spans="7:7" x14ac:dyDescent="0.35">
      <c r="G3115"/>
    </row>
    <row r="3116" spans="7:7" x14ac:dyDescent="0.35">
      <c r="G3116"/>
    </row>
    <row r="3117" spans="7:7" x14ac:dyDescent="0.35">
      <c r="G3117"/>
    </row>
    <row r="3118" spans="7:7" x14ac:dyDescent="0.35">
      <c r="G3118"/>
    </row>
    <row r="3119" spans="7:7" x14ac:dyDescent="0.35">
      <c r="G3119"/>
    </row>
    <row r="3120" spans="7:7" x14ac:dyDescent="0.35">
      <c r="G3120"/>
    </row>
    <row r="3121" spans="7:7" x14ac:dyDescent="0.35">
      <c r="G3121"/>
    </row>
    <row r="3122" spans="7:7" x14ac:dyDescent="0.35">
      <c r="G3122"/>
    </row>
    <row r="3123" spans="7:7" x14ac:dyDescent="0.35">
      <c r="G3123"/>
    </row>
    <row r="3124" spans="7:7" x14ac:dyDescent="0.35">
      <c r="G3124"/>
    </row>
    <row r="3125" spans="7:7" x14ac:dyDescent="0.35">
      <c r="G3125"/>
    </row>
    <row r="3126" spans="7:7" x14ac:dyDescent="0.35">
      <c r="G3126"/>
    </row>
    <row r="3127" spans="7:7" x14ac:dyDescent="0.35">
      <c r="G3127"/>
    </row>
    <row r="3128" spans="7:7" x14ac:dyDescent="0.35">
      <c r="G3128"/>
    </row>
    <row r="3129" spans="7:7" x14ac:dyDescent="0.35">
      <c r="G3129"/>
    </row>
    <row r="3130" spans="7:7" x14ac:dyDescent="0.35">
      <c r="G3130"/>
    </row>
    <row r="3131" spans="7:7" x14ac:dyDescent="0.35">
      <c r="G3131"/>
    </row>
    <row r="3132" spans="7:7" x14ac:dyDescent="0.35">
      <c r="G3132"/>
    </row>
    <row r="3133" spans="7:7" x14ac:dyDescent="0.35">
      <c r="G3133"/>
    </row>
    <row r="3134" spans="7:7" x14ac:dyDescent="0.35">
      <c r="G3134"/>
    </row>
    <row r="3135" spans="7:7" x14ac:dyDescent="0.35">
      <c r="G3135"/>
    </row>
    <row r="3136" spans="7:7" x14ac:dyDescent="0.35">
      <c r="G3136"/>
    </row>
    <row r="3137" spans="7:7" x14ac:dyDescent="0.35">
      <c r="G3137"/>
    </row>
    <row r="3138" spans="7:7" x14ac:dyDescent="0.35">
      <c r="G3138"/>
    </row>
    <row r="3139" spans="7:7" x14ac:dyDescent="0.35">
      <c r="G3139"/>
    </row>
    <row r="3140" spans="7:7" x14ac:dyDescent="0.35">
      <c r="G3140"/>
    </row>
    <row r="3141" spans="7:7" x14ac:dyDescent="0.35">
      <c r="G3141"/>
    </row>
    <row r="3142" spans="7:7" x14ac:dyDescent="0.35">
      <c r="G3142"/>
    </row>
    <row r="3143" spans="7:7" x14ac:dyDescent="0.35">
      <c r="G3143"/>
    </row>
    <row r="3144" spans="7:7" x14ac:dyDescent="0.35">
      <c r="G3144"/>
    </row>
    <row r="3145" spans="7:7" x14ac:dyDescent="0.35">
      <c r="G3145"/>
    </row>
    <row r="3146" spans="7:7" x14ac:dyDescent="0.35">
      <c r="G3146"/>
    </row>
    <row r="3147" spans="7:7" x14ac:dyDescent="0.35">
      <c r="G3147"/>
    </row>
    <row r="3148" spans="7:7" x14ac:dyDescent="0.35">
      <c r="G3148"/>
    </row>
    <row r="3149" spans="7:7" x14ac:dyDescent="0.35">
      <c r="G3149"/>
    </row>
    <row r="3150" spans="7:7" x14ac:dyDescent="0.35">
      <c r="G3150"/>
    </row>
    <row r="3151" spans="7:7" x14ac:dyDescent="0.35">
      <c r="G3151"/>
    </row>
    <row r="3152" spans="7:7" x14ac:dyDescent="0.35">
      <c r="G3152"/>
    </row>
    <row r="3153" spans="7:7" x14ac:dyDescent="0.35">
      <c r="G3153"/>
    </row>
    <row r="3154" spans="7:7" x14ac:dyDescent="0.35">
      <c r="G3154"/>
    </row>
    <row r="3155" spans="7:7" x14ac:dyDescent="0.35">
      <c r="G3155"/>
    </row>
    <row r="3156" spans="7:7" x14ac:dyDescent="0.35">
      <c r="G3156"/>
    </row>
    <row r="3157" spans="7:7" x14ac:dyDescent="0.35">
      <c r="G3157"/>
    </row>
    <row r="3158" spans="7:7" x14ac:dyDescent="0.35">
      <c r="G3158"/>
    </row>
    <row r="3159" spans="7:7" x14ac:dyDescent="0.35">
      <c r="G3159"/>
    </row>
    <row r="3160" spans="7:7" x14ac:dyDescent="0.35">
      <c r="G3160"/>
    </row>
    <row r="3161" spans="7:7" x14ac:dyDescent="0.35">
      <c r="G3161"/>
    </row>
    <row r="3162" spans="7:7" x14ac:dyDescent="0.35">
      <c r="G3162"/>
    </row>
    <row r="3163" spans="7:7" x14ac:dyDescent="0.35">
      <c r="G3163"/>
    </row>
    <row r="3164" spans="7:7" x14ac:dyDescent="0.35">
      <c r="G3164"/>
    </row>
    <row r="3165" spans="7:7" x14ac:dyDescent="0.35">
      <c r="G3165"/>
    </row>
    <row r="3166" spans="7:7" x14ac:dyDescent="0.35">
      <c r="G3166"/>
    </row>
    <row r="3167" spans="7:7" x14ac:dyDescent="0.35">
      <c r="G3167"/>
    </row>
    <row r="3168" spans="7:7" x14ac:dyDescent="0.35">
      <c r="G3168"/>
    </row>
    <row r="3169" spans="7:7" x14ac:dyDescent="0.35">
      <c r="G3169"/>
    </row>
    <row r="3170" spans="7:7" x14ac:dyDescent="0.35">
      <c r="G3170"/>
    </row>
    <row r="3171" spans="7:7" x14ac:dyDescent="0.35">
      <c r="G3171"/>
    </row>
    <row r="3172" spans="7:7" x14ac:dyDescent="0.35">
      <c r="G3172"/>
    </row>
    <row r="3173" spans="7:7" x14ac:dyDescent="0.35">
      <c r="G3173"/>
    </row>
    <row r="3174" spans="7:7" x14ac:dyDescent="0.35">
      <c r="G3174"/>
    </row>
    <row r="3175" spans="7:7" x14ac:dyDescent="0.35">
      <c r="G3175"/>
    </row>
    <row r="3176" spans="7:7" x14ac:dyDescent="0.35">
      <c r="G3176"/>
    </row>
    <row r="3177" spans="7:7" x14ac:dyDescent="0.35">
      <c r="G3177"/>
    </row>
    <row r="3178" spans="7:7" x14ac:dyDescent="0.35">
      <c r="G3178"/>
    </row>
    <row r="3179" spans="7:7" x14ac:dyDescent="0.35">
      <c r="G3179"/>
    </row>
    <row r="3180" spans="7:7" x14ac:dyDescent="0.35">
      <c r="G3180"/>
    </row>
    <row r="3181" spans="7:7" x14ac:dyDescent="0.35">
      <c r="G3181"/>
    </row>
    <row r="3182" spans="7:7" x14ac:dyDescent="0.35">
      <c r="G3182"/>
    </row>
    <row r="3183" spans="7:7" x14ac:dyDescent="0.35">
      <c r="G3183"/>
    </row>
    <row r="3184" spans="7:7" x14ac:dyDescent="0.35">
      <c r="G3184"/>
    </row>
    <row r="3185" spans="7:7" x14ac:dyDescent="0.35">
      <c r="G3185"/>
    </row>
    <row r="3186" spans="7:7" x14ac:dyDescent="0.35">
      <c r="G3186"/>
    </row>
    <row r="3187" spans="7:7" x14ac:dyDescent="0.35">
      <c r="G3187"/>
    </row>
    <row r="3188" spans="7:7" x14ac:dyDescent="0.35">
      <c r="G3188"/>
    </row>
    <row r="3189" spans="7:7" x14ac:dyDescent="0.35">
      <c r="G3189"/>
    </row>
    <row r="3190" spans="7:7" x14ac:dyDescent="0.35">
      <c r="G3190"/>
    </row>
    <row r="3191" spans="7:7" x14ac:dyDescent="0.35">
      <c r="G3191"/>
    </row>
    <row r="3192" spans="7:7" x14ac:dyDescent="0.35">
      <c r="G3192"/>
    </row>
    <row r="3193" spans="7:7" x14ac:dyDescent="0.35">
      <c r="G3193"/>
    </row>
    <row r="3194" spans="7:7" x14ac:dyDescent="0.35">
      <c r="G3194"/>
    </row>
    <row r="3195" spans="7:7" x14ac:dyDescent="0.35">
      <c r="G3195"/>
    </row>
    <row r="3196" spans="7:7" x14ac:dyDescent="0.35">
      <c r="G3196"/>
    </row>
    <row r="3197" spans="7:7" x14ac:dyDescent="0.35">
      <c r="G3197"/>
    </row>
    <row r="3198" spans="7:7" x14ac:dyDescent="0.35">
      <c r="G3198"/>
    </row>
    <row r="3199" spans="7:7" x14ac:dyDescent="0.35">
      <c r="G3199"/>
    </row>
    <row r="3200" spans="7:7" x14ac:dyDescent="0.35">
      <c r="G3200"/>
    </row>
    <row r="3201" spans="7:7" x14ac:dyDescent="0.35">
      <c r="G3201"/>
    </row>
    <row r="3202" spans="7:7" x14ac:dyDescent="0.35">
      <c r="G3202"/>
    </row>
    <row r="3203" spans="7:7" x14ac:dyDescent="0.35">
      <c r="G3203"/>
    </row>
    <row r="3204" spans="7:7" x14ac:dyDescent="0.35">
      <c r="G3204"/>
    </row>
    <row r="3205" spans="7:7" x14ac:dyDescent="0.35">
      <c r="G3205"/>
    </row>
    <row r="3206" spans="7:7" x14ac:dyDescent="0.35">
      <c r="G3206"/>
    </row>
    <row r="3207" spans="7:7" x14ac:dyDescent="0.35">
      <c r="G3207"/>
    </row>
    <row r="3208" spans="7:7" x14ac:dyDescent="0.35">
      <c r="G3208"/>
    </row>
    <row r="3209" spans="7:7" x14ac:dyDescent="0.35">
      <c r="G3209"/>
    </row>
    <row r="3210" spans="7:7" x14ac:dyDescent="0.35">
      <c r="G3210"/>
    </row>
    <row r="3211" spans="7:7" x14ac:dyDescent="0.35">
      <c r="G3211"/>
    </row>
    <row r="3212" spans="7:7" x14ac:dyDescent="0.35">
      <c r="G3212"/>
    </row>
    <row r="3213" spans="7:7" x14ac:dyDescent="0.35">
      <c r="G3213"/>
    </row>
    <row r="3214" spans="7:7" x14ac:dyDescent="0.35">
      <c r="G3214"/>
    </row>
    <row r="3215" spans="7:7" x14ac:dyDescent="0.35">
      <c r="G3215"/>
    </row>
    <row r="3216" spans="7:7" x14ac:dyDescent="0.35">
      <c r="G3216"/>
    </row>
    <row r="3217" spans="7:7" x14ac:dyDescent="0.35">
      <c r="G3217"/>
    </row>
    <row r="3218" spans="7:7" x14ac:dyDescent="0.35">
      <c r="G3218"/>
    </row>
    <row r="3219" spans="7:7" x14ac:dyDescent="0.35">
      <c r="G3219"/>
    </row>
    <row r="3220" spans="7:7" x14ac:dyDescent="0.35">
      <c r="G3220"/>
    </row>
    <row r="3221" spans="7:7" x14ac:dyDescent="0.35">
      <c r="G3221"/>
    </row>
    <row r="3222" spans="7:7" x14ac:dyDescent="0.35">
      <c r="G3222"/>
    </row>
    <row r="3223" spans="7:7" x14ac:dyDescent="0.35">
      <c r="G3223"/>
    </row>
    <row r="3224" spans="7:7" x14ac:dyDescent="0.35">
      <c r="G3224"/>
    </row>
    <row r="3225" spans="7:7" x14ac:dyDescent="0.35">
      <c r="G3225"/>
    </row>
    <row r="3226" spans="7:7" x14ac:dyDescent="0.35">
      <c r="G3226"/>
    </row>
    <row r="3227" spans="7:7" x14ac:dyDescent="0.35">
      <c r="G3227"/>
    </row>
    <row r="3228" spans="7:7" x14ac:dyDescent="0.35">
      <c r="G3228"/>
    </row>
    <row r="3229" spans="7:7" x14ac:dyDescent="0.35">
      <c r="G3229"/>
    </row>
    <row r="3230" spans="7:7" x14ac:dyDescent="0.35">
      <c r="G3230"/>
    </row>
    <row r="3231" spans="7:7" x14ac:dyDescent="0.35">
      <c r="G3231"/>
    </row>
    <row r="3232" spans="7:7" x14ac:dyDescent="0.35">
      <c r="G3232"/>
    </row>
    <row r="3233" spans="7:7" x14ac:dyDescent="0.35">
      <c r="G3233"/>
    </row>
    <row r="3234" spans="7:7" x14ac:dyDescent="0.35">
      <c r="G3234"/>
    </row>
    <row r="3235" spans="7:7" x14ac:dyDescent="0.35">
      <c r="G3235"/>
    </row>
    <row r="3236" spans="7:7" x14ac:dyDescent="0.35">
      <c r="G3236"/>
    </row>
    <row r="3237" spans="7:7" x14ac:dyDescent="0.35">
      <c r="G3237"/>
    </row>
    <row r="3238" spans="7:7" x14ac:dyDescent="0.35">
      <c r="G3238"/>
    </row>
    <row r="3239" spans="7:7" x14ac:dyDescent="0.35">
      <c r="G3239"/>
    </row>
    <row r="3240" spans="7:7" x14ac:dyDescent="0.35">
      <c r="G3240"/>
    </row>
    <row r="3241" spans="7:7" x14ac:dyDescent="0.35">
      <c r="G3241"/>
    </row>
    <row r="3242" spans="7:7" x14ac:dyDescent="0.35">
      <c r="G3242"/>
    </row>
    <row r="3243" spans="7:7" x14ac:dyDescent="0.35">
      <c r="G3243"/>
    </row>
    <row r="3244" spans="7:7" x14ac:dyDescent="0.35">
      <c r="G3244"/>
    </row>
    <row r="3245" spans="7:7" x14ac:dyDescent="0.35">
      <c r="G3245"/>
    </row>
    <row r="3246" spans="7:7" x14ac:dyDescent="0.35">
      <c r="G3246"/>
    </row>
    <row r="3247" spans="7:7" x14ac:dyDescent="0.35">
      <c r="G3247"/>
    </row>
    <row r="3248" spans="7:7" x14ac:dyDescent="0.35">
      <c r="G3248"/>
    </row>
    <row r="3249" spans="7:7" x14ac:dyDescent="0.35">
      <c r="G3249"/>
    </row>
    <row r="3250" spans="7:7" x14ac:dyDescent="0.35">
      <c r="G3250"/>
    </row>
    <row r="3251" spans="7:7" x14ac:dyDescent="0.35">
      <c r="G3251"/>
    </row>
    <row r="3252" spans="7:7" x14ac:dyDescent="0.35">
      <c r="G3252"/>
    </row>
    <row r="3253" spans="7:7" x14ac:dyDescent="0.35">
      <c r="G3253"/>
    </row>
    <row r="3254" spans="7:7" x14ac:dyDescent="0.35">
      <c r="G3254"/>
    </row>
    <row r="3255" spans="7:7" x14ac:dyDescent="0.35">
      <c r="G3255"/>
    </row>
    <row r="3256" spans="7:7" x14ac:dyDescent="0.35">
      <c r="G3256"/>
    </row>
    <row r="3257" spans="7:7" x14ac:dyDescent="0.35">
      <c r="G3257"/>
    </row>
    <row r="3258" spans="7:7" x14ac:dyDescent="0.35">
      <c r="G3258"/>
    </row>
    <row r="3259" spans="7:7" x14ac:dyDescent="0.35">
      <c r="G3259"/>
    </row>
    <row r="3260" spans="7:7" x14ac:dyDescent="0.35">
      <c r="G3260"/>
    </row>
    <row r="3261" spans="7:7" x14ac:dyDescent="0.35">
      <c r="G3261"/>
    </row>
    <row r="3262" spans="7:7" x14ac:dyDescent="0.35">
      <c r="G3262"/>
    </row>
    <row r="3263" spans="7:7" x14ac:dyDescent="0.35">
      <c r="G3263"/>
    </row>
    <row r="3264" spans="7:7" x14ac:dyDescent="0.35">
      <c r="G3264"/>
    </row>
    <row r="3265" spans="7:7" x14ac:dyDescent="0.35">
      <c r="G3265"/>
    </row>
    <row r="3266" spans="7:7" x14ac:dyDescent="0.35">
      <c r="G3266"/>
    </row>
    <row r="3267" spans="7:7" x14ac:dyDescent="0.35">
      <c r="G3267"/>
    </row>
    <row r="3268" spans="7:7" x14ac:dyDescent="0.35">
      <c r="G3268"/>
    </row>
    <row r="3269" spans="7:7" x14ac:dyDescent="0.35">
      <c r="G3269"/>
    </row>
    <row r="3270" spans="7:7" x14ac:dyDescent="0.35">
      <c r="G3270"/>
    </row>
    <row r="3271" spans="7:7" x14ac:dyDescent="0.35">
      <c r="G3271"/>
    </row>
    <row r="3272" spans="7:7" x14ac:dyDescent="0.35">
      <c r="G3272"/>
    </row>
    <row r="3273" spans="7:7" x14ac:dyDescent="0.35">
      <c r="G3273"/>
    </row>
    <row r="3274" spans="7:7" x14ac:dyDescent="0.35">
      <c r="G3274"/>
    </row>
    <row r="3275" spans="7:7" x14ac:dyDescent="0.35">
      <c r="G3275"/>
    </row>
    <row r="3276" spans="7:7" x14ac:dyDescent="0.35">
      <c r="G3276"/>
    </row>
    <row r="3277" spans="7:7" x14ac:dyDescent="0.35">
      <c r="G3277"/>
    </row>
    <row r="3278" spans="7:7" x14ac:dyDescent="0.35">
      <c r="G3278"/>
    </row>
    <row r="3279" spans="7:7" x14ac:dyDescent="0.35">
      <c r="G3279"/>
    </row>
    <row r="3280" spans="7:7" x14ac:dyDescent="0.35">
      <c r="G3280"/>
    </row>
    <row r="3281" spans="7:7" x14ac:dyDescent="0.35">
      <c r="G3281"/>
    </row>
    <row r="3282" spans="7:7" x14ac:dyDescent="0.35">
      <c r="G3282"/>
    </row>
    <row r="3283" spans="7:7" x14ac:dyDescent="0.35">
      <c r="G3283"/>
    </row>
    <row r="3284" spans="7:7" x14ac:dyDescent="0.35">
      <c r="G3284"/>
    </row>
    <row r="3285" spans="7:7" x14ac:dyDescent="0.35">
      <c r="G3285"/>
    </row>
    <row r="3286" spans="7:7" x14ac:dyDescent="0.35">
      <c r="G3286"/>
    </row>
    <row r="3287" spans="7:7" x14ac:dyDescent="0.35">
      <c r="G3287"/>
    </row>
    <row r="3288" spans="7:7" x14ac:dyDescent="0.35">
      <c r="G3288"/>
    </row>
    <row r="3289" spans="7:7" x14ac:dyDescent="0.35">
      <c r="G3289"/>
    </row>
    <row r="3290" spans="7:7" x14ac:dyDescent="0.35">
      <c r="G3290"/>
    </row>
    <row r="3291" spans="7:7" x14ac:dyDescent="0.35">
      <c r="G3291"/>
    </row>
    <row r="3292" spans="7:7" x14ac:dyDescent="0.35">
      <c r="G3292"/>
    </row>
    <row r="3293" spans="7:7" x14ac:dyDescent="0.35">
      <c r="G3293"/>
    </row>
    <row r="3294" spans="7:7" x14ac:dyDescent="0.35">
      <c r="G3294"/>
    </row>
    <row r="3295" spans="7:7" x14ac:dyDescent="0.35">
      <c r="G3295"/>
    </row>
    <row r="3296" spans="7:7" x14ac:dyDescent="0.35">
      <c r="G3296"/>
    </row>
    <row r="3297" spans="7:7" x14ac:dyDescent="0.35">
      <c r="G3297"/>
    </row>
    <row r="3298" spans="7:7" x14ac:dyDescent="0.35">
      <c r="G3298"/>
    </row>
    <row r="3299" spans="7:7" x14ac:dyDescent="0.35">
      <c r="G3299"/>
    </row>
    <row r="3300" spans="7:7" x14ac:dyDescent="0.35">
      <c r="G3300"/>
    </row>
    <row r="3301" spans="7:7" x14ac:dyDescent="0.35">
      <c r="G3301"/>
    </row>
    <row r="3302" spans="7:7" x14ac:dyDescent="0.35">
      <c r="G3302"/>
    </row>
    <row r="3303" spans="7:7" x14ac:dyDescent="0.35">
      <c r="G3303"/>
    </row>
    <row r="3304" spans="7:7" x14ac:dyDescent="0.35">
      <c r="G3304"/>
    </row>
    <row r="3305" spans="7:7" x14ac:dyDescent="0.35">
      <c r="G3305"/>
    </row>
    <row r="3306" spans="7:7" x14ac:dyDescent="0.35">
      <c r="G3306"/>
    </row>
    <row r="3307" spans="7:7" x14ac:dyDescent="0.35">
      <c r="G3307"/>
    </row>
    <row r="3308" spans="7:7" x14ac:dyDescent="0.35">
      <c r="G3308"/>
    </row>
    <row r="3309" spans="7:7" x14ac:dyDescent="0.35">
      <c r="G3309"/>
    </row>
    <row r="3310" spans="7:7" x14ac:dyDescent="0.35">
      <c r="G3310"/>
    </row>
    <row r="3311" spans="7:7" x14ac:dyDescent="0.35">
      <c r="G3311"/>
    </row>
    <row r="3312" spans="7:7" x14ac:dyDescent="0.35">
      <c r="G3312"/>
    </row>
    <row r="3313" spans="7:7" x14ac:dyDescent="0.35">
      <c r="G3313"/>
    </row>
    <row r="3314" spans="7:7" x14ac:dyDescent="0.35">
      <c r="G3314"/>
    </row>
    <row r="3315" spans="7:7" x14ac:dyDescent="0.35">
      <c r="G3315"/>
    </row>
    <row r="3316" spans="7:7" x14ac:dyDescent="0.35">
      <c r="G3316"/>
    </row>
    <row r="3317" spans="7:7" x14ac:dyDescent="0.35">
      <c r="G3317"/>
    </row>
    <row r="3318" spans="7:7" x14ac:dyDescent="0.35">
      <c r="G3318"/>
    </row>
    <row r="3319" spans="7:7" x14ac:dyDescent="0.35">
      <c r="G3319"/>
    </row>
    <row r="3320" spans="7:7" x14ac:dyDescent="0.35">
      <c r="G3320"/>
    </row>
    <row r="3321" spans="7:7" x14ac:dyDescent="0.35">
      <c r="G3321"/>
    </row>
    <row r="3322" spans="7:7" x14ac:dyDescent="0.35">
      <c r="G3322"/>
    </row>
    <row r="3323" spans="7:7" x14ac:dyDescent="0.35">
      <c r="G3323"/>
    </row>
    <row r="3324" spans="7:7" x14ac:dyDescent="0.35">
      <c r="G3324"/>
    </row>
    <row r="3325" spans="7:7" x14ac:dyDescent="0.35">
      <c r="G3325"/>
    </row>
    <row r="3326" spans="7:7" x14ac:dyDescent="0.35">
      <c r="G3326"/>
    </row>
    <row r="3327" spans="7:7" x14ac:dyDescent="0.35">
      <c r="G3327"/>
    </row>
    <row r="3328" spans="7:7" x14ac:dyDescent="0.35">
      <c r="G3328"/>
    </row>
    <row r="3329" spans="7:7" x14ac:dyDescent="0.35">
      <c r="G3329"/>
    </row>
    <row r="3330" spans="7:7" x14ac:dyDescent="0.35">
      <c r="G3330"/>
    </row>
    <row r="3331" spans="7:7" x14ac:dyDescent="0.35">
      <c r="G3331"/>
    </row>
    <row r="3332" spans="7:7" x14ac:dyDescent="0.35">
      <c r="G3332"/>
    </row>
    <row r="3333" spans="7:7" x14ac:dyDescent="0.35">
      <c r="G3333"/>
    </row>
    <row r="3334" spans="7:7" x14ac:dyDescent="0.35">
      <c r="G3334"/>
    </row>
    <row r="3335" spans="7:7" x14ac:dyDescent="0.35">
      <c r="G3335"/>
    </row>
    <row r="3336" spans="7:7" x14ac:dyDescent="0.35">
      <c r="G3336"/>
    </row>
    <row r="3337" spans="7:7" x14ac:dyDescent="0.35">
      <c r="G3337"/>
    </row>
    <row r="3338" spans="7:7" x14ac:dyDescent="0.35">
      <c r="G3338"/>
    </row>
    <row r="3339" spans="7:7" x14ac:dyDescent="0.35">
      <c r="G3339"/>
    </row>
    <row r="3340" spans="7:7" x14ac:dyDescent="0.35">
      <c r="G3340"/>
    </row>
    <row r="3341" spans="7:7" x14ac:dyDescent="0.35">
      <c r="G3341"/>
    </row>
    <row r="3342" spans="7:7" x14ac:dyDescent="0.35">
      <c r="G3342"/>
    </row>
    <row r="3343" spans="7:7" x14ac:dyDescent="0.35">
      <c r="G3343"/>
    </row>
    <row r="3344" spans="7:7" x14ac:dyDescent="0.35">
      <c r="G3344"/>
    </row>
    <row r="3345" spans="7:7" x14ac:dyDescent="0.35">
      <c r="G3345"/>
    </row>
    <row r="3346" spans="7:7" x14ac:dyDescent="0.35">
      <c r="G3346"/>
    </row>
    <row r="3347" spans="7:7" x14ac:dyDescent="0.35">
      <c r="G3347"/>
    </row>
    <row r="3348" spans="7:7" x14ac:dyDescent="0.35">
      <c r="G3348"/>
    </row>
    <row r="3349" spans="7:7" x14ac:dyDescent="0.35">
      <c r="G3349"/>
    </row>
    <row r="3350" spans="7:7" x14ac:dyDescent="0.35">
      <c r="G3350"/>
    </row>
    <row r="3351" spans="7:7" x14ac:dyDescent="0.35">
      <c r="G3351"/>
    </row>
    <row r="3352" spans="7:7" x14ac:dyDescent="0.35">
      <c r="G3352"/>
    </row>
    <row r="3353" spans="7:7" x14ac:dyDescent="0.35">
      <c r="G3353"/>
    </row>
    <row r="3354" spans="7:7" x14ac:dyDescent="0.35">
      <c r="G3354"/>
    </row>
    <row r="3355" spans="7:7" x14ac:dyDescent="0.35">
      <c r="G3355"/>
    </row>
    <row r="3356" spans="7:7" x14ac:dyDescent="0.35">
      <c r="G3356"/>
    </row>
    <row r="3357" spans="7:7" x14ac:dyDescent="0.35">
      <c r="G3357"/>
    </row>
    <row r="3358" spans="7:7" x14ac:dyDescent="0.35">
      <c r="G3358"/>
    </row>
    <row r="3359" spans="7:7" x14ac:dyDescent="0.35">
      <c r="G3359"/>
    </row>
    <row r="3360" spans="7:7" x14ac:dyDescent="0.35">
      <c r="G3360"/>
    </row>
    <row r="3361" spans="7:7" x14ac:dyDescent="0.35">
      <c r="G3361"/>
    </row>
    <row r="3362" spans="7:7" x14ac:dyDescent="0.35">
      <c r="G3362"/>
    </row>
    <row r="3363" spans="7:7" x14ac:dyDescent="0.35">
      <c r="G3363"/>
    </row>
    <row r="3364" spans="7:7" x14ac:dyDescent="0.35">
      <c r="G3364"/>
    </row>
    <row r="3365" spans="7:7" x14ac:dyDescent="0.35">
      <c r="G3365"/>
    </row>
    <row r="3366" spans="7:7" x14ac:dyDescent="0.35">
      <c r="G3366"/>
    </row>
    <row r="3367" spans="7:7" x14ac:dyDescent="0.35">
      <c r="G3367"/>
    </row>
    <row r="3368" spans="7:7" x14ac:dyDescent="0.35">
      <c r="G3368"/>
    </row>
    <row r="3369" spans="7:7" x14ac:dyDescent="0.35">
      <c r="G3369"/>
    </row>
    <row r="3370" spans="7:7" x14ac:dyDescent="0.35">
      <c r="G3370"/>
    </row>
    <row r="3371" spans="7:7" x14ac:dyDescent="0.35">
      <c r="G3371"/>
    </row>
    <row r="3372" spans="7:7" x14ac:dyDescent="0.35">
      <c r="G3372"/>
    </row>
    <row r="3373" spans="7:7" x14ac:dyDescent="0.35">
      <c r="G3373"/>
    </row>
    <row r="3374" spans="7:7" x14ac:dyDescent="0.35">
      <c r="G3374"/>
    </row>
    <row r="3375" spans="7:7" x14ac:dyDescent="0.35">
      <c r="G3375"/>
    </row>
    <row r="3376" spans="7:7" x14ac:dyDescent="0.35">
      <c r="G3376"/>
    </row>
    <row r="3377" spans="7:7" x14ac:dyDescent="0.35">
      <c r="G3377"/>
    </row>
    <row r="3378" spans="7:7" x14ac:dyDescent="0.35">
      <c r="G3378"/>
    </row>
    <row r="3379" spans="7:7" x14ac:dyDescent="0.35">
      <c r="G3379"/>
    </row>
    <row r="3380" spans="7:7" x14ac:dyDescent="0.35">
      <c r="G3380"/>
    </row>
    <row r="3381" spans="7:7" x14ac:dyDescent="0.35">
      <c r="G3381"/>
    </row>
    <row r="3382" spans="7:7" x14ac:dyDescent="0.35">
      <c r="G3382"/>
    </row>
    <row r="3383" spans="7:7" x14ac:dyDescent="0.35">
      <c r="G3383"/>
    </row>
    <row r="3384" spans="7:7" x14ac:dyDescent="0.35">
      <c r="G3384"/>
    </row>
    <row r="3385" spans="7:7" x14ac:dyDescent="0.35">
      <c r="G3385"/>
    </row>
    <row r="3386" spans="7:7" x14ac:dyDescent="0.35">
      <c r="G3386"/>
    </row>
    <row r="3387" spans="7:7" x14ac:dyDescent="0.35">
      <c r="G3387"/>
    </row>
    <row r="3388" spans="7:7" x14ac:dyDescent="0.35">
      <c r="G3388"/>
    </row>
    <row r="3389" spans="7:7" x14ac:dyDescent="0.35">
      <c r="G3389"/>
    </row>
    <row r="3390" spans="7:7" x14ac:dyDescent="0.35">
      <c r="G3390"/>
    </row>
    <row r="3391" spans="7:7" x14ac:dyDescent="0.35">
      <c r="G3391"/>
    </row>
    <row r="3392" spans="7:7" x14ac:dyDescent="0.35">
      <c r="G3392"/>
    </row>
    <row r="3393" spans="7:7" x14ac:dyDescent="0.35">
      <c r="G3393"/>
    </row>
    <row r="3394" spans="7:7" x14ac:dyDescent="0.35">
      <c r="G3394"/>
    </row>
    <row r="3395" spans="7:7" x14ac:dyDescent="0.35">
      <c r="G3395"/>
    </row>
    <row r="3396" spans="7:7" x14ac:dyDescent="0.35">
      <c r="G3396"/>
    </row>
    <row r="3397" spans="7:7" x14ac:dyDescent="0.35">
      <c r="G3397"/>
    </row>
    <row r="3398" spans="7:7" x14ac:dyDescent="0.35">
      <c r="G3398"/>
    </row>
    <row r="3399" spans="7:7" x14ac:dyDescent="0.35">
      <c r="G3399"/>
    </row>
    <row r="3400" spans="7:7" x14ac:dyDescent="0.35">
      <c r="G3400"/>
    </row>
    <row r="3401" spans="7:7" x14ac:dyDescent="0.35">
      <c r="G3401"/>
    </row>
    <row r="3402" spans="7:7" x14ac:dyDescent="0.35">
      <c r="G3402"/>
    </row>
    <row r="3403" spans="7:7" x14ac:dyDescent="0.35">
      <c r="G3403"/>
    </row>
    <row r="3404" spans="7:7" x14ac:dyDescent="0.35">
      <c r="G3404"/>
    </row>
    <row r="3405" spans="7:7" x14ac:dyDescent="0.35">
      <c r="G3405"/>
    </row>
    <row r="3406" spans="7:7" x14ac:dyDescent="0.35">
      <c r="G3406"/>
    </row>
    <row r="3407" spans="7:7" x14ac:dyDescent="0.35">
      <c r="G3407"/>
    </row>
    <row r="3408" spans="7:7" x14ac:dyDescent="0.35">
      <c r="G3408"/>
    </row>
    <row r="3409" spans="7:7" x14ac:dyDescent="0.35">
      <c r="G3409"/>
    </row>
    <row r="3410" spans="7:7" x14ac:dyDescent="0.35">
      <c r="G3410"/>
    </row>
    <row r="3411" spans="7:7" x14ac:dyDescent="0.35">
      <c r="G3411"/>
    </row>
    <row r="3412" spans="7:7" x14ac:dyDescent="0.35">
      <c r="G3412"/>
    </row>
    <row r="3413" spans="7:7" x14ac:dyDescent="0.35">
      <c r="G3413"/>
    </row>
    <row r="3414" spans="7:7" x14ac:dyDescent="0.35">
      <c r="G3414"/>
    </row>
    <row r="3415" spans="7:7" x14ac:dyDescent="0.35">
      <c r="G3415"/>
    </row>
    <row r="3416" spans="7:7" x14ac:dyDescent="0.35">
      <c r="G3416"/>
    </row>
    <row r="3417" spans="7:7" x14ac:dyDescent="0.35">
      <c r="G3417"/>
    </row>
    <row r="3418" spans="7:7" x14ac:dyDescent="0.35">
      <c r="G3418"/>
    </row>
    <row r="3419" spans="7:7" x14ac:dyDescent="0.35">
      <c r="G3419"/>
    </row>
    <row r="3420" spans="7:7" x14ac:dyDescent="0.35">
      <c r="G3420"/>
    </row>
    <row r="3421" spans="7:7" x14ac:dyDescent="0.35">
      <c r="G3421"/>
    </row>
    <row r="3422" spans="7:7" x14ac:dyDescent="0.35">
      <c r="G3422"/>
    </row>
    <row r="3423" spans="7:7" x14ac:dyDescent="0.35">
      <c r="G3423"/>
    </row>
    <row r="3424" spans="7:7" x14ac:dyDescent="0.35">
      <c r="G3424"/>
    </row>
    <row r="3425" spans="7:7" x14ac:dyDescent="0.35">
      <c r="G3425"/>
    </row>
    <row r="3426" spans="7:7" x14ac:dyDescent="0.35">
      <c r="G3426"/>
    </row>
    <row r="3427" spans="7:7" x14ac:dyDescent="0.35">
      <c r="G3427"/>
    </row>
    <row r="3428" spans="7:7" x14ac:dyDescent="0.35">
      <c r="G3428"/>
    </row>
    <row r="3429" spans="7:7" x14ac:dyDescent="0.35">
      <c r="G3429"/>
    </row>
    <row r="3430" spans="7:7" x14ac:dyDescent="0.35">
      <c r="G3430"/>
    </row>
    <row r="3431" spans="7:7" x14ac:dyDescent="0.35">
      <c r="G3431"/>
    </row>
    <row r="3432" spans="7:7" x14ac:dyDescent="0.35">
      <c r="G3432"/>
    </row>
    <row r="3433" spans="7:7" x14ac:dyDescent="0.35">
      <c r="G3433"/>
    </row>
    <row r="3434" spans="7:7" x14ac:dyDescent="0.35">
      <c r="G3434"/>
    </row>
    <row r="3435" spans="7:7" x14ac:dyDescent="0.35">
      <c r="G3435"/>
    </row>
    <row r="3436" spans="7:7" x14ac:dyDescent="0.35">
      <c r="G3436"/>
    </row>
    <row r="3437" spans="7:7" x14ac:dyDescent="0.35">
      <c r="G3437"/>
    </row>
    <row r="3438" spans="7:7" x14ac:dyDescent="0.35">
      <c r="G3438"/>
    </row>
    <row r="3439" spans="7:7" x14ac:dyDescent="0.35">
      <c r="G3439"/>
    </row>
    <row r="3440" spans="7:7" x14ac:dyDescent="0.35">
      <c r="G3440"/>
    </row>
    <row r="3441" spans="7:7" x14ac:dyDescent="0.35">
      <c r="G3441"/>
    </row>
    <row r="3442" spans="7:7" x14ac:dyDescent="0.35">
      <c r="G3442"/>
    </row>
    <row r="3443" spans="7:7" x14ac:dyDescent="0.35">
      <c r="G3443"/>
    </row>
    <row r="3444" spans="7:7" x14ac:dyDescent="0.35">
      <c r="G3444"/>
    </row>
    <row r="3445" spans="7:7" x14ac:dyDescent="0.35">
      <c r="G3445"/>
    </row>
    <row r="3446" spans="7:7" x14ac:dyDescent="0.35">
      <c r="G3446"/>
    </row>
    <row r="3447" spans="7:7" x14ac:dyDescent="0.35">
      <c r="G3447"/>
    </row>
    <row r="3448" spans="7:7" x14ac:dyDescent="0.35">
      <c r="G3448"/>
    </row>
    <row r="3449" spans="7:7" x14ac:dyDescent="0.35">
      <c r="G3449"/>
    </row>
    <row r="3450" spans="7:7" x14ac:dyDescent="0.35">
      <c r="G3450"/>
    </row>
    <row r="3451" spans="7:7" x14ac:dyDescent="0.35">
      <c r="G3451"/>
    </row>
    <row r="3452" spans="7:7" x14ac:dyDescent="0.35">
      <c r="G3452"/>
    </row>
    <row r="3453" spans="7:7" x14ac:dyDescent="0.35">
      <c r="G3453"/>
    </row>
    <row r="3454" spans="7:7" x14ac:dyDescent="0.35">
      <c r="G3454"/>
    </row>
    <row r="3455" spans="7:7" x14ac:dyDescent="0.35">
      <c r="G3455"/>
    </row>
    <row r="3456" spans="7:7" x14ac:dyDescent="0.35">
      <c r="G3456"/>
    </row>
    <row r="3457" spans="7:7" x14ac:dyDescent="0.35">
      <c r="G3457"/>
    </row>
    <row r="3458" spans="7:7" x14ac:dyDescent="0.35">
      <c r="G3458"/>
    </row>
    <row r="3459" spans="7:7" x14ac:dyDescent="0.35">
      <c r="G3459"/>
    </row>
    <row r="3460" spans="7:7" x14ac:dyDescent="0.35">
      <c r="G3460"/>
    </row>
    <row r="3461" spans="7:7" x14ac:dyDescent="0.35">
      <c r="G3461"/>
    </row>
    <row r="3462" spans="7:7" x14ac:dyDescent="0.35">
      <c r="G3462"/>
    </row>
    <row r="3463" spans="7:7" x14ac:dyDescent="0.35">
      <c r="G3463"/>
    </row>
    <row r="3464" spans="7:7" x14ac:dyDescent="0.35">
      <c r="G3464"/>
    </row>
    <row r="3465" spans="7:7" x14ac:dyDescent="0.35">
      <c r="G3465"/>
    </row>
    <row r="3466" spans="7:7" x14ac:dyDescent="0.35">
      <c r="G3466"/>
    </row>
    <row r="3467" spans="7:7" x14ac:dyDescent="0.35">
      <c r="G3467"/>
    </row>
    <row r="3468" spans="7:7" x14ac:dyDescent="0.35">
      <c r="G3468"/>
    </row>
    <row r="3469" spans="7:7" x14ac:dyDescent="0.35">
      <c r="G3469"/>
    </row>
    <row r="3470" spans="7:7" x14ac:dyDescent="0.35">
      <c r="G3470"/>
    </row>
    <row r="3471" spans="7:7" x14ac:dyDescent="0.35">
      <c r="G3471"/>
    </row>
    <row r="3472" spans="7:7" x14ac:dyDescent="0.35">
      <c r="G3472"/>
    </row>
    <row r="3473" spans="7:7" x14ac:dyDescent="0.35">
      <c r="G3473"/>
    </row>
    <row r="3474" spans="7:7" x14ac:dyDescent="0.35">
      <c r="G3474"/>
    </row>
    <row r="3475" spans="7:7" x14ac:dyDescent="0.35">
      <c r="G3475"/>
    </row>
    <row r="3476" spans="7:7" x14ac:dyDescent="0.35">
      <c r="G3476"/>
    </row>
    <row r="3477" spans="7:7" x14ac:dyDescent="0.35">
      <c r="G3477"/>
    </row>
    <row r="3478" spans="7:7" x14ac:dyDescent="0.35">
      <c r="G3478"/>
    </row>
    <row r="3479" spans="7:7" x14ac:dyDescent="0.35">
      <c r="G3479"/>
    </row>
    <row r="3480" spans="7:7" x14ac:dyDescent="0.35">
      <c r="G3480"/>
    </row>
    <row r="3481" spans="7:7" x14ac:dyDescent="0.35">
      <c r="G3481"/>
    </row>
    <row r="3482" spans="7:7" x14ac:dyDescent="0.35">
      <c r="G3482"/>
    </row>
    <row r="3483" spans="7:7" x14ac:dyDescent="0.35">
      <c r="G3483"/>
    </row>
    <row r="3484" spans="7:7" x14ac:dyDescent="0.35">
      <c r="G3484"/>
    </row>
    <row r="3485" spans="7:7" x14ac:dyDescent="0.35">
      <c r="G3485"/>
    </row>
    <row r="3486" spans="7:7" x14ac:dyDescent="0.35">
      <c r="G3486"/>
    </row>
    <row r="3487" spans="7:7" x14ac:dyDescent="0.35">
      <c r="G3487"/>
    </row>
    <row r="3488" spans="7:7" x14ac:dyDescent="0.35">
      <c r="G3488"/>
    </row>
    <row r="3489" spans="7:7" x14ac:dyDescent="0.35">
      <c r="G3489"/>
    </row>
    <row r="3490" spans="7:7" x14ac:dyDescent="0.35">
      <c r="G3490"/>
    </row>
    <row r="3491" spans="7:7" x14ac:dyDescent="0.35">
      <c r="G3491"/>
    </row>
    <row r="3492" spans="7:7" x14ac:dyDescent="0.35">
      <c r="G3492"/>
    </row>
    <row r="3493" spans="7:7" x14ac:dyDescent="0.35">
      <c r="G3493"/>
    </row>
    <row r="3494" spans="7:7" x14ac:dyDescent="0.35">
      <c r="G3494"/>
    </row>
    <row r="3495" spans="7:7" x14ac:dyDescent="0.35">
      <c r="G3495"/>
    </row>
    <row r="3496" spans="7:7" x14ac:dyDescent="0.35">
      <c r="G3496"/>
    </row>
    <row r="3497" spans="7:7" x14ac:dyDescent="0.35">
      <c r="G3497"/>
    </row>
    <row r="3498" spans="7:7" x14ac:dyDescent="0.35">
      <c r="G3498"/>
    </row>
    <row r="3499" spans="7:7" x14ac:dyDescent="0.35">
      <c r="G3499"/>
    </row>
    <row r="3500" spans="7:7" x14ac:dyDescent="0.35">
      <c r="G3500"/>
    </row>
    <row r="3501" spans="7:7" x14ac:dyDescent="0.35">
      <c r="G3501"/>
    </row>
    <row r="3502" spans="7:7" x14ac:dyDescent="0.35">
      <c r="G3502"/>
    </row>
    <row r="3503" spans="7:7" x14ac:dyDescent="0.35">
      <c r="G3503"/>
    </row>
    <row r="3504" spans="7:7" x14ac:dyDescent="0.35">
      <c r="G3504"/>
    </row>
    <row r="3505" spans="7:7" x14ac:dyDescent="0.35">
      <c r="G3505"/>
    </row>
    <row r="3506" spans="7:7" x14ac:dyDescent="0.35">
      <c r="G3506"/>
    </row>
    <row r="3507" spans="7:7" x14ac:dyDescent="0.35">
      <c r="G3507"/>
    </row>
    <row r="3508" spans="7:7" x14ac:dyDescent="0.35">
      <c r="G3508"/>
    </row>
    <row r="3509" spans="7:7" x14ac:dyDescent="0.35">
      <c r="G3509"/>
    </row>
    <row r="3510" spans="7:7" x14ac:dyDescent="0.35">
      <c r="G3510"/>
    </row>
    <row r="3511" spans="7:7" x14ac:dyDescent="0.35">
      <c r="G3511"/>
    </row>
    <row r="3512" spans="7:7" x14ac:dyDescent="0.35">
      <c r="G3512"/>
    </row>
    <row r="3513" spans="7:7" x14ac:dyDescent="0.35">
      <c r="G3513"/>
    </row>
    <row r="3514" spans="7:7" x14ac:dyDescent="0.35">
      <c r="G3514"/>
    </row>
    <row r="3515" spans="7:7" x14ac:dyDescent="0.35">
      <c r="G3515"/>
    </row>
    <row r="3516" spans="7:7" x14ac:dyDescent="0.35">
      <c r="G3516"/>
    </row>
    <row r="3517" spans="7:7" x14ac:dyDescent="0.35">
      <c r="G3517"/>
    </row>
    <row r="3518" spans="7:7" x14ac:dyDescent="0.35">
      <c r="G3518"/>
    </row>
    <row r="3519" spans="7:7" x14ac:dyDescent="0.35">
      <c r="G3519"/>
    </row>
    <row r="3520" spans="7:7" x14ac:dyDescent="0.35">
      <c r="G3520"/>
    </row>
    <row r="3521" spans="7:7" x14ac:dyDescent="0.35">
      <c r="G3521"/>
    </row>
    <row r="3522" spans="7:7" x14ac:dyDescent="0.35">
      <c r="G3522"/>
    </row>
    <row r="3523" spans="7:7" x14ac:dyDescent="0.35">
      <c r="G3523"/>
    </row>
    <row r="3524" spans="7:7" x14ac:dyDescent="0.35">
      <c r="G3524"/>
    </row>
    <row r="3525" spans="7:7" x14ac:dyDescent="0.35">
      <c r="G3525"/>
    </row>
    <row r="3526" spans="7:7" x14ac:dyDescent="0.35">
      <c r="G3526"/>
    </row>
    <row r="3527" spans="7:7" x14ac:dyDescent="0.35">
      <c r="G3527"/>
    </row>
    <row r="3528" spans="7:7" x14ac:dyDescent="0.35">
      <c r="G3528"/>
    </row>
    <row r="3529" spans="7:7" x14ac:dyDescent="0.35">
      <c r="G3529"/>
    </row>
    <row r="3530" spans="7:7" x14ac:dyDescent="0.35">
      <c r="G3530"/>
    </row>
    <row r="3531" spans="7:7" x14ac:dyDescent="0.35">
      <c r="G3531"/>
    </row>
    <row r="3532" spans="7:7" x14ac:dyDescent="0.35">
      <c r="G3532"/>
    </row>
    <row r="3533" spans="7:7" x14ac:dyDescent="0.35">
      <c r="G3533"/>
    </row>
    <row r="3534" spans="7:7" x14ac:dyDescent="0.35">
      <c r="G3534"/>
    </row>
    <row r="3535" spans="7:7" x14ac:dyDescent="0.35">
      <c r="G3535"/>
    </row>
    <row r="3536" spans="7:7" x14ac:dyDescent="0.35">
      <c r="G3536"/>
    </row>
    <row r="3537" spans="7:7" x14ac:dyDescent="0.35">
      <c r="G3537"/>
    </row>
    <row r="3538" spans="7:7" x14ac:dyDescent="0.35">
      <c r="G3538"/>
    </row>
    <row r="3539" spans="7:7" x14ac:dyDescent="0.35">
      <c r="G3539"/>
    </row>
    <row r="3540" spans="7:7" x14ac:dyDescent="0.35">
      <c r="G3540"/>
    </row>
    <row r="3541" spans="7:7" x14ac:dyDescent="0.35">
      <c r="G3541"/>
    </row>
    <row r="3542" spans="7:7" x14ac:dyDescent="0.35">
      <c r="G3542"/>
    </row>
    <row r="3543" spans="7:7" x14ac:dyDescent="0.35">
      <c r="G3543"/>
    </row>
    <row r="3544" spans="7:7" x14ac:dyDescent="0.35">
      <c r="G3544"/>
    </row>
    <row r="3545" spans="7:7" x14ac:dyDescent="0.35">
      <c r="G3545"/>
    </row>
    <row r="3546" spans="7:7" x14ac:dyDescent="0.35">
      <c r="G3546"/>
    </row>
    <row r="3547" spans="7:7" x14ac:dyDescent="0.35">
      <c r="G3547"/>
    </row>
    <row r="3548" spans="7:7" x14ac:dyDescent="0.35">
      <c r="G3548"/>
    </row>
    <row r="3549" spans="7:7" x14ac:dyDescent="0.35">
      <c r="G3549"/>
    </row>
    <row r="3550" spans="7:7" x14ac:dyDescent="0.35">
      <c r="G3550"/>
    </row>
    <row r="3551" spans="7:7" x14ac:dyDescent="0.35">
      <c r="G3551"/>
    </row>
    <row r="3552" spans="7:7" x14ac:dyDescent="0.35">
      <c r="G3552"/>
    </row>
    <row r="3553" spans="7:7" x14ac:dyDescent="0.35">
      <c r="G3553"/>
    </row>
    <row r="3554" spans="7:7" x14ac:dyDescent="0.35">
      <c r="G3554"/>
    </row>
    <row r="3555" spans="7:7" x14ac:dyDescent="0.35">
      <c r="G3555"/>
    </row>
    <row r="3556" spans="7:7" x14ac:dyDescent="0.35">
      <c r="G3556"/>
    </row>
    <row r="3557" spans="7:7" x14ac:dyDescent="0.35">
      <c r="G3557"/>
    </row>
    <row r="3558" spans="7:7" x14ac:dyDescent="0.35">
      <c r="G3558"/>
    </row>
    <row r="3559" spans="7:7" x14ac:dyDescent="0.35">
      <c r="G3559"/>
    </row>
    <row r="3560" spans="7:7" x14ac:dyDescent="0.35">
      <c r="G3560"/>
    </row>
    <row r="3561" spans="7:7" x14ac:dyDescent="0.35">
      <c r="G3561"/>
    </row>
    <row r="3562" spans="7:7" x14ac:dyDescent="0.35">
      <c r="G3562"/>
    </row>
    <row r="3563" spans="7:7" x14ac:dyDescent="0.35">
      <c r="G3563"/>
    </row>
    <row r="3564" spans="7:7" x14ac:dyDescent="0.35">
      <c r="G3564"/>
    </row>
    <row r="3565" spans="7:7" x14ac:dyDescent="0.35">
      <c r="G3565"/>
    </row>
    <row r="3566" spans="7:7" x14ac:dyDescent="0.35">
      <c r="G3566"/>
    </row>
    <row r="3567" spans="7:7" x14ac:dyDescent="0.35">
      <c r="G3567"/>
    </row>
    <row r="3568" spans="7:7" x14ac:dyDescent="0.35">
      <c r="G3568"/>
    </row>
    <row r="3569" spans="7:7" x14ac:dyDescent="0.35">
      <c r="G3569"/>
    </row>
    <row r="3570" spans="7:7" x14ac:dyDescent="0.35">
      <c r="G3570"/>
    </row>
    <row r="3571" spans="7:7" x14ac:dyDescent="0.35">
      <c r="G3571"/>
    </row>
    <row r="3572" spans="7:7" x14ac:dyDescent="0.35">
      <c r="G3572"/>
    </row>
    <row r="3573" spans="7:7" x14ac:dyDescent="0.35">
      <c r="G3573"/>
    </row>
    <row r="3574" spans="7:7" x14ac:dyDescent="0.35">
      <c r="G3574"/>
    </row>
    <row r="3575" spans="7:7" x14ac:dyDescent="0.35">
      <c r="G3575"/>
    </row>
    <row r="3576" spans="7:7" x14ac:dyDescent="0.35">
      <c r="G3576"/>
    </row>
    <row r="3577" spans="7:7" x14ac:dyDescent="0.35">
      <c r="G3577"/>
    </row>
    <row r="3578" spans="7:7" x14ac:dyDescent="0.35">
      <c r="G3578"/>
    </row>
    <row r="3579" spans="7:7" x14ac:dyDescent="0.35">
      <c r="G3579"/>
    </row>
    <row r="3580" spans="7:7" x14ac:dyDescent="0.35">
      <c r="G3580"/>
    </row>
    <row r="3581" spans="7:7" x14ac:dyDescent="0.35">
      <c r="G3581"/>
    </row>
    <row r="3582" spans="7:7" x14ac:dyDescent="0.35">
      <c r="G3582"/>
    </row>
    <row r="3583" spans="7:7" x14ac:dyDescent="0.35">
      <c r="G3583"/>
    </row>
    <row r="3584" spans="7:7" x14ac:dyDescent="0.35">
      <c r="G3584"/>
    </row>
    <row r="3585" spans="7:7" x14ac:dyDescent="0.35">
      <c r="G3585"/>
    </row>
    <row r="3586" spans="7:7" x14ac:dyDescent="0.35">
      <c r="G3586"/>
    </row>
    <row r="3587" spans="7:7" x14ac:dyDescent="0.35">
      <c r="G3587"/>
    </row>
    <row r="3588" spans="7:7" x14ac:dyDescent="0.35">
      <c r="G3588"/>
    </row>
    <row r="3589" spans="7:7" x14ac:dyDescent="0.35">
      <c r="G3589"/>
    </row>
    <row r="3590" spans="7:7" x14ac:dyDescent="0.35">
      <c r="G3590"/>
    </row>
    <row r="3591" spans="7:7" x14ac:dyDescent="0.35">
      <c r="G3591"/>
    </row>
    <row r="3592" spans="7:7" x14ac:dyDescent="0.35">
      <c r="G3592"/>
    </row>
    <row r="3593" spans="7:7" x14ac:dyDescent="0.35">
      <c r="G3593"/>
    </row>
    <row r="3594" spans="7:7" x14ac:dyDescent="0.35">
      <c r="G3594"/>
    </row>
    <row r="3595" spans="7:7" x14ac:dyDescent="0.35">
      <c r="G3595"/>
    </row>
    <row r="3596" spans="7:7" x14ac:dyDescent="0.35">
      <c r="G3596"/>
    </row>
    <row r="3597" spans="7:7" x14ac:dyDescent="0.35">
      <c r="G3597"/>
    </row>
    <row r="3598" spans="7:7" x14ac:dyDescent="0.35">
      <c r="G3598"/>
    </row>
    <row r="3599" spans="7:7" x14ac:dyDescent="0.35">
      <c r="G3599"/>
    </row>
    <row r="3600" spans="7:7" x14ac:dyDescent="0.35">
      <c r="G3600"/>
    </row>
    <row r="3601" spans="7:7" x14ac:dyDescent="0.35">
      <c r="G3601"/>
    </row>
    <row r="3602" spans="7:7" x14ac:dyDescent="0.35">
      <c r="G3602"/>
    </row>
    <row r="3603" spans="7:7" x14ac:dyDescent="0.35">
      <c r="G3603"/>
    </row>
    <row r="3604" spans="7:7" x14ac:dyDescent="0.35">
      <c r="G3604"/>
    </row>
    <row r="3605" spans="7:7" x14ac:dyDescent="0.35">
      <c r="G3605"/>
    </row>
    <row r="3606" spans="7:7" x14ac:dyDescent="0.35">
      <c r="G3606"/>
    </row>
    <row r="3607" spans="7:7" x14ac:dyDescent="0.35">
      <c r="G3607"/>
    </row>
    <row r="3608" spans="7:7" x14ac:dyDescent="0.35">
      <c r="G3608"/>
    </row>
    <row r="3609" spans="7:7" x14ac:dyDescent="0.35">
      <c r="G3609"/>
    </row>
    <row r="3610" spans="7:7" x14ac:dyDescent="0.35">
      <c r="G3610"/>
    </row>
    <row r="3611" spans="7:7" x14ac:dyDescent="0.35">
      <c r="G3611"/>
    </row>
    <row r="3612" spans="7:7" x14ac:dyDescent="0.35">
      <c r="G3612"/>
    </row>
    <row r="3613" spans="7:7" x14ac:dyDescent="0.35">
      <c r="G3613"/>
    </row>
    <row r="3614" spans="7:7" x14ac:dyDescent="0.35">
      <c r="G3614"/>
    </row>
    <row r="3615" spans="7:7" x14ac:dyDescent="0.35">
      <c r="G3615"/>
    </row>
    <row r="3616" spans="7:7" x14ac:dyDescent="0.35">
      <c r="G3616"/>
    </row>
    <row r="3617" spans="7:7" x14ac:dyDescent="0.35">
      <c r="G3617"/>
    </row>
    <row r="3618" spans="7:7" x14ac:dyDescent="0.35">
      <c r="G3618"/>
    </row>
    <row r="3619" spans="7:7" x14ac:dyDescent="0.35">
      <c r="G3619"/>
    </row>
    <row r="3620" spans="7:7" x14ac:dyDescent="0.35">
      <c r="G3620"/>
    </row>
    <row r="3621" spans="7:7" x14ac:dyDescent="0.35">
      <c r="G3621"/>
    </row>
    <row r="3622" spans="7:7" x14ac:dyDescent="0.35">
      <c r="G3622"/>
    </row>
    <row r="3623" spans="7:7" x14ac:dyDescent="0.35">
      <c r="G3623"/>
    </row>
    <row r="3624" spans="7:7" x14ac:dyDescent="0.35">
      <c r="G3624"/>
    </row>
    <row r="3625" spans="7:7" x14ac:dyDescent="0.35">
      <c r="G3625"/>
    </row>
    <row r="3626" spans="7:7" x14ac:dyDescent="0.35">
      <c r="G3626"/>
    </row>
    <row r="3627" spans="7:7" x14ac:dyDescent="0.35">
      <c r="G3627"/>
    </row>
    <row r="3628" spans="7:7" x14ac:dyDescent="0.35">
      <c r="G3628"/>
    </row>
    <row r="3629" spans="7:7" x14ac:dyDescent="0.35">
      <c r="G3629"/>
    </row>
    <row r="3630" spans="7:7" x14ac:dyDescent="0.35">
      <c r="G3630"/>
    </row>
    <row r="3631" spans="7:7" x14ac:dyDescent="0.35">
      <c r="G3631"/>
    </row>
    <row r="3632" spans="7:7" x14ac:dyDescent="0.35">
      <c r="G3632"/>
    </row>
    <row r="3633" spans="7:7" x14ac:dyDescent="0.35">
      <c r="G3633"/>
    </row>
    <row r="3634" spans="7:7" x14ac:dyDescent="0.35">
      <c r="G3634"/>
    </row>
    <row r="3635" spans="7:7" x14ac:dyDescent="0.35">
      <c r="G3635"/>
    </row>
    <row r="3636" spans="7:7" x14ac:dyDescent="0.35">
      <c r="G3636"/>
    </row>
    <row r="3637" spans="7:7" x14ac:dyDescent="0.35">
      <c r="G3637"/>
    </row>
    <row r="3638" spans="7:7" x14ac:dyDescent="0.35">
      <c r="G3638"/>
    </row>
    <row r="3639" spans="7:7" x14ac:dyDescent="0.35">
      <c r="G3639"/>
    </row>
    <row r="3640" spans="7:7" x14ac:dyDescent="0.35">
      <c r="G3640"/>
    </row>
    <row r="3641" spans="7:7" x14ac:dyDescent="0.35">
      <c r="G3641"/>
    </row>
    <row r="3642" spans="7:7" x14ac:dyDescent="0.35">
      <c r="G3642"/>
    </row>
    <row r="3643" spans="7:7" x14ac:dyDescent="0.35">
      <c r="G3643"/>
    </row>
    <row r="3644" spans="7:7" x14ac:dyDescent="0.35">
      <c r="G3644"/>
    </row>
    <row r="3645" spans="7:7" x14ac:dyDescent="0.35">
      <c r="G3645"/>
    </row>
    <row r="3646" spans="7:7" x14ac:dyDescent="0.35">
      <c r="G3646"/>
    </row>
    <row r="3647" spans="7:7" x14ac:dyDescent="0.35">
      <c r="G3647"/>
    </row>
    <row r="3648" spans="7:7" x14ac:dyDescent="0.35">
      <c r="G3648"/>
    </row>
    <row r="3649" spans="7:7" x14ac:dyDescent="0.35">
      <c r="G3649"/>
    </row>
    <row r="3650" spans="7:7" x14ac:dyDescent="0.35">
      <c r="G3650"/>
    </row>
    <row r="3651" spans="7:7" x14ac:dyDescent="0.35">
      <c r="G3651"/>
    </row>
    <row r="3652" spans="7:7" x14ac:dyDescent="0.35">
      <c r="G3652"/>
    </row>
    <row r="3653" spans="7:7" x14ac:dyDescent="0.35">
      <c r="G3653"/>
    </row>
    <row r="3654" spans="7:7" x14ac:dyDescent="0.35">
      <c r="G3654"/>
    </row>
    <row r="3655" spans="7:7" x14ac:dyDescent="0.35">
      <c r="G3655"/>
    </row>
    <row r="3656" spans="7:7" x14ac:dyDescent="0.35">
      <c r="G3656"/>
    </row>
    <row r="3657" spans="7:7" x14ac:dyDescent="0.35">
      <c r="G3657"/>
    </row>
    <row r="3658" spans="7:7" x14ac:dyDescent="0.35">
      <c r="G3658"/>
    </row>
    <row r="3659" spans="7:7" x14ac:dyDescent="0.35">
      <c r="G3659"/>
    </row>
    <row r="3660" spans="7:7" x14ac:dyDescent="0.35">
      <c r="G3660"/>
    </row>
    <row r="3661" spans="7:7" x14ac:dyDescent="0.35">
      <c r="G3661"/>
    </row>
    <row r="3662" spans="7:7" x14ac:dyDescent="0.35">
      <c r="G3662"/>
    </row>
    <row r="3663" spans="7:7" x14ac:dyDescent="0.35">
      <c r="G3663"/>
    </row>
    <row r="3664" spans="7:7" x14ac:dyDescent="0.35">
      <c r="G3664"/>
    </row>
    <row r="3665" spans="7:7" x14ac:dyDescent="0.35">
      <c r="G3665"/>
    </row>
    <row r="3666" spans="7:7" x14ac:dyDescent="0.35">
      <c r="G3666"/>
    </row>
    <row r="3667" spans="7:7" x14ac:dyDescent="0.35">
      <c r="G3667"/>
    </row>
    <row r="3668" spans="7:7" x14ac:dyDescent="0.35">
      <c r="G3668"/>
    </row>
    <row r="3669" spans="7:7" x14ac:dyDescent="0.35">
      <c r="G3669"/>
    </row>
    <row r="3670" spans="7:7" x14ac:dyDescent="0.35">
      <c r="G3670"/>
    </row>
    <row r="3671" spans="7:7" x14ac:dyDescent="0.35">
      <c r="G3671"/>
    </row>
    <row r="3672" spans="7:7" x14ac:dyDescent="0.35">
      <c r="G3672"/>
    </row>
    <row r="3673" spans="7:7" x14ac:dyDescent="0.35">
      <c r="G3673"/>
    </row>
    <row r="3674" spans="7:7" x14ac:dyDescent="0.35">
      <c r="G3674"/>
    </row>
    <row r="3675" spans="7:7" x14ac:dyDescent="0.35">
      <c r="G3675"/>
    </row>
    <row r="3676" spans="7:7" x14ac:dyDescent="0.35">
      <c r="G3676"/>
    </row>
    <row r="3677" spans="7:7" x14ac:dyDescent="0.35">
      <c r="G3677"/>
    </row>
    <row r="3678" spans="7:7" x14ac:dyDescent="0.35">
      <c r="G3678"/>
    </row>
    <row r="3679" spans="7:7" x14ac:dyDescent="0.35">
      <c r="G3679"/>
    </row>
    <row r="3680" spans="7:7" x14ac:dyDescent="0.35">
      <c r="G3680"/>
    </row>
    <row r="3681" spans="7:7" x14ac:dyDescent="0.35">
      <c r="G3681"/>
    </row>
    <row r="3682" spans="7:7" x14ac:dyDescent="0.35">
      <c r="G3682"/>
    </row>
    <row r="3683" spans="7:7" x14ac:dyDescent="0.35">
      <c r="G3683"/>
    </row>
    <row r="3684" spans="7:7" x14ac:dyDescent="0.35">
      <c r="G3684"/>
    </row>
    <row r="3685" spans="7:7" x14ac:dyDescent="0.35">
      <c r="G3685"/>
    </row>
    <row r="3686" spans="7:7" x14ac:dyDescent="0.35">
      <c r="G3686"/>
    </row>
    <row r="3687" spans="7:7" x14ac:dyDescent="0.35">
      <c r="G3687"/>
    </row>
    <row r="3688" spans="7:7" x14ac:dyDescent="0.35">
      <c r="G3688"/>
    </row>
    <row r="3689" spans="7:7" x14ac:dyDescent="0.35">
      <c r="G3689"/>
    </row>
    <row r="3690" spans="7:7" x14ac:dyDescent="0.35">
      <c r="G3690"/>
    </row>
    <row r="3691" spans="7:7" x14ac:dyDescent="0.35">
      <c r="G3691"/>
    </row>
    <row r="3692" spans="7:7" x14ac:dyDescent="0.35">
      <c r="G3692"/>
    </row>
    <row r="3693" spans="7:7" x14ac:dyDescent="0.35">
      <c r="G3693"/>
    </row>
    <row r="3694" spans="7:7" x14ac:dyDescent="0.35">
      <c r="G3694"/>
    </row>
    <row r="3695" spans="7:7" x14ac:dyDescent="0.35">
      <c r="G3695"/>
    </row>
    <row r="3696" spans="7:7" x14ac:dyDescent="0.35">
      <c r="G3696"/>
    </row>
    <row r="3697" spans="7:7" x14ac:dyDescent="0.35">
      <c r="G3697"/>
    </row>
    <row r="3698" spans="7:7" x14ac:dyDescent="0.35">
      <c r="G3698"/>
    </row>
    <row r="3699" spans="7:7" x14ac:dyDescent="0.35">
      <c r="G3699"/>
    </row>
    <row r="3700" spans="7:7" x14ac:dyDescent="0.35">
      <c r="G3700"/>
    </row>
    <row r="3701" spans="7:7" x14ac:dyDescent="0.35">
      <c r="G3701"/>
    </row>
    <row r="3702" spans="7:7" x14ac:dyDescent="0.35">
      <c r="G3702"/>
    </row>
    <row r="3703" spans="7:7" x14ac:dyDescent="0.35">
      <c r="G3703"/>
    </row>
    <row r="3704" spans="7:7" x14ac:dyDescent="0.35">
      <c r="G3704"/>
    </row>
    <row r="3705" spans="7:7" x14ac:dyDescent="0.35">
      <c r="G3705"/>
    </row>
    <row r="3706" spans="7:7" x14ac:dyDescent="0.35">
      <c r="G3706"/>
    </row>
    <row r="3707" spans="7:7" x14ac:dyDescent="0.35">
      <c r="G3707"/>
    </row>
    <row r="3708" spans="7:7" x14ac:dyDescent="0.35">
      <c r="G3708"/>
    </row>
    <row r="3709" spans="7:7" x14ac:dyDescent="0.35">
      <c r="G3709"/>
    </row>
    <row r="3710" spans="7:7" x14ac:dyDescent="0.35">
      <c r="G3710"/>
    </row>
    <row r="3711" spans="7:7" x14ac:dyDescent="0.35">
      <c r="G3711"/>
    </row>
    <row r="3712" spans="7:7" x14ac:dyDescent="0.35">
      <c r="G3712"/>
    </row>
    <row r="3713" spans="7:7" x14ac:dyDescent="0.35">
      <c r="G3713"/>
    </row>
    <row r="3714" spans="7:7" x14ac:dyDescent="0.35">
      <c r="G3714"/>
    </row>
    <row r="3715" spans="7:7" x14ac:dyDescent="0.35">
      <c r="G3715"/>
    </row>
    <row r="3716" spans="7:7" x14ac:dyDescent="0.35">
      <c r="G3716"/>
    </row>
    <row r="3717" spans="7:7" x14ac:dyDescent="0.35">
      <c r="G3717"/>
    </row>
    <row r="3718" spans="7:7" x14ac:dyDescent="0.35">
      <c r="G3718"/>
    </row>
    <row r="3719" spans="7:7" x14ac:dyDescent="0.35">
      <c r="G3719"/>
    </row>
    <row r="3720" spans="7:7" x14ac:dyDescent="0.35">
      <c r="G3720"/>
    </row>
    <row r="3721" spans="7:7" x14ac:dyDescent="0.35">
      <c r="G3721"/>
    </row>
    <row r="3722" spans="7:7" x14ac:dyDescent="0.35">
      <c r="G3722"/>
    </row>
    <row r="3723" spans="7:7" x14ac:dyDescent="0.35">
      <c r="G3723"/>
    </row>
    <row r="3724" spans="7:7" x14ac:dyDescent="0.35">
      <c r="G3724"/>
    </row>
    <row r="3725" spans="7:7" x14ac:dyDescent="0.35">
      <c r="G3725"/>
    </row>
    <row r="3726" spans="7:7" x14ac:dyDescent="0.35">
      <c r="G3726"/>
    </row>
    <row r="3727" spans="7:7" x14ac:dyDescent="0.35">
      <c r="G3727"/>
    </row>
    <row r="3728" spans="7:7" x14ac:dyDescent="0.35">
      <c r="G3728"/>
    </row>
    <row r="3729" spans="7:7" x14ac:dyDescent="0.35">
      <c r="G3729"/>
    </row>
    <row r="3730" spans="7:7" x14ac:dyDescent="0.35">
      <c r="G3730"/>
    </row>
    <row r="3731" spans="7:7" x14ac:dyDescent="0.35">
      <c r="G3731"/>
    </row>
    <row r="3732" spans="7:7" x14ac:dyDescent="0.35">
      <c r="G3732"/>
    </row>
    <row r="3733" spans="7:7" x14ac:dyDescent="0.35">
      <c r="G3733"/>
    </row>
    <row r="3734" spans="7:7" x14ac:dyDescent="0.35">
      <c r="G3734"/>
    </row>
    <row r="3735" spans="7:7" x14ac:dyDescent="0.35">
      <c r="G3735"/>
    </row>
    <row r="3736" spans="7:7" x14ac:dyDescent="0.35">
      <c r="G3736"/>
    </row>
    <row r="3737" spans="7:7" x14ac:dyDescent="0.35">
      <c r="G3737"/>
    </row>
    <row r="3738" spans="7:7" x14ac:dyDescent="0.35">
      <c r="G3738"/>
    </row>
    <row r="3739" spans="7:7" x14ac:dyDescent="0.35">
      <c r="G3739"/>
    </row>
    <row r="3740" spans="7:7" x14ac:dyDescent="0.35">
      <c r="G3740"/>
    </row>
    <row r="3741" spans="7:7" x14ac:dyDescent="0.35">
      <c r="G3741"/>
    </row>
    <row r="3742" spans="7:7" x14ac:dyDescent="0.35">
      <c r="G3742"/>
    </row>
    <row r="3743" spans="7:7" x14ac:dyDescent="0.35">
      <c r="G3743"/>
    </row>
    <row r="3744" spans="7:7" x14ac:dyDescent="0.35">
      <c r="G3744"/>
    </row>
    <row r="3745" spans="7:7" x14ac:dyDescent="0.35">
      <c r="G3745"/>
    </row>
    <row r="3746" spans="7:7" x14ac:dyDescent="0.35">
      <c r="G3746"/>
    </row>
    <row r="3747" spans="7:7" x14ac:dyDescent="0.35">
      <c r="G3747"/>
    </row>
    <row r="3748" spans="7:7" x14ac:dyDescent="0.35">
      <c r="G3748"/>
    </row>
    <row r="3749" spans="7:7" x14ac:dyDescent="0.35">
      <c r="G3749"/>
    </row>
    <row r="3750" spans="7:7" x14ac:dyDescent="0.35">
      <c r="G3750"/>
    </row>
    <row r="3751" spans="7:7" x14ac:dyDescent="0.35">
      <c r="G3751"/>
    </row>
    <row r="3752" spans="7:7" x14ac:dyDescent="0.35">
      <c r="G3752"/>
    </row>
    <row r="3753" spans="7:7" x14ac:dyDescent="0.35">
      <c r="G3753"/>
    </row>
    <row r="3754" spans="7:7" x14ac:dyDescent="0.35">
      <c r="G3754"/>
    </row>
    <row r="3755" spans="7:7" x14ac:dyDescent="0.35">
      <c r="G3755"/>
    </row>
    <row r="3756" spans="7:7" x14ac:dyDescent="0.35">
      <c r="G3756"/>
    </row>
    <row r="3757" spans="7:7" x14ac:dyDescent="0.35">
      <c r="G3757"/>
    </row>
    <row r="3758" spans="7:7" x14ac:dyDescent="0.35">
      <c r="G3758"/>
    </row>
    <row r="3759" spans="7:7" x14ac:dyDescent="0.35">
      <c r="G3759"/>
    </row>
    <row r="3760" spans="7:7" x14ac:dyDescent="0.35">
      <c r="G3760"/>
    </row>
    <row r="3761" spans="7:7" x14ac:dyDescent="0.35">
      <c r="G3761"/>
    </row>
    <row r="3762" spans="7:7" x14ac:dyDescent="0.35">
      <c r="G3762"/>
    </row>
    <row r="3763" spans="7:7" x14ac:dyDescent="0.35">
      <c r="G3763"/>
    </row>
    <row r="3764" spans="7:7" x14ac:dyDescent="0.35">
      <c r="G3764"/>
    </row>
    <row r="3765" spans="7:7" x14ac:dyDescent="0.35">
      <c r="G3765"/>
    </row>
    <row r="3766" spans="7:7" x14ac:dyDescent="0.35">
      <c r="G3766"/>
    </row>
    <row r="3767" spans="7:7" x14ac:dyDescent="0.35">
      <c r="G3767"/>
    </row>
    <row r="3768" spans="7:7" x14ac:dyDescent="0.35">
      <c r="G3768"/>
    </row>
    <row r="3769" spans="7:7" x14ac:dyDescent="0.35">
      <c r="G3769"/>
    </row>
    <row r="3770" spans="7:7" x14ac:dyDescent="0.35">
      <c r="G3770"/>
    </row>
    <row r="3771" spans="7:7" x14ac:dyDescent="0.35">
      <c r="G3771"/>
    </row>
    <row r="3772" spans="7:7" x14ac:dyDescent="0.35">
      <c r="G3772"/>
    </row>
    <row r="3773" spans="7:7" x14ac:dyDescent="0.35">
      <c r="G3773"/>
    </row>
    <row r="3774" spans="7:7" x14ac:dyDescent="0.35">
      <c r="G3774"/>
    </row>
    <row r="3775" spans="7:7" x14ac:dyDescent="0.35">
      <c r="G3775"/>
    </row>
    <row r="3776" spans="7:7" x14ac:dyDescent="0.35">
      <c r="G3776"/>
    </row>
    <row r="3777" spans="7:7" x14ac:dyDescent="0.35">
      <c r="G3777"/>
    </row>
    <row r="3778" spans="7:7" x14ac:dyDescent="0.35">
      <c r="G3778"/>
    </row>
    <row r="3779" spans="7:7" x14ac:dyDescent="0.35">
      <c r="G3779"/>
    </row>
    <row r="3780" spans="7:7" x14ac:dyDescent="0.35">
      <c r="G3780"/>
    </row>
    <row r="3781" spans="7:7" x14ac:dyDescent="0.35">
      <c r="G3781"/>
    </row>
    <row r="3782" spans="7:7" x14ac:dyDescent="0.35">
      <c r="G3782"/>
    </row>
    <row r="3783" spans="7:7" x14ac:dyDescent="0.35">
      <c r="G3783"/>
    </row>
    <row r="3784" spans="7:7" x14ac:dyDescent="0.35">
      <c r="G3784"/>
    </row>
    <row r="3785" spans="7:7" x14ac:dyDescent="0.35">
      <c r="G3785"/>
    </row>
    <row r="3786" spans="7:7" x14ac:dyDescent="0.35">
      <c r="G3786"/>
    </row>
    <row r="3787" spans="7:7" x14ac:dyDescent="0.35">
      <c r="G3787"/>
    </row>
    <row r="3788" spans="7:7" x14ac:dyDescent="0.35">
      <c r="G3788"/>
    </row>
    <row r="3789" spans="7:7" x14ac:dyDescent="0.35">
      <c r="G3789"/>
    </row>
    <row r="3790" spans="7:7" x14ac:dyDescent="0.35">
      <c r="G3790"/>
    </row>
    <row r="3791" spans="7:7" x14ac:dyDescent="0.35">
      <c r="G3791"/>
    </row>
    <row r="3792" spans="7:7" x14ac:dyDescent="0.35">
      <c r="G3792"/>
    </row>
    <row r="3793" spans="7:7" x14ac:dyDescent="0.35">
      <c r="G3793"/>
    </row>
    <row r="3794" spans="7:7" x14ac:dyDescent="0.35">
      <c r="G3794"/>
    </row>
    <row r="3795" spans="7:7" x14ac:dyDescent="0.35">
      <c r="G3795"/>
    </row>
    <row r="3796" spans="7:7" x14ac:dyDescent="0.35">
      <c r="G3796"/>
    </row>
    <row r="3797" spans="7:7" x14ac:dyDescent="0.35">
      <c r="G3797"/>
    </row>
    <row r="3798" spans="7:7" x14ac:dyDescent="0.35">
      <c r="G3798"/>
    </row>
    <row r="3799" spans="7:7" x14ac:dyDescent="0.35">
      <c r="G3799"/>
    </row>
    <row r="3800" spans="7:7" x14ac:dyDescent="0.35">
      <c r="G3800"/>
    </row>
    <row r="3801" spans="7:7" x14ac:dyDescent="0.35">
      <c r="G3801"/>
    </row>
    <row r="3802" spans="7:7" x14ac:dyDescent="0.35">
      <c r="G3802"/>
    </row>
    <row r="3803" spans="7:7" x14ac:dyDescent="0.35">
      <c r="G3803"/>
    </row>
    <row r="3804" spans="7:7" x14ac:dyDescent="0.35">
      <c r="G3804"/>
    </row>
    <row r="3805" spans="7:7" x14ac:dyDescent="0.35">
      <c r="G3805"/>
    </row>
    <row r="3806" spans="7:7" x14ac:dyDescent="0.35">
      <c r="G3806"/>
    </row>
    <row r="3807" spans="7:7" x14ac:dyDescent="0.35">
      <c r="G3807"/>
    </row>
    <row r="3808" spans="7:7" x14ac:dyDescent="0.35">
      <c r="G3808"/>
    </row>
    <row r="3809" spans="7:7" x14ac:dyDescent="0.35">
      <c r="G3809"/>
    </row>
    <row r="3810" spans="7:7" x14ac:dyDescent="0.35">
      <c r="G3810"/>
    </row>
    <row r="3811" spans="7:7" x14ac:dyDescent="0.35">
      <c r="G3811"/>
    </row>
    <row r="3812" spans="7:7" x14ac:dyDescent="0.35">
      <c r="G3812"/>
    </row>
    <row r="3813" spans="7:7" x14ac:dyDescent="0.35">
      <c r="G3813"/>
    </row>
    <row r="3814" spans="7:7" x14ac:dyDescent="0.35">
      <c r="G3814"/>
    </row>
    <row r="3815" spans="7:7" x14ac:dyDescent="0.35">
      <c r="G3815"/>
    </row>
    <row r="3816" spans="7:7" x14ac:dyDescent="0.35">
      <c r="G3816"/>
    </row>
    <row r="3817" spans="7:7" x14ac:dyDescent="0.35">
      <c r="G3817"/>
    </row>
    <row r="3818" spans="7:7" x14ac:dyDescent="0.35">
      <c r="G3818"/>
    </row>
    <row r="3819" spans="7:7" x14ac:dyDescent="0.35">
      <c r="G3819"/>
    </row>
    <row r="3820" spans="7:7" x14ac:dyDescent="0.35">
      <c r="G3820"/>
    </row>
    <row r="3821" spans="7:7" x14ac:dyDescent="0.35">
      <c r="G3821"/>
    </row>
    <row r="3822" spans="7:7" x14ac:dyDescent="0.35">
      <c r="G3822"/>
    </row>
    <row r="3823" spans="7:7" x14ac:dyDescent="0.35">
      <c r="G3823"/>
    </row>
    <row r="3824" spans="7:7" x14ac:dyDescent="0.35">
      <c r="G3824"/>
    </row>
    <row r="3825" spans="7:7" x14ac:dyDescent="0.35">
      <c r="G3825"/>
    </row>
    <row r="3826" spans="7:7" x14ac:dyDescent="0.35">
      <c r="G3826"/>
    </row>
    <row r="3827" spans="7:7" x14ac:dyDescent="0.35">
      <c r="G3827"/>
    </row>
    <row r="3828" spans="7:7" x14ac:dyDescent="0.35">
      <c r="G3828"/>
    </row>
    <row r="3829" spans="7:7" x14ac:dyDescent="0.35">
      <c r="G3829"/>
    </row>
    <row r="3830" spans="7:7" x14ac:dyDescent="0.35">
      <c r="G3830"/>
    </row>
    <row r="3831" spans="7:7" x14ac:dyDescent="0.35">
      <c r="G3831"/>
    </row>
    <row r="3832" spans="7:7" x14ac:dyDescent="0.35">
      <c r="G3832"/>
    </row>
    <row r="3833" spans="7:7" x14ac:dyDescent="0.35">
      <c r="G3833"/>
    </row>
    <row r="3834" spans="7:7" x14ac:dyDescent="0.35">
      <c r="G3834"/>
    </row>
    <row r="3835" spans="7:7" x14ac:dyDescent="0.35">
      <c r="G3835"/>
    </row>
    <row r="3836" spans="7:7" x14ac:dyDescent="0.35">
      <c r="G3836"/>
    </row>
    <row r="3837" spans="7:7" x14ac:dyDescent="0.35">
      <c r="G3837"/>
    </row>
    <row r="3838" spans="7:7" x14ac:dyDescent="0.35">
      <c r="G3838"/>
    </row>
    <row r="3839" spans="7:7" x14ac:dyDescent="0.35">
      <c r="G3839"/>
    </row>
    <row r="3840" spans="7:7" x14ac:dyDescent="0.35">
      <c r="G3840"/>
    </row>
    <row r="3841" spans="7:7" x14ac:dyDescent="0.35">
      <c r="G3841"/>
    </row>
    <row r="3842" spans="7:7" x14ac:dyDescent="0.35">
      <c r="G3842"/>
    </row>
    <row r="3843" spans="7:7" x14ac:dyDescent="0.35">
      <c r="G3843"/>
    </row>
    <row r="3844" spans="7:7" x14ac:dyDescent="0.35">
      <c r="G3844"/>
    </row>
    <row r="3845" spans="7:7" x14ac:dyDescent="0.35">
      <c r="G3845"/>
    </row>
    <row r="3846" spans="7:7" x14ac:dyDescent="0.35">
      <c r="G3846"/>
    </row>
    <row r="3847" spans="7:7" x14ac:dyDescent="0.35">
      <c r="G3847"/>
    </row>
    <row r="3848" spans="7:7" x14ac:dyDescent="0.35">
      <c r="G3848"/>
    </row>
    <row r="3849" spans="7:7" x14ac:dyDescent="0.35">
      <c r="G3849"/>
    </row>
    <row r="3850" spans="7:7" x14ac:dyDescent="0.35">
      <c r="G3850"/>
    </row>
    <row r="3851" spans="7:7" x14ac:dyDescent="0.35">
      <c r="G3851"/>
    </row>
    <row r="3852" spans="7:7" x14ac:dyDescent="0.35">
      <c r="G3852"/>
    </row>
    <row r="3853" spans="7:7" x14ac:dyDescent="0.35">
      <c r="G3853"/>
    </row>
    <row r="3854" spans="7:7" x14ac:dyDescent="0.35">
      <c r="G3854"/>
    </row>
    <row r="3855" spans="7:7" x14ac:dyDescent="0.35">
      <c r="G3855"/>
    </row>
    <row r="3856" spans="7:7" x14ac:dyDescent="0.35">
      <c r="G3856"/>
    </row>
    <row r="3857" spans="7:7" x14ac:dyDescent="0.35">
      <c r="G3857"/>
    </row>
    <row r="3858" spans="7:7" x14ac:dyDescent="0.35">
      <c r="G3858"/>
    </row>
    <row r="3859" spans="7:7" x14ac:dyDescent="0.35">
      <c r="G3859"/>
    </row>
    <row r="3860" spans="7:7" x14ac:dyDescent="0.35">
      <c r="G3860"/>
    </row>
    <row r="3861" spans="7:7" x14ac:dyDescent="0.35">
      <c r="G3861"/>
    </row>
    <row r="3862" spans="7:7" x14ac:dyDescent="0.35">
      <c r="G3862"/>
    </row>
    <row r="3863" spans="7:7" x14ac:dyDescent="0.35">
      <c r="G3863"/>
    </row>
    <row r="3864" spans="7:7" x14ac:dyDescent="0.35">
      <c r="G3864"/>
    </row>
    <row r="3865" spans="7:7" x14ac:dyDescent="0.35">
      <c r="G3865"/>
    </row>
    <row r="3866" spans="7:7" x14ac:dyDescent="0.35">
      <c r="G3866"/>
    </row>
    <row r="3867" spans="7:7" x14ac:dyDescent="0.35">
      <c r="G3867"/>
    </row>
    <row r="3868" spans="7:7" x14ac:dyDescent="0.35">
      <c r="G3868"/>
    </row>
    <row r="3869" spans="7:7" x14ac:dyDescent="0.35">
      <c r="G3869"/>
    </row>
    <row r="3870" spans="7:7" x14ac:dyDescent="0.35">
      <c r="G3870"/>
    </row>
    <row r="3871" spans="7:7" x14ac:dyDescent="0.35">
      <c r="G3871"/>
    </row>
    <row r="3872" spans="7:7" x14ac:dyDescent="0.35">
      <c r="G3872"/>
    </row>
    <row r="3873" spans="7:7" x14ac:dyDescent="0.35">
      <c r="G3873"/>
    </row>
    <row r="3874" spans="7:7" x14ac:dyDescent="0.35">
      <c r="G3874"/>
    </row>
    <row r="3875" spans="7:7" x14ac:dyDescent="0.35">
      <c r="G3875"/>
    </row>
    <row r="3876" spans="7:7" x14ac:dyDescent="0.35">
      <c r="G3876"/>
    </row>
    <row r="3877" spans="7:7" x14ac:dyDescent="0.35">
      <c r="G3877"/>
    </row>
    <row r="3878" spans="7:7" x14ac:dyDescent="0.35">
      <c r="G3878"/>
    </row>
    <row r="3879" spans="7:7" x14ac:dyDescent="0.35">
      <c r="G3879"/>
    </row>
    <row r="3880" spans="7:7" x14ac:dyDescent="0.35">
      <c r="G3880"/>
    </row>
    <row r="3881" spans="7:7" x14ac:dyDescent="0.35">
      <c r="G3881"/>
    </row>
    <row r="3882" spans="7:7" x14ac:dyDescent="0.35">
      <c r="G3882"/>
    </row>
    <row r="3883" spans="7:7" x14ac:dyDescent="0.35">
      <c r="G3883"/>
    </row>
    <row r="3884" spans="7:7" x14ac:dyDescent="0.35">
      <c r="G3884"/>
    </row>
    <row r="3885" spans="7:7" x14ac:dyDescent="0.35">
      <c r="G3885"/>
    </row>
    <row r="3886" spans="7:7" x14ac:dyDescent="0.35">
      <c r="G3886"/>
    </row>
    <row r="3887" spans="7:7" x14ac:dyDescent="0.35">
      <c r="G3887"/>
    </row>
    <row r="3888" spans="7:7" x14ac:dyDescent="0.35">
      <c r="G3888"/>
    </row>
    <row r="3889" spans="7:7" x14ac:dyDescent="0.35">
      <c r="G3889"/>
    </row>
    <row r="3890" spans="7:7" x14ac:dyDescent="0.35">
      <c r="G3890"/>
    </row>
    <row r="3891" spans="7:7" x14ac:dyDescent="0.35">
      <c r="G3891"/>
    </row>
    <row r="3892" spans="7:7" x14ac:dyDescent="0.35">
      <c r="G3892"/>
    </row>
    <row r="3893" spans="7:7" x14ac:dyDescent="0.35">
      <c r="G3893"/>
    </row>
    <row r="3894" spans="7:7" x14ac:dyDescent="0.35">
      <c r="G3894"/>
    </row>
    <row r="3895" spans="7:7" x14ac:dyDescent="0.35">
      <c r="G3895"/>
    </row>
    <row r="3896" spans="7:7" x14ac:dyDescent="0.35">
      <c r="G3896"/>
    </row>
    <row r="3897" spans="7:7" x14ac:dyDescent="0.35">
      <c r="G3897"/>
    </row>
    <row r="3898" spans="7:7" x14ac:dyDescent="0.35">
      <c r="G3898"/>
    </row>
    <row r="3899" spans="7:7" x14ac:dyDescent="0.35">
      <c r="G3899"/>
    </row>
    <row r="3900" spans="7:7" x14ac:dyDescent="0.35">
      <c r="G3900"/>
    </row>
    <row r="3901" spans="7:7" x14ac:dyDescent="0.35">
      <c r="G3901"/>
    </row>
    <row r="3902" spans="7:7" x14ac:dyDescent="0.35">
      <c r="G3902"/>
    </row>
    <row r="3903" spans="7:7" x14ac:dyDescent="0.35">
      <c r="G3903"/>
    </row>
    <row r="3904" spans="7:7" x14ac:dyDescent="0.35">
      <c r="G3904"/>
    </row>
    <row r="3905" spans="7:7" x14ac:dyDescent="0.35">
      <c r="G3905"/>
    </row>
    <row r="3906" spans="7:7" x14ac:dyDescent="0.35">
      <c r="G3906"/>
    </row>
    <row r="3907" spans="7:7" x14ac:dyDescent="0.35">
      <c r="G3907"/>
    </row>
    <row r="3908" spans="7:7" x14ac:dyDescent="0.35">
      <c r="G3908"/>
    </row>
    <row r="3909" spans="7:7" x14ac:dyDescent="0.35">
      <c r="G3909"/>
    </row>
    <row r="3910" spans="7:7" x14ac:dyDescent="0.35">
      <c r="G3910"/>
    </row>
    <row r="3911" spans="7:7" x14ac:dyDescent="0.35">
      <c r="G3911"/>
    </row>
    <row r="3912" spans="7:7" x14ac:dyDescent="0.35">
      <c r="G3912"/>
    </row>
    <row r="3913" spans="7:7" x14ac:dyDescent="0.35">
      <c r="G3913"/>
    </row>
    <row r="3914" spans="7:7" x14ac:dyDescent="0.35">
      <c r="G3914"/>
    </row>
    <row r="3915" spans="7:7" x14ac:dyDescent="0.35">
      <c r="G3915"/>
    </row>
    <row r="3916" spans="7:7" x14ac:dyDescent="0.35">
      <c r="G3916"/>
    </row>
    <row r="3917" spans="7:7" x14ac:dyDescent="0.35">
      <c r="G3917"/>
    </row>
    <row r="3918" spans="7:7" x14ac:dyDescent="0.35">
      <c r="G3918"/>
    </row>
    <row r="3919" spans="7:7" x14ac:dyDescent="0.35">
      <c r="G3919"/>
    </row>
    <row r="3920" spans="7:7" x14ac:dyDescent="0.35">
      <c r="G3920"/>
    </row>
    <row r="3921" spans="7:7" x14ac:dyDescent="0.35">
      <c r="G3921"/>
    </row>
    <row r="3922" spans="7:7" x14ac:dyDescent="0.35">
      <c r="G3922"/>
    </row>
    <row r="3923" spans="7:7" x14ac:dyDescent="0.35">
      <c r="G3923"/>
    </row>
    <row r="3924" spans="7:7" x14ac:dyDescent="0.35">
      <c r="G3924"/>
    </row>
    <row r="3925" spans="7:7" x14ac:dyDescent="0.35">
      <c r="G3925"/>
    </row>
    <row r="3926" spans="7:7" x14ac:dyDescent="0.35">
      <c r="G3926"/>
    </row>
    <row r="3927" spans="7:7" x14ac:dyDescent="0.35">
      <c r="G3927"/>
    </row>
    <row r="3928" spans="7:7" x14ac:dyDescent="0.35">
      <c r="G3928"/>
    </row>
    <row r="3929" spans="7:7" x14ac:dyDescent="0.35">
      <c r="G3929"/>
    </row>
    <row r="3930" spans="7:7" x14ac:dyDescent="0.35">
      <c r="G3930"/>
    </row>
    <row r="3931" spans="7:7" x14ac:dyDescent="0.35">
      <c r="G3931"/>
    </row>
    <row r="3932" spans="7:7" x14ac:dyDescent="0.35">
      <c r="G3932"/>
    </row>
    <row r="3933" spans="7:7" x14ac:dyDescent="0.35">
      <c r="G3933"/>
    </row>
    <row r="3934" spans="7:7" x14ac:dyDescent="0.35">
      <c r="G3934"/>
    </row>
    <row r="3935" spans="7:7" x14ac:dyDescent="0.35">
      <c r="G3935"/>
    </row>
    <row r="3936" spans="7:7" x14ac:dyDescent="0.35">
      <c r="G3936"/>
    </row>
    <row r="3937" spans="7:7" x14ac:dyDescent="0.35">
      <c r="G3937"/>
    </row>
    <row r="3938" spans="7:7" x14ac:dyDescent="0.35">
      <c r="G3938"/>
    </row>
    <row r="3939" spans="7:7" x14ac:dyDescent="0.35">
      <c r="G3939"/>
    </row>
    <row r="3940" spans="7:7" x14ac:dyDescent="0.35">
      <c r="G3940"/>
    </row>
    <row r="3941" spans="7:7" x14ac:dyDescent="0.35">
      <c r="G3941"/>
    </row>
    <row r="3942" spans="7:7" x14ac:dyDescent="0.35">
      <c r="G3942"/>
    </row>
    <row r="3943" spans="7:7" x14ac:dyDescent="0.35">
      <c r="G3943"/>
    </row>
    <row r="3944" spans="7:7" x14ac:dyDescent="0.35">
      <c r="G3944"/>
    </row>
    <row r="3945" spans="7:7" x14ac:dyDescent="0.35">
      <c r="G3945"/>
    </row>
    <row r="3946" spans="7:7" x14ac:dyDescent="0.35">
      <c r="G3946"/>
    </row>
    <row r="3947" spans="7:7" x14ac:dyDescent="0.35">
      <c r="G3947"/>
    </row>
    <row r="3948" spans="7:7" x14ac:dyDescent="0.35">
      <c r="G3948"/>
    </row>
    <row r="3949" spans="7:7" x14ac:dyDescent="0.35">
      <c r="G3949"/>
    </row>
    <row r="3950" spans="7:7" x14ac:dyDescent="0.35">
      <c r="G3950"/>
    </row>
    <row r="3951" spans="7:7" x14ac:dyDescent="0.35">
      <c r="G3951"/>
    </row>
    <row r="3952" spans="7:7" x14ac:dyDescent="0.35">
      <c r="G3952"/>
    </row>
    <row r="3953" spans="7:7" x14ac:dyDescent="0.35">
      <c r="G3953"/>
    </row>
    <row r="3954" spans="7:7" x14ac:dyDescent="0.35">
      <c r="G3954"/>
    </row>
    <row r="3955" spans="7:7" x14ac:dyDescent="0.35">
      <c r="G3955"/>
    </row>
    <row r="3956" spans="7:7" x14ac:dyDescent="0.35">
      <c r="G3956"/>
    </row>
    <row r="3957" spans="7:7" x14ac:dyDescent="0.35">
      <c r="G3957"/>
    </row>
    <row r="3958" spans="7:7" x14ac:dyDescent="0.35">
      <c r="G3958"/>
    </row>
    <row r="3959" spans="7:7" x14ac:dyDescent="0.35">
      <c r="G3959"/>
    </row>
    <row r="3960" spans="7:7" x14ac:dyDescent="0.35">
      <c r="G3960"/>
    </row>
    <row r="3961" spans="7:7" x14ac:dyDescent="0.35">
      <c r="G3961"/>
    </row>
    <row r="3962" spans="7:7" x14ac:dyDescent="0.35">
      <c r="G3962"/>
    </row>
    <row r="3963" spans="7:7" x14ac:dyDescent="0.35">
      <c r="G3963"/>
    </row>
    <row r="3964" spans="7:7" x14ac:dyDescent="0.35">
      <c r="G3964"/>
    </row>
    <row r="3965" spans="7:7" x14ac:dyDescent="0.35">
      <c r="G3965"/>
    </row>
    <row r="3966" spans="7:7" x14ac:dyDescent="0.35">
      <c r="G3966"/>
    </row>
    <row r="3967" spans="7:7" x14ac:dyDescent="0.35">
      <c r="G3967"/>
    </row>
    <row r="3968" spans="7:7" x14ac:dyDescent="0.35">
      <c r="G3968"/>
    </row>
    <row r="3969" spans="7:7" x14ac:dyDescent="0.35">
      <c r="G3969"/>
    </row>
    <row r="3970" spans="7:7" x14ac:dyDescent="0.35">
      <c r="G3970"/>
    </row>
    <row r="3971" spans="7:7" x14ac:dyDescent="0.35">
      <c r="G3971"/>
    </row>
    <row r="3972" spans="7:7" x14ac:dyDescent="0.35">
      <c r="G3972"/>
    </row>
    <row r="3973" spans="7:7" x14ac:dyDescent="0.35">
      <c r="G3973"/>
    </row>
    <row r="3974" spans="7:7" x14ac:dyDescent="0.35">
      <c r="G3974"/>
    </row>
    <row r="3975" spans="7:7" x14ac:dyDescent="0.35">
      <c r="G3975"/>
    </row>
    <row r="3976" spans="7:7" x14ac:dyDescent="0.35">
      <c r="G3976"/>
    </row>
    <row r="3977" spans="7:7" x14ac:dyDescent="0.35">
      <c r="G3977"/>
    </row>
    <row r="3978" spans="7:7" x14ac:dyDescent="0.35">
      <c r="G3978"/>
    </row>
    <row r="3979" spans="7:7" x14ac:dyDescent="0.35">
      <c r="G3979"/>
    </row>
    <row r="3980" spans="7:7" x14ac:dyDescent="0.35">
      <c r="G3980"/>
    </row>
    <row r="3981" spans="7:7" x14ac:dyDescent="0.35">
      <c r="G3981"/>
    </row>
    <row r="3982" spans="7:7" x14ac:dyDescent="0.35">
      <c r="G3982"/>
    </row>
    <row r="3983" spans="7:7" x14ac:dyDescent="0.35">
      <c r="G3983"/>
    </row>
    <row r="3984" spans="7:7" x14ac:dyDescent="0.35">
      <c r="G3984"/>
    </row>
    <row r="3985" spans="7:7" x14ac:dyDescent="0.35">
      <c r="G3985"/>
    </row>
    <row r="3986" spans="7:7" x14ac:dyDescent="0.35">
      <c r="G3986"/>
    </row>
    <row r="3987" spans="7:7" x14ac:dyDescent="0.35">
      <c r="G3987"/>
    </row>
    <row r="3988" spans="7:7" x14ac:dyDescent="0.35">
      <c r="G3988"/>
    </row>
    <row r="3989" spans="7:7" x14ac:dyDescent="0.35">
      <c r="G3989"/>
    </row>
    <row r="3990" spans="7:7" x14ac:dyDescent="0.35">
      <c r="G3990"/>
    </row>
    <row r="3991" spans="7:7" x14ac:dyDescent="0.35">
      <c r="G3991"/>
    </row>
    <row r="3992" spans="7:7" x14ac:dyDescent="0.35">
      <c r="G3992"/>
    </row>
    <row r="3993" spans="7:7" x14ac:dyDescent="0.35">
      <c r="G3993"/>
    </row>
    <row r="3994" spans="7:7" x14ac:dyDescent="0.35">
      <c r="G3994"/>
    </row>
    <row r="3995" spans="7:7" x14ac:dyDescent="0.35">
      <c r="G3995"/>
    </row>
    <row r="3996" spans="7:7" x14ac:dyDescent="0.35">
      <c r="G3996"/>
    </row>
    <row r="3997" spans="7:7" x14ac:dyDescent="0.35">
      <c r="G3997"/>
    </row>
    <row r="3998" spans="7:7" x14ac:dyDescent="0.35">
      <c r="G3998"/>
    </row>
    <row r="3999" spans="7:7" x14ac:dyDescent="0.35">
      <c r="G3999"/>
    </row>
    <row r="4000" spans="7:7" x14ac:dyDescent="0.35">
      <c r="G4000"/>
    </row>
    <row r="4001" spans="7:7" x14ac:dyDescent="0.35">
      <c r="G4001"/>
    </row>
    <row r="4002" spans="7:7" x14ac:dyDescent="0.35">
      <c r="G4002"/>
    </row>
    <row r="4003" spans="7:7" x14ac:dyDescent="0.35">
      <c r="G4003"/>
    </row>
    <row r="4004" spans="7:7" x14ac:dyDescent="0.35">
      <c r="G4004"/>
    </row>
    <row r="4005" spans="7:7" x14ac:dyDescent="0.35">
      <c r="G4005"/>
    </row>
    <row r="4006" spans="7:7" x14ac:dyDescent="0.35">
      <c r="G4006"/>
    </row>
    <row r="4007" spans="7:7" x14ac:dyDescent="0.35">
      <c r="G4007"/>
    </row>
    <row r="4008" spans="7:7" x14ac:dyDescent="0.35">
      <c r="G4008"/>
    </row>
    <row r="4009" spans="7:7" x14ac:dyDescent="0.35">
      <c r="G4009"/>
    </row>
    <row r="4010" spans="7:7" x14ac:dyDescent="0.35">
      <c r="G4010"/>
    </row>
    <row r="4011" spans="7:7" x14ac:dyDescent="0.35">
      <c r="G4011"/>
    </row>
    <row r="4012" spans="7:7" x14ac:dyDescent="0.35">
      <c r="G4012"/>
    </row>
    <row r="4013" spans="7:7" x14ac:dyDescent="0.35">
      <c r="G4013"/>
    </row>
    <row r="4014" spans="7:7" x14ac:dyDescent="0.35">
      <c r="G4014"/>
    </row>
    <row r="4015" spans="7:7" x14ac:dyDescent="0.35">
      <c r="G4015"/>
    </row>
    <row r="4016" spans="7:7" x14ac:dyDescent="0.35">
      <c r="G4016"/>
    </row>
    <row r="4017" spans="7:7" x14ac:dyDescent="0.35">
      <c r="G4017"/>
    </row>
    <row r="4018" spans="7:7" x14ac:dyDescent="0.35">
      <c r="G4018"/>
    </row>
    <row r="4019" spans="7:7" x14ac:dyDescent="0.35">
      <c r="G4019"/>
    </row>
    <row r="4020" spans="7:7" x14ac:dyDescent="0.35">
      <c r="G4020"/>
    </row>
    <row r="4021" spans="7:7" x14ac:dyDescent="0.35">
      <c r="G4021"/>
    </row>
    <row r="4022" spans="7:7" x14ac:dyDescent="0.35">
      <c r="G4022"/>
    </row>
    <row r="4023" spans="7:7" x14ac:dyDescent="0.35">
      <c r="G4023"/>
    </row>
    <row r="4024" spans="7:7" x14ac:dyDescent="0.35">
      <c r="G4024"/>
    </row>
    <row r="4025" spans="7:7" x14ac:dyDescent="0.35">
      <c r="G4025"/>
    </row>
    <row r="4026" spans="7:7" x14ac:dyDescent="0.35">
      <c r="G4026"/>
    </row>
    <row r="4027" spans="7:7" x14ac:dyDescent="0.35">
      <c r="G4027"/>
    </row>
    <row r="4028" spans="7:7" x14ac:dyDescent="0.35">
      <c r="G4028"/>
    </row>
    <row r="4029" spans="7:7" x14ac:dyDescent="0.35">
      <c r="G4029"/>
    </row>
    <row r="4030" spans="7:7" x14ac:dyDescent="0.35">
      <c r="G4030"/>
    </row>
    <row r="4031" spans="7:7" x14ac:dyDescent="0.35">
      <c r="G4031"/>
    </row>
    <row r="4032" spans="7:7" x14ac:dyDescent="0.35">
      <c r="G4032"/>
    </row>
    <row r="4033" spans="7:7" x14ac:dyDescent="0.35">
      <c r="G4033"/>
    </row>
    <row r="4034" spans="7:7" x14ac:dyDescent="0.35">
      <c r="G4034"/>
    </row>
    <row r="4035" spans="7:7" x14ac:dyDescent="0.35">
      <c r="G4035"/>
    </row>
    <row r="4036" spans="7:7" x14ac:dyDescent="0.35">
      <c r="G4036"/>
    </row>
    <row r="4037" spans="7:7" x14ac:dyDescent="0.35">
      <c r="G4037"/>
    </row>
    <row r="4038" spans="7:7" x14ac:dyDescent="0.35">
      <c r="G4038"/>
    </row>
    <row r="4039" spans="7:7" x14ac:dyDescent="0.35">
      <c r="G4039"/>
    </row>
    <row r="4040" spans="7:7" x14ac:dyDescent="0.35">
      <c r="G4040"/>
    </row>
    <row r="4041" spans="7:7" x14ac:dyDescent="0.35">
      <c r="G4041"/>
    </row>
    <row r="4042" spans="7:7" x14ac:dyDescent="0.35">
      <c r="G4042"/>
    </row>
    <row r="4043" spans="7:7" x14ac:dyDescent="0.35">
      <c r="G4043"/>
    </row>
    <row r="4044" spans="7:7" x14ac:dyDescent="0.35">
      <c r="G4044"/>
    </row>
    <row r="4045" spans="7:7" x14ac:dyDescent="0.35">
      <c r="G4045"/>
    </row>
    <row r="4046" spans="7:7" x14ac:dyDescent="0.35">
      <c r="G4046"/>
    </row>
    <row r="4047" spans="7:7" x14ac:dyDescent="0.35">
      <c r="G4047"/>
    </row>
    <row r="4048" spans="7:7" x14ac:dyDescent="0.35">
      <c r="G4048"/>
    </row>
    <row r="4049" spans="7:7" x14ac:dyDescent="0.35">
      <c r="G4049"/>
    </row>
    <row r="4050" spans="7:7" x14ac:dyDescent="0.35">
      <c r="G4050"/>
    </row>
    <row r="4051" spans="7:7" x14ac:dyDescent="0.35">
      <c r="G4051"/>
    </row>
    <row r="4052" spans="7:7" x14ac:dyDescent="0.35">
      <c r="G4052"/>
    </row>
    <row r="4053" spans="7:7" x14ac:dyDescent="0.35">
      <c r="G4053"/>
    </row>
    <row r="4054" spans="7:7" x14ac:dyDescent="0.35">
      <c r="G4054"/>
    </row>
    <row r="4055" spans="7:7" x14ac:dyDescent="0.35">
      <c r="G4055"/>
    </row>
    <row r="4056" spans="7:7" x14ac:dyDescent="0.35">
      <c r="G4056"/>
    </row>
    <row r="4057" spans="7:7" x14ac:dyDescent="0.35">
      <c r="G4057"/>
    </row>
    <row r="4058" spans="7:7" x14ac:dyDescent="0.35">
      <c r="G4058"/>
    </row>
    <row r="4059" spans="7:7" x14ac:dyDescent="0.35">
      <c r="G4059"/>
    </row>
    <row r="4060" spans="7:7" x14ac:dyDescent="0.35">
      <c r="G4060"/>
    </row>
    <row r="4061" spans="7:7" x14ac:dyDescent="0.35">
      <c r="G4061"/>
    </row>
    <row r="4062" spans="7:7" x14ac:dyDescent="0.35">
      <c r="G4062"/>
    </row>
    <row r="4063" spans="7:7" x14ac:dyDescent="0.35">
      <c r="G4063"/>
    </row>
    <row r="4064" spans="7:7" x14ac:dyDescent="0.35">
      <c r="G4064"/>
    </row>
    <row r="4065" spans="7:7" x14ac:dyDescent="0.35">
      <c r="G4065"/>
    </row>
    <row r="4066" spans="7:7" x14ac:dyDescent="0.35">
      <c r="G4066"/>
    </row>
    <row r="4067" spans="7:7" x14ac:dyDescent="0.35">
      <c r="G4067"/>
    </row>
    <row r="4068" spans="7:7" x14ac:dyDescent="0.35">
      <c r="G4068"/>
    </row>
    <row r="4069" spans="7:7" x14ac:dyDescent="0.35">
      <c r="G4069"/>
    </row>
    <row r="4070" spans="7:7" x14ac:dyDescent="0.35">
      <c r="G4070"/>
    </row>
    <row r="4071" spans="7:7" x14ac:dyDescent="0.35">
      <c r="G4071"/>
    </row>
    <row r="4072" spans="7:7" x14ac:dyDescent="0.35">
      <c r="G4072"/>
    </row>
    <row r="4073" spans="7:7" x14ac:dyDescent="0.35">
      <c r="G4073"/>
    </row>
    <row r="4074" spans="7:7" x14ac:dyDescent="0.35">
      <c r="G4074"/>
    </row>
    <row r="4075" spans="7:7" x14ac:dyDescent="0.35">
      <c r="G4075"/>
    </row>
    <row r="4076" spans="7:7" x14ac:dyDescent="0.35">
      <c r="G4076"/>
    </row>
    <row r="4077" spans="7:7" x14ac:dyDescent="0.35">
      <c r="G4077"/>
    </row>
    <row r="4078" spans="7:7" x14ac:dyDescent="0.35">
      <c r="G4078"/>
    </row>
    <row r="4079" spans="7:7" x14ac:dyDescent="0.35">
      <c r="G4079"/>
    </row>
    <row r="4080" spans="7:7" x14ac:dyDescent="0.35">
      <c r="G4080"/>
    </row>
    <row r="4081" spans="7:7" x14ac:dyDescent="0.35">
      <c r="G4081"/>
    </row>
    <row r="4082" spans="7:7" x14ac:dyDescent="0.35">
      <c r="G4082"/>
    </row>
    <row r="4083" spans="7:7" x14ac:dyDescent="0.35">
      <c r="G4083"/>
    </row>
    <row r="4084" spans="7:7" x14ac:dyDescent="0.35">
      <c r="G4084"/>
    </row>
    <row r="4085" spans="7:7" x14ac:dyDescent="0.35">
      <c r="G4085"/>
    </row>
    <row r="4086" spans="7:7" x14ac:dyDescent="0.35">
      <c r="G4086"/>
    </row>
    <row r="4087" spans="7:7" x14ac:dyDescent="0.35">
      <c r="G4087"/>
    </row>
    <row r="4088" spans="7:7" x14ac:dyDescent="0.35">
      <c r="G4088"/>
    </row>
    <row r="4089" spans="7:7" x14ac:dyDescent="0.35">
      <c r="G4089"/>
    </row>
    <row r="4090" spans="7:7" x14ac:dyDescent="0.35">
      <c r="G4090"/>
    </row>
    <row r="4091" spans="7:7" x14ac:dyDescent="0.35">
      <c r="G4091"/>
    </row>
    <row r="4092" spans="7:7" x14ac:dyDescent="0.35">
      <c r="G4092"/>
    </row>
    <row r="4093" spans="7:7" x14ac:dyDescent="0.35">
      <c r="G4093"/>
    </row>
    <row r="4094" spans="7:7" x14ac:dyDescent="0.35">
      <c r="G4094"/>
    </row>
    <row r="4095" spans="7:7" x14ac:dyDescent="0.35">
      <c r="G4095"/>
    </row>
    <row r="4096" spans="7:7" x14ac:dyDescent="0.35">
      <c r="G4096"/>
    </row>
    <row r="4097" spans="7:7" x14ac:dyDescent="0.35">
      <c r="G4097"/>
    </row>
    <row r="4098" spans="7:7" x14ac:dyDescent="0.35">
      <c r="G4098"/>
    </row>
    <row r="4099" spans="7:7" x14ac:dyDescent="0.35">
      <c r="G4099"/>
    </row>
    <row r="4100" spans="7:7" x14ac:dyDescent="0.35">
      <c r="G4100"/>
    </row>
    <row r="4101" spans="7:7" x14ac:dyDescent="0.35">
      <c r="G4101"/>
    </row>
    <row r="4102" spans="7:7" x14ac:dyDescent="0.35">
      <c r="G4102"/>
    </row>
    <row r="4103" spans="7:7" x14ac:dyDescent="0.35">
      <c r="G4103"/>
    </row>
    <row r="4104" spans="7:7" x14ac:dyDescent="0.35">
      <c r="G4104"/>
    </row>
    <row r="4105" spans="7:7" x14ac:dyDescent="0.35">
      <c r="G4105"/>
    </row>
    <row r="4106" spans="7:7" x14ac:dyDescent="0.35">
      <c r="G4106"/>
    </row>
    <row r="4107" spans="7:7" x14ac:dyDescent="0.35">
      <c r="G4107"/>
    </row>
    <row r="4108" spans="7:7" x14ac:dyDescent="0.35">
      <c r="G4108"/>
    </row>
    <row r="4109" spans="7:7" x14ac:dyDescent="0.35">
      <c r="G4109"/>
    </row>
    <row r="4110" spans="7:7" x14ac:dyDescent="0.35">
      <c r="G4110"/>
    </row>
    <row r="4111" spans="7:7" x14ac:dyDescent="0.35">
      <c r="G4111"/>
    </row>
    <row r="4112" spans="7:7" x14ac:dyDescent="0.35">
      <c r="G4112"/>
    </row>
    <row r="4113" spans="7:7" x14ac:dyDescent="0.35">
      <c r="G4113"/>
    </row>
    <row r="4114" spans="7:7" x14ac:dyDescent="0.35">
      <c r="G4114"/>
    </row>
    <row r="4115" spans="7:7" x14ac:dyDescent="0.35">
      <c r="G4115"/>
    </row>
    <row r="4116" spans="7:7" x14ac:dyDescent="0.35">
      <c r="G4116"/>
    </row>
    <row r="4117" spans="7:7" x14ac:dyDescent="0.35">
      <c r="G4117"/>
    </row>
    <row r="4118" spans="7:7" x14ac:dyDescent="0.35">
      <c r="G4118"/>
    </row>
    <row r="4119" spans="7:7" x14ac:dyDescent="0.35">
      <c r="G4119"/>
    </row>
    <row r="4120" spans="7:7" x14ac:dyDescent="0.35">
      <c r="G4120"/>
    </row>
    <row r="4121" spans="7:7" x14ac:dyDescent="0.35">
      <c r="G4121"/>
    </row>
    <row r="4122" spans="7:7" x14ac:dyDescent="0.35">
      <c r="G4122"/>
    </row>
    <row r="4123" spans="7:7" x14ac:dyDescent="0.35">
      <c r="G4123"/>
    </row>
    <row r="4124" spans="7:7" x14ac:dyDescent="0.35">
      <c r="G4124"/>
    </row>
    <row r="4125" spans="7:7" x14ac:dyDescent="0.35">
      <c r="G4125"/>
    </row>
    <row r="4126" spans="7:7" x14ac:dyDescent="0.35">
      <c r="G4126"/>
    </row>
    <row r="4127" spans="7:7" x14ac:dyDescent="0.35">
      <c r="G4127"/>
    </row>
    <row r="4128" spans="7:7" x14ac:dyDescent="0.35">
      <c r="G4128"/>
    </row>
    <row r="4129" spans="7:7" x14ac:dyDescent="0.35">
      <c r="G4129"/>
    </row>
    <row r="4130" spans="7:7" x14ac:dyDescent="0.35">
      <c r="G4130"/>
    </row>
    <row r="4131" spans="7:7" x14ac:dyDescent="0.35">
      <c r="G4131"/>
    </row>
    <row r="4132" spans="7:7" x14ac:dyDescent="0.35">
      <c r="G4132"/>
    </row>
    <row r="4133" spans="7:7" x14ac:dyDescent="0.35">
      <c r="G4133"/>
    </row>
    <row r="4134" spans="7:7" x14ac:dyDescent="0.35">
      <c r="G4134"/>
    </row>
    <row r="4135" spans="7:7" x14ac:dyDescent="0.35">
      <c r="G4135"/>
    </row>
    <row r="4136" spans="7:7" x14ac:dyDescent="0.35">
      <c r="G4136"/>
    </row>
    <row r="4137" spans="7:7" x14ac:dyDescent="0.35">
      <c r="G4137"/>
    </row>
    <row r="4138" spans="7:7" x14ac:dyDescent="0.35">
      <c r="G4138"/>
    </row>
    <row r="4139" spans="7:7" x14ac:dyDescent="0.35">
      <c r="G4139"/>
    </row>
    <row r="4140" spans="7:7" x14ac:dyDescent="0.35">
      <c r="G4140"/>
    </row>
    <row r="4141" spans="7:7" x14ac:dyDescent="0.35">
      <c r="G4141"/>
    </row>
    <row r="4142" spans="7:7" x14ac:dyDescent="0.35">
      <c r="G4142"/>
    </row>
    <row r="4143" spans="7:7" x14ac:dyDescent="0.35">
      <c r="G4143"/>
    </row>
    <row r="4144" spans="7:7" x14ac:dyDescent="0.35">
      <c r="G4144"/>
    </row>
    <row r="4145" spans="7:7" x14ac:dyDescent="0.35">
      <c r="G4145"/>
    </row>
    <row r="4146" spans="7:7" x14ac:dyDescent="0.35">
      <c r="G4146"/>
    </row>
    <row r="4147" spans="7:7" x14ac:dyDescent="0.35">
      <c r="G4147"/>
    </row>
    <row r="4148" spans="7:7" x14ac:dyDescent="0.35">
      <c r="G4148"/>
    </row>
    <row r="4149" spans="7:7" x14ac:dyDescent="0.35">
      <c r="G4149"/>
    </row>
    <row r="4150" spans="7:7" x14ac:dyDescent="0.35">
      <c r="G4150"/>
    </row>
    <row r="4151" spans="7:7" x14ac:dyDescent="0.35">
      <c r="G4151"/>
    </row>
    <row r="4152" spans="7:7" x14ac:dyDescent="0.35">
      <c r="G4152"/>
    </row>
    <row r="4153" spans="7:7" x14ac:dyDescent="0.35">
      <c r="G4153"/>
    </row>
    <row r="4154" spans="7:7" x14ac:dyDescent="0.35">
      <c r="G4154"/>
    </row>
    <row r="4155" spans="7:7" x14ac:dyDescent="0.35">
      <c r="G4155"/>
    </row>
    <row r="4156" spans="7:7" x14ac:dyDescent="0.35">
      <c r="G4156"/>
    </row>
    <row r="4157" spans="7:7" x14ac:dyDescent="0.35">
      <c r="G4157"/>
    </row>
    <row r="4158" spans="7:7" x14ac:dyDescent="0.35">
      <c r="G4158"/>
    </row>
    <row r="4159" spans="7:7" x14ac:dyDescent="0.35">
      <c r="G4159"/>
    </row>
    <row r="4160" spans="7:7" x14ac:dyDescent="0.35">
      <c r="G4160"/>
    </row>
    <row r="4161" spans="7:7" x14ac:dyDescent="0.35">
      <c r="G4161"/>
    </row>
    <row r="4162" spans="7:7" x14ac:dyDescent="0.35">
      <c r="G4162"/>
    </row>
    <row r="4163" spans="7:7" x14ac:dyDescent="0.35">
      <c r="G4163"/>
    </row>
    <row r="4164" spans="7:7" x14ac:dyDescent="0.35">
      <c r="G4164"/>
    </row>
    <row r="4165" spans="7:7" x14ac:dyDescent="0.35">
      <c r="G4165"/>
    </row>
    <row r="4166" spans="7:7" x14ac:dyDescent="0.35">
      <c r="G4166"/>
    </row>
    <row r="4167" spans="7:7" x14ac:dyDescent="0.35">
      <c r="G4167"/>
    </row>
    <row r="4168" spans="7:7" x14ac:dyDescent="0.35">
      <c r="G4168"/>
    </row>
    <row r="4169" spans="7:7" x14ac:dyDescent="0.35">
      <c r="G4169"/>
    </row>
    <row r="4170" spans="7:7" x14ac:dyDescent="0.35">
      <c r="G4170"/>
    </row>
    <row r="4171" spans="7:7" x14ac:dyDescent="0.35">
      <c r="G4171"/>
    </row>
    <row r="4172" spans="7:7" x14ac:dyDescent="0.35">
      <c r="G4172"/>
    </row>
    <row r="4173" spans="7:7" x14ac:dyDescent="0.35">
      <c r="G4173"/>
    </row>
    <row r="4174" spans="7:7" x14ac:dyDescent="0.35">
      <c r="G4174"/>
    </row>
    <row r="4175" spans="7:7" x14ac:dyDescent="0.35">
      <c r="G4175"/>
    </row>
    <row r="4176" spans="7:7" x14ac:dyDescent="0.35">
      <c r="G4176"/>
    </row>
    <row r="4177" spans="7:7" x14ac:dyDescent="0.35">
      <c r="G4177"/>
    </row>
    <row r="4178" spans="7:7" x14ac:dyDescent="0.35">
      <c r="G4178"/>
    </row>
    <row r="4179" spans="7:7" x14ac:dyDescent="0.35">
      <c r="G4179"/>
    </row>
    <row r="4180" spans="7:7" x14ac:dyDescent="0.35">
      <c r="G4180"/>
    </row>
    <row r="4181" spans="7:7" x14ac:dyDescent="0.35">
      <c r="G4181"/>
    </row>
    <row r="4182" spans="7:7" x14ac:dyDescent="0.35">
      <c r="G4182"/>
    </row>
    <row r="4183" spans="7:7" x14ac:dyDescent="0.35">
      <c r="G4183"/>
    </row>
    <row r="4184" spans="7:7" x14ac:dyDescent="0.35">
      <c r="G4184"/>
    </row>
    <row r="4185" spans="7:7" x14ac:dyDescent="0.35">
      <c r="G4185"/>
    </row>
    <row r="4186" spans="7:7" x14ac:dyDescent="0.35">
      <c r="G4186"/>
    </row>
    <row r="4187" spans="7:7" x14ac:dyDescent="0.35">
      <c r="G4187"/>
    </row>
    <row r="4188" spans="7:7" x14ac:dyDescent="0.35">
      <c r="G4188"/>
    </row>
    <row r="4189" spans="7:7" x14ac:dyDescent="0.35">
      <c r="G4189"/>
    </row>
    <row r="4190" spans="7:7" x14ac:dyDescent="0.35">
      <c r="G4190"/>
    </row>
    <row r="4191" spans="7:7" x14ac:dyDescent="0.35">
      <c r="G4191"/>
    </row>
    <row r="4192" spans="7:7" x14ac:dyDescent="0.35">
      <c r="G4192"/>
    </row>
    <row r="4193" spans="7:7" x14ac:dyDescent="0.35">
      <c r="G4193"/>
    </row>
    <row r="4194" spans="7:7" x14ac:dyDescent="0.35">
      <c r="G4194"/>
    </row>
    <row r="4195" spans="7:7" x14ac:dyDescent="0.35">
      <c r="G4195"/>
    </row>
    <row r="4196" spans="7:7" x14ac:dyDescent="0.35">
      <c r="G4196"/>
    </row>
    <row r="4197" spans="7:7" x14ac:dyDescent="0.35">
      <c r="G4197"/>
    </row>
    <row r="4198" spans="7:7" x14ac:dyDescent="0.35">
      <c r="G4198"/>
    </row>
    <row r="4199" spans="7:7" x14ac:dyDescent="0.35">
      <c r="G4199"/>
    </row>
    <row r="4200" spans="7:7" x14ac:dyDescent="0.35">
      <c r="G4200"/>
    </row>
    <row r="4201" spans="7:7" x14ac:dyDescent="0.35">
      <c r="G4201"/>
    </row>
    <row r="4202" spans="7:7" x14ac:dyDescent="0.35">
      <c r="G4202"/>
    </row>
    <row r="4203" spans="7:7" x14ac:dyDescent="0.35">
      <c r="G4203"/>
    </row>
    <row r="4204" spans="7:7" x14ac:dyDescent="0.35">
      <c r="G4204"/>
    </row>
    <row r="4205" spans="7:7" x14ac:dyDescent="0.35">
      <c r="G4205"/>
    </row>
    <row r="4206" spans="7:7" x14ac:dyDescent="0.35">
      <c r="G4206"/>
    </row>
    <row r="4207" spans="7:7" x14ac:dyDescent="0.35">
      <c r="G4207"/>
    </row>
    <row r="4208" spans="7:7" x14ac:dyDescent="0.35">
      <c r="G4208"/>
    </row>
    <row r="4209" spans="7:7" x14ac:dyDescent="0.35">
      <c r="G4209"/>
    </row>
    <row r="4210" spans="7:7" x14ac:dyDescent="0.35">
      <c r="G4210"/>
    </row>
    <row r="4211" spans="7:7" x14ac:dyDescent="0.35">
      <c r="G4211"/>
    </row>
    <row r="4212" spans="7:7" x14ac:dyDescent="0.35">
      <c r="G4212"/>
    </row>
    <row r="4213" spans="7:7" x14ac:dyDescent="0.35">
      <c r="G4213"/>
    </row>
    <row r="4214" spans="7:7" x14ac:dyDescent="0.35">
      <c r="G4214"/>
    </row>
    <row r="4215" spans="7:7" x14ac:dyDescent="0.35">
      <c r="G4215"/>
    </row>
    <row r="4216" spans="7:7" x14ac:dyDescent="0.35">
      <c r="G4216"/>
    </row>
    <row r="4217" spans="7:7" x14ac:dyDescent="0.35">
      <c r="G4217"/>
    </row>
    <row r="4218" spans="7:7" x14ac:dyDescent="0.35">
      <c r="G4218"/>
    </row>
    <row r="4219" spans="7:7" x14ac:dyDescent="0.35">
      <c r="G4219"/>
    </row>
    <row r="4220" spans="7:7" x14ac:dyDescent="0.35">
      <c r="G4220"/>
    </row>
    <row r="4221" spans="7:7" x14ac:dyDescent="0.35">
      <c r="G4221"/>
    </row>
    <row r="4222" spans="7:7" x14ac:dyDescent="0.35">
      <c r="G4222"/>
    </row>
    <row r="4223" spans="7:7" x14ac:dyDescent="0.35">
      <c r="G4223"/>
    </row>
    <row r="4224" spans="7:7" x14ac:dyDescent="0.35">
      <c r="G4224"/>
    </row>
    <row r="4225" spans="7:7" x14ac:dyDescent="0.35">
      <c r="G4225"/>
    </row>
    <row r="4226" spans="7:7" x14ac:dyDescent="0.35">
      <c r="G4226"/>
    </row>
    <row r="4227" spans="7:7" x14ac:dyDescent="0.35">
      <c r="G4227"/>
    </row>
    <row r="4228" spans="7:7" x14ac:dyDescent="0.35">
      <c r="G4228"/>
    </row>
    <row r="4229" spans="7:7" x14ac:dyDescent="0.35">
      <c r="G4229"/>
    </row>
    <row r="4230" spans="7:7" x14ac:dyDescent="0.35">
      <c r="G4230"/>
    </row>
    <row r="4231" spans="7:7" x14ac:dyDescent="0.35">
      <c r="G4231"/>
    </row>
    <row r="4232" spans="7:7" x14ac:dyDescent="0.35">
      <c r="G4232"/>
    </row>
    <row r="4233" spans="7:7" x14ac:dyDescent="0.35">
      <c r="G4233"/>
    </row>
    <row r="4234" spans="7:7" x14ac:dyDescent="0.35">
      <c r="G4234"/>
    </row>
    <row r="4235" spans="7:7" x14ac:dyDescent="0.35">
      <c r="G4235"/>
    </row>
    <row r="4236" spans="7:7" x14ac:dyDescent="0.35">
      <c r="G4236"/>
    </row>
    <row r="4237" spans="7:7" x14ac:dyDescent="0.35">
      <c r="G4237"/>
    </row>
    <row r="4238" spans="7:7" x14ac:dyDescent="0.35">
      <c r="G4238"/>
    </row>
    <row r="4239" spans="7:7" x14ac:dyDescent="0.35">
      <c r="G4239"/>
    </row>
    <row r="4240" spans="7:7" x14ac:dyDescent="0.35">
      <c r="G4240"/>
    </row>
    <row r="4241" spans="7:7" x14ac:dyDescent="0.35">
      <c r="G4241"/>
    </row>
    <row r="4242" spans="7:7" x14ac:dyDescent="0.35">
      <c r="G4242"/>
    </row>
    <row r="4243" spans="7:7" x14ac:dyDescent="0.35">
      <c r="G4243"/>
    </row>
    <row r="4244" spans="7:7" x14ac:dyDescent="0.35">
      <c r="G4244"/>
    </row>
    <row r="4245" spans="7:7" x14ac:dyDescent="0.35">
      <c r="G4245"/>
    </row>
    <row r="4246" spans="7:7" x14ac:dyDescent="0.35">
      <c r="G4246"/>
    </row>
    <row r="4247" spans="7:7" x14ac:dyDescent="0.35">
      <c r="G4247"/>
    </row>
    <row r="4248" spans="7:7" x14ac:dyDescent="0.35">
      <c r="G4248"/>
    </row>
    <row r="4249" spans="7:7" x14ac:dyDescent="0.35">
      <c r="G4249"/>
    </row>
    <row r="4250" spans="7:7" x14ac:dyDescent="0.35">
      <c r="G4250"/>
    </row>
    <row r="4251" spans="7:7" x14ac:dyDescent="0.35">
      <c r="G4251"/>
    </row>
    <row r="4252" spans="7:7" x14ac:dyDescent="0.35">
      <c r="G4252"/>
    </row>
    <row r="4253" spans="7:7" x14ac:dyDescent="0.35">
      <c r="G4253"/>
    </row>
    <row r="4254" spans="7:7" x14ac:dyDescent="0.35">
      <c r="G4254"/>
    </row>
    <row r="4255" spans="7:7" x14ac:dyDescent="0.35">
      <c r="G4255"/>
    </row>
    <row r="4256" spans="7:7" x14ac:dyDescent="0.35">
      <c r="G4256"/>
    </row>
    <row r="4257" spans="7:7" x14ac:dyDescent="0.35">
      <c r="G4257"/>
    </row>
    <row r="4258" spans="7:7" x14ac:dyDescent="0.35">
      <c r="G4258"/>
    </row>
    <row r="4259" spans="7:7" x14ac:dyDescent="0.35">
      <c r="G4259"/>
    </row>
    <row r="4260" spans="7:7" x14ac:dyDescent="0.35">
      <c r="G4260"/>
    </row>
    <row r="4261" spans="7:7" x14ac:dyDescent="0.35">
      <c r="G4261"/>
    </row>
    <row r="4262" spans="7:7" x14ac:dyDescent="0.35">
      <c r="G4262"/>
    </row>
    <row r="4263" spans="7:7" x14ac:dyDescent="0.35">
      <c r="G4263"/>
    </row>
    <row r="4264" spans="7:7" x14ac:dyDescent="0.35">
      <c r="G4264"/>
    </row>
    <row r="4265" spans="7:7" x14ac:dyDescent="0.35">
      <c r="G4265"/>
    </row>
    <row r="4266" spans="7:7" x14ac:dyDescent="0.35">
      <c r="G4266"/>
    </row>
    <row r="4267" spans="7:7" x14ac:dyDescent="0.35">
      <c r="G4267"/>
    </row>
    <row r="4268" spans="7:7" x14ac:dyDescent="0.35">
      <c r="G4268"/>
    </row>
    <row r="4269" spans="7:7" x14ac:dyDescent="0.35">
      <c r="G4269"/>
    </row>
    <row r="4270" spans="7:7" x14ac:dyDescent="0.35">
      <c r="G4270"/>
    </row>
    <row r="4271" spans="7:7" x14ac:dyDescent="0.35">
      <c r="G4271"/>
    </row>
    <row r="4272" spans="7:7" x14ac:dyDescent="0.35">
      <c r="G4272"/>
    </row>
    <row r="4273" spans="7:7" x14ac:dyDescent="0.35">
      <c r="G4273"/>
    </row>
    <row r="4274" spans="7:7" x14ac:dyDescent="0.35">
      <c r="G4274"/>
    </row>
    <row r="4275" spans="7:7" x14ac:dyDescent="0.35">
      <c r="G4275"/>
    </row>
    <row r="4276" spans="7:7" x14ac:dyDescent="0.35">
      <c r="G4276"/>
    </row>
    <row r="4277" spans="7:7" x14ac:dyDescent="0.35">
      <c r="G4277"/>
    </row>
    <row r="4278" spans="7:7" x14ac:dyDescent="0.35">
      <c r="G4278"/>
    </row>
    <row r="4279" spans="7:7" x14ac:dyDescent="0.35">
      <c r="G4279"/>
    </row>
    <row r="4280" spans="7:7" x14ac:dyDescent="0.35">
      <c r="G4280"/>
    </row>
    <row r="4281" spans="7:7" x14ac:dyDescent="0.35">
      <c r="G4281"/>
    </row>
    <row r="4282" spans="7:7" x14ac:dyDescent="0.35">
      <c r="G4282"/>
    </row>
    <row r="4283" spans="7:7" x14ac:dyDescent="0.35">
      <c r="G4283"/>
    </row>
    <row r="4284" spans="7:7" x14ac:dyDescent="0.35">
      <c r="G4284"/>
    </row>
    <row r="4285" spans="7:7" x14ac:dyDescent="0.35">
      <c r="G4285"/>
    </row>
    <row r="4286" spans="7:7" x14ac:dyDescent="0.35">
      <c r="G4286"/>
    </row>
    <row r="4287" spans="7:7" x14ac:dyDescent="0.35">
      <c r="G4287"/>
    </row>
    <row r="4288" spans="7:7" x14ac:dyDescent="0.35">
      <c r="G4288"/>
    </row>
    <row r="4289" spans="7:7" x14ac:dyDescent="0.35">
      <c r="G4289"/>
    </row>
    <row r="4290" spans="7:7" x14ac:dyDescent="0.35">
      <c r="G4290"/>
    </row>
    <row r="4291" spans="7:7" x14ac:dyDescent="0.35">
      <c r="G4291"/>
    </row>
    <row r="4292" spans="7:7" x14ac:dyDescent="0.35">
      <c r="G4292"/>
    </row>
    <row r="4293" spans="7:7" x14ac:dyDescent="0.35">
      <c r="G4293"/>
    </row>
    <row r="4294" spans="7:7" x14ac:dyDescent="0.35">
      <c r="G4294"/>
    </row>
    <row r="4295" spans="7:7" x14ac:dyDescent="0.35">
      <c r="G4295"/>
    </row>
    <row r="4296" spans="7:7" x14ac:dyDescent="0.35">
      <c r="G4296"/>
    </row>
    <row r="4297" spans="7:7" x14ac:dyDescent="0.35">
      <c r="G4297"/>
    </row>
    <row r="4298" spans="7:7" x14ac:dyDescent="0.35">
      <c r="G4298"/>
    </row>
    <row r="4299" spans="7:7" x14ac:dyDescent="0.35">
      <c r="G4299"/>
    </row>
    <row r="4300" spans="7:7" x14ac:dyDescent="0.35">
      <c r="G4300"/>
    </row>
    <row r="4301" spans="7:7" x14ac:dyDescent="0.35">
      <c r="G4301"/>
    </row>
    <row r="4302" spans="7:7" x14ac:dyDescent="0.35">
      <c r="G4302"/>
    </row>
    <row r="4303" spans="7:7" x14ac:dyDescent="0.35">
      <c r="G4303"/>
    </row>
    <row r="4304" spans="7:7" x14ac:dyDescent="0.35">
      <c r="G4304"/>
    </row>
    <row r="4305" spans="7:7" x14ac:dyDescent="0.35">
      <c r="G4305"/>
    </row>
    <row r="4306" spans="7:7" x14ac:dyDescent="0.35">
      <c r="G4306"/>
    </row>
    <row r="4307" spans="7:7" x14ac:dyDescent="0.35">
      <c r="G4307"/>
    </row>
    <row r="4308" spans="7:7" x14ac:dyDescent="0.35">
      <c r="G4308"/>
    </row>
    <row r="4309" spans="7:7" x14ac:dyDescent="0.35">
      <c r="G4309"/>
    </row>
    <row r="4310" spans="7:7" x14ac:dyDescent="0.35">
      <c r="G4310"/>
    </row>
    <row r="4311" spans="7:7" x14ac:dyDescent="0.35">
      <c r="G4311"/>
    </row>
    <row r="4312" spans="7:7" x14ac:dyDescent="0.35">
      <c r="G4312"/>
    </row>
    <row r="4313" spans="7:7" x14ac:dyDescent="0.35">
      <c r="G4313"/>
    </row>
    <row r="4314" spans="7:7" x14ac:dyDescent="0.35">
      <c r="G4314"/>
    </row>
    <row r="4315" spans="7:7" x14ac:dyDescent="0.35">
      <c r="G4315"/>
    </row>
    <row r="4316" spans="7:7" x14ac:dyDescent="0.35">
      <c r="G4316"/>
    </row>
    <row r="4317" spans="7:7" x14ac:dyDescent="0.35">
      <c r="G4317"/>
    </row>
    <row r="4318" spans="7:7" x14ac:dyDescent="0.35">
      <c r="G4318"/>
    </row>
    <row r="4319" spans="7:7" x14ac:dyDescent="0.35">
      <c r="G4319"/>
    </row>
    <row r="4320" spans="7:7" x14ac:dyDescent="0.35">
      <c r="G4320"/>
    </row>
    <row r="4321" spans="7:7" x14ac:dyDescent="0.35">
      <c r="G4321"/>
    </row>
    <row r="4322" spans="7:7" x14ac:dyDescent="0.35">
      <c r="G4322"/>
    </row>
    <row r="4323" spans="7:7" x14ac:dyDescent="0.35">
      <c r="G4323"/>
    </row>
    <row r="4324" spans="7:7" x14ac:dyDescent="0.35">
      <c r="G4324"/>
    </row>
    <row r="4325" spans="7:7" x14ac:dyDescent="0.35">
      <c r="G4325"/>
    </row>
    <row r="4326" spans="7:7" x14ac:dyDescent="0.35">
      <c r="G4326"/>
    </row>
    <row r="4327" spans="7:7" x14ac:dyDescent="0.35">
      <c r="G4327"/>
    </row>
    <row r="4328" spans="7:7" x14ac:dyDescent="0.35">
      <c r="G4328"/>
    </row>
    <row r="4329" spans="7:7" x14ac:dyDescent="0.35">
      <c r="G4329"/>
    </row>
    <row r="4330" spans="7:7" x14ac:dyDescent="0.35">
      <c r="G4330"/>
    </row>
    <row r="4331" spans="7:7" x14ac:dyDescent="0.35">
      <c r="G4331"/>
    </row>
    <row r="4332" spans="7:7" x14ac:dyDescent="0.35">
      <c r="G4332"/>
    </row>
    <row r="4333" spans="7:7" x14ac:dyDescent="0.35">
      <c r="G4333"/>
    </row>
    <row r="4334" spans="7:7" x14ac:dyDescent="0.35">
      <c r="G4334"/>
    </row>
    <row r="4335" spans="7:7" x14ac:dyDescent="0.35">
      <c r="G4335"/>
    </row>
    <row r="4336" spans="7:7" x14ac:dyDescent="0.35">
      <c r="G4336"/>
    </row>
    <row r="4337" spans="7:7" x14ac:dyDescent="0.35">
      <c r="G4337"/>
    </row>
    <row r="4338" spans="7:7" x14ac:dyDescent="0.35">
      <c r="G4338"/>
    </row>
    <row r="4339" spans="7:7" x14ac:dyDescent="0.35">
      <c r="G4339"/>
    </row>
    <row r="4340" spans="7:7" x14ac:dyDescent="0.35">
      <c r="G4340"/>
    </row>
    <row r="4341" spans="7:7" x14ac:dyDescent="0.35">
      <c r="G4341"/>
    </row>
    <row r="4342" spans="7:7" x14ac:dyDescent="0.35">
      <c r="G4342"/>
    </row>
    <row r="4343" spans="7:7" x14ac:dyDescent="0.35">
      <c r="G4343"/>
    </row>
    <row r="4344" spans="7:7" x14ac:dyDescent="0.35">
      <c r="G4344"/>
    </row>
    <row r="4345" spans="7:7" x14ac:dyDescent="0.35">
      <c r="G4345"/>
    </row>
    <row r="4346" spans="7:7" x14ac:dyDescent="0.35">
      <c r="G4346"/>
    </row>
    <row r="4347" spans="7:7" x14ac:dyDescent="0.35">
      <c r="G4347"/>
    </row>
    <row r="4348" spans="7:7" x14ac:dyDescent="0.35">
      <c r="G4348"/>
    </row>
    <row r="4349" spans="7:7" x14ac:dyDescent="0.35">
      <c r="G4349"/>
    </row>
    <row r="4350" spans="7:7" x14ac:dyDescent="0.35">
      <c r="G4350"/>
    </row>
    <row r="4351" spans="7:7" x14ac:dyDescent="0.35">
      <c r="G4351"/>
    </row>
    <row r="4352" spans="7:7" x14ac:dyDescent="0.35">
      <c r="G4352"/>
    </row>
    <row r="4353" spans="7:7" x14ac:dyDescent="0.35">
      <c r="G4353"/>
    </row>
    <row r="4354" spans="7:7" x14ac:dyDescent="0.35">
      <c r="G4354"/>
    </row>
    <row r="4355" spans="7:7" x14ac:dyDescent="0.35">
      <c r="G4355"/>
    </row>
    <row r="4356" spans="7:7" x14ac:dyDescent="0.35">
      <c r="G4356"/>
    </row>
    <row r="4357" spans="7:7" x14ac:dyDescent="0.35">
      <c r="G4357"/>
    </row>
    <row r="4358" spans="7:7" x14ac:dyDescent="0.35">
      <c r="G4358"/>
    </row>
    <row r="4359" spans="7:7" x14ac:dyDescent="0.35">
      <c r="G4359"/>
    </row>
    <row r="4360" spans="7:7" x14ac:dyDescent="0.35">
      <c r="G4360"/>
    </row>
    <row r="4361" spans="7:7" x14ac:dyDescent="0.35">
      <c r="G4361"/>
    </row>
    <row r="4362" spans="7:7" x14ac:dyDescent="0.35">
      <c r="G4362"/>
    </row>
    <row r="4363" spans="7:7" x14ac:dyDescent="0.35">
      <c r="G4363"/>
    </row>
    <row r="4364" spans="7:7" x14ac:dyDescent="0.35">
      <c r="G4364"/>
    </row>
    <row r="4365" spans="7:7" x14ac:dyDescent="0.35">
      <c r="G4365"/>
    </row>
    <row r="4366" spans="7:7" x14ac:dyDescent="0.35">
      <c r="G4366"/>
    </row>
    <row r="4367" spans="7:7" x14ac:dyDescent="0.35">
      <c r="G4367"/>
    </row>
    <row r="4368" spans="7:7" x14ac:dyDescent="0.35">
      <c r="G4368"/>
    </row>
    <row r="4369" spans="7:7" x14ac:dyDescent="0.35">
      <c r="G4369"/>
    </row>
    <row r="4370" spans="7:7" x14ac:dyDescent="0.35">
      <c r="G4370"/>
    </row>
    <row r="4371" spans="7:7" x14ac:dyDescent="0.35">
      <c r="G4371"/>
    </row>
    <row r="4372" spans="7:7" x14ac:dyDescent="0.35">
      <c r="G4372"/>
    </row>
    <row r="4373" spans="7:7" x14ac:dyDescent="0.35">
      <c r="G4373"/>
    </row>
    <row r="4374" spans="7:7" x14ac:dyDescent="0.35">
      <c r="G4374"/>
    </row>
    <row r="4375" spans="7:7" x14ac:dyDescent="0.35">
      <c r="G4375"/>
    </row>
    <row r="4376" spans="7:7" x14ac:dyDescent="0.35">
      <c r="G4376"/>
    </row>
    <row r="4377" spans="7:7" x14ac:dyDescent="0.35">
      <c r="G4377"/>
    </row>
    <row r="4378" spans="7:7" x14ac:dyDescent="0.35">
      <c r="G4378"/>
    </row>
    <row r="4379" spans="7:7" x14ac:dyDescent="0.35">
      <c r="G4379"/>
    </row>
    <row r="4380" spans="7:7" x14ac:dyDescent="0.35">
      <c r="G4380"/>
    </row>
    <row r="4381" spans="7:7" x14ac:dyDescent="0.35">
      <c r="G4381"/>
    </row>
    <row r="4382" spans="7:7" x14ac:dyDescent="0.35">
      <c r="G4382"/>
    </row>
    <row r="4383" spans="7:7" x14ac:dyDescent="0.35">
      <c r="G4383"/>
    </row>
    <row r="4384" spans="7:7" x14ac:dyDescent="0.35">
      <c r="G4384"/>
    </row>
    <row r="4385" spans="7:7" x14ac:dyDescent="0.35">
      <c r="G4385"/>
    </row>
    <row r="4386" spans="7:7" x14ac:dyDescent="0.35">
      <c r="G4386"/>
    </row>
    <row r="4387" spans="7:7" x14ac:dyDescent="0.35">
      <c r="G4387"/>
    </row>
    <row r="4388" spans="7:7" x14ac:dyDescent="0.35">
      <c r="G4388"/>
    </row>
    <row r="4389" spans="7:7" x14ac:dyDescent="0.35">
      <c r="G4389"/>
    </row>
    <row r="4390" spans="7:7" x14ac:dyDescent="0.35">
      <c r="G4390"/>
    </row>
    <row r="4391" spans="7:7" x14ac:dyDescent="0.35">
      <c r="G4391"/>
    </row>
    <row r="4392" spans="7:7" x14ac:dyDescent="0.35">
      <c r="G4392"/>
    </row>
    <row r="4393" spans="7:7" x14ac:dyDescent="0.35">
      <c r="G4393"/>
    </row>
    <row r="4394" spans="7:7" x14ac:dyDescent="0.35">
      <c r="G4394"/>
    </row>
    <row r="4395" spans="7:7" x14ac:dyDescent="0.35">
      <c r="G4395"/>
    </row>
    <row r="4396" spans="7:7" x14ac:dyDescent="0.35">
      <c r="G4396"/>
    </row>
    <row r="4397" spans="7:7" x14ac:dyDescent="0.35">
      <c r="G4397"/>
    </row>
    <row r="4398" spans="7:7" x14ac:dyDescent="0.35">
      <c r="G4398"/>
    </row>
    <row r="4399" spans="7:7" x14ac:dyDescent="0.35">
      <c r="G4399"/>
    </row>
    <row r="4400" spans="7:7" x14ac:dyDescent="0.35">
      <c r="G4400"/>
    </row>
    <row r="4401" spans="7:7" x14ac:dyDescent="0.35">
      <c r="G4401"/>
    </row>
    <row r="4402" spans="7:7" x14ac:dyDescent="0.35">
      <c r="G4402"/>
    </row>
    <row r="4403" spans="7:7" x14ac:dyDescent="0.35">
      <c r="G4403"/>
    </row>
    <row r="4404" spans="7:7" x14ac:dyDescent="0.35">
      <c r="G4404"/>
    </row>
    <row r="4405" spans="7:7" x14ac:dyDescent="0.35">
      <c r="G4405"/>
    </row>
    <row r="4406" spans="7:7" x14ac:dyDescent="0.35">
      <c r="G4406"/>
    </row>
    <row r="4407" spans="7:7" x14ac:dyDescent="0.35">
      <c r="G4407"/>
    </row>
    <row r="4408" spans="7:7" x14ac:dyDescent="0.35">
      <c r="G4408"/>
    </row>
    <row r="4409" spans="7:7" x14ac:dyDescent="0.35">
      <c r="G4409"/>
    </row>
    <row r="4410" spans="7:7" x14ac:dyDescent="0.35">
      <c r="G4410"/>
    </row>
    <row r="4411" spans="7:7" x14ac:dyDescent="0.35">
      <c r="G4411"/>
    </row>
    <row r="4412" spans="7:7" x14ac:dyDescent="0.35">
      <c r="G4412"/>
    </row>
    <row r="4413" spans="7:7" x14ac:dyDescent="0.35">
      <c r="G4413"/>
    </row>
    <row r="4414" spans="7:7" x14ac:dyDescent="0.35">
      <c r="G4414"/>
    </row>
    <row r="4415" spans="7:7" x14ac:dyDescent="0.35">
      <c r="G4415"/>
    </row>
    <row r="4416" spans="7:7" x14ac:dyDescent="0.35">
      <c r="G4416"/>
    </row>
    <row r="4417" spans="7:7" x14ac:dyDescent="0.35">
      <c r="G4417"/>
    </row>
    <row r="4418" spans="7:7" x14ac:dyDescent="0.35">
      <c r="G4418"/>
    </row>
    <row r="4419" spans="7:7" x14ac:dyDescent="0.35">
      <c r="G4419"/>
    </row>
    <row r="4420" spans="7:7" x14ac:dyDescent="0.35">
      <c r="G4420"/>
    </row>
    <row r="4421" spans="7:7" x14ac:dyDescent="0.35">
      <c r="G4421"/>
    </row>
    <row r="4422" spans="7:7" x14ac:dyDescent="0.35">
      <c r="G4422"/>
    </row>
    <row r="4423" spans="7:7" x14ac:dyDescent="0.35">
      <c r="G4423"/>
    </row>
    <row r="4424" spans="7:7" x14ac:dyDescent="0.35">
      <c r="G4424"/>
    </row>
    <row r="4425" spans="7:7" x14ac:dyDescent="0.35">
      <c r="G4425"/>
    </row>
    <row r="4426" spans="7:7" x14ac:dyDescent="0.35">
      <c r="G4426"/>
    </row>
    <row r="4427" spans="7:7" x14ac:dyDescent="0.35">
      <c r="G4427"/>
    </row>
    <row r="4428" spans="7:7" x14ac:dyDescent="0.35">
      <c r="G4428"/>
    </row>
    <row r="4429" spans="7:7" x14ac:dyDescent="0.35">
      <c r="G4429"/>
    </row>
    <row r="4430" spans="7:7" x14ac:dyDescent="0.35">
      <c r="G4430"/>
    </row>
    <row r="4431" spans="7:7" x14ac:dyDescent="0.35">
      <c r="G4431"/>
    </row>
    <row r="4432" spans="7:7" x14ac:dyDescent="0.35">
      <c r="G4432"/>
    </row>
    <row r="4433" spans="7:7" x14ac:dyDescent="0.35">
      <c r="G4433"/>
    </row>
    <row r="4434" spans="7:7" x14ac:dyDescent="0.35">
      <c r="G4434"/>
    </row>
    <row r="4435" spans="7:7" x14ac:dyDescent="0.35">
      <c r="G4435"/>
    </row>
    <row r="4436" spans="7:7" x14ac:dyDescent="0.35">
      <c r="G4436"/>
    </row>
    <row r="4437" spans="7:7" x14ac:dyDescent="0.35">
      <c r="G4437"/>
    </row>
    <row r="4438" spans="7:7" x14ac:dyDescent="0.35">
      <c r="G4438"/>
    </row>
    <row r="4439" spans="7:7" x14ac:dyDescent="0.35">
      <c r="G4439"/>
    </row>
    <row r="4440" spans="7:7" x14ac:dyDescent="0.35">
      <c r="G4440"/>
    </row>
    <row r="4441" spans="7:7" x14ac:dyDescent="0.35">
      <c r="G4441"/>
    </row>
    <row r="4442" spans="7:7" x14ac:dyDescent="0.35">
      <c r="G4442"/>
    </row>
    <row r="4443" spans="7:7" x14ac:dyDescent="0.35">
      <c r="G4443"/>
    </row>
    <row r="4444" spans="7:7" x14ac:dyDescent="0.35">
      <c r="G4444"/>
    </row>
    <row r="4445" spans="7:7" x14ac:dyDescent="0.35">
      <c r="G4445"/>
    </row>
    <row r="4446" spans="7:7" x14ac:dyDescent="0.35">
      <c r="G4446"/>
    </row>
    <row r="4447" spans="7:7" x14ac:dyDescent="0.35">
      <c r="G4447"/>
    </row>
    <row r="4448" spans="7:7" x14ac:dyDescent="0.35">
      <c r="G4448"/>
    </row>
    <row r="4449" spans="7:7" x14ac:dyDescent="0.35">
      <c r="G4449"/>
    </row>
    <row r="4450" spans="7:7" x14ac:dyDescent="0.35">
      <c r="G4450"/>
    </row>
    <row r="4451" spans="7:7" x14ac:dyDescent="0.35">
      <c r="G4451"/>
    </row>
    <row r="4452" spans="7:7" x14ac:dyDescent="0.35">
      <c r="G4452"/>
    </row>
    <row r="4453" spans="7:7" x14ac:dyDescent="0.35">
      <c r="G4453"/>
    </row>
    <row r="4454" spans="7:7" x14ac:dyDescent="0.35">
      <c r="G4454"/>
    </row>
    <row r="4455" spans="7:7" x14ac:dyDescent="0.35">
      <c r="G4455"/>
    </row>
    <row r="4456" spans="7:7" x14ac:dyDescent="0.35">
      <c r="G4456"/>
    </row>
    <row r="4457" spans="7:7" x14ac:dyDescent="0.35">
      <c r="G4457"/>
    </row>
    <row r="4458" spans="7:7" x14ac:dyDescent="0.35">
      <c r="G4458"/>
    </row>
    <row r="4459" spans="7:7" x14ac:dyDescent="0.35">
      <c r="G4459"/>
    </row>
    <row r="4460" spans="7:7" x14ac:dyDescent="0.35">
      <c r="G4460"/>
    </row>
    <row r="4461" spans="7:7" x14ac:dyDescent="0.35">
      <c r="G4461"/>
    </row>
    <row r="4462" spans="7:7" x14ac:dyDescent="0.35">
      <c r="G4462"/>
    </row>
    <row r="4463" spans="7:7" x14ac:dyDescent="0.35">
      <c r="G4463"/>
    </row>
    <row r="4464" spans="7:7" x14ac:dyDescent="0.35">
      <c r="G4464"/>
    </row>
    <row r="4465" spans="7:7" x14ac:dyDescent="0.35">
      <c r="G4465"/>
    </row>
    <row r="4466" spans="7:7" x14ac:dyDescent="0.35">
      <c r="G4466"/>
    </row>
    <row r="4467" spans="7:7" x14ac:dyDescent="0.35">
      <c r="G4467"/>
    </row>
    <row r="4468" spans="7:7" x14ac:dyDescent="0.35">
      <c r="G4468"/>
    </row>
    <row r="4469" spans="7:7" x14ac:dyDescent="0.35">
      <c r="G4469"/>
    </row>
    <row r="4470" spans="7:7" x14ac:dyDescent="0.35">
      <c r="G4470"/>
    </row>
    <row r="4471" spans="7:7" x14ac:dyDescent="0.35">
      <c r="G4471"/>
    </row>
    <row r="4472" spans="7:7" x14ac:dyDescent="0.35">
      <c r="G4472"/>
    </row>
    <row r="4473" spans="7:7" x14ac:dyDescent="0.35">
      <c r="G4473"/>
    </row>
    <row r="4474" spans="7:7" x14ac:dyDescent="0.35">
      <c r="G4474"/>
    </row>
    <row r="4475" spans="7:7" x14ac:dyDescent="0.35">
      <c r="G4475"/>
    </row>
    <row r="4476" spans="7:7" x14ac:dyDescent="0.35">
      <c r="G4476"/>
    </row>
    <row r="4477" spans="7:7" x14ac:dyDescent="0.35">
      <c r="G4477"/>
    </row>
    <row r="4478" spans="7:7" x14ac:dyDescent="0.35">
      <c r="G4478"/>
    </row>
    <row r="4479" spans="7:7" x14ac:dyDescent="0.35">
      <c r="G4479"/>
    </row>
    <row r="4480" spans="7:7" x14ac:dyDescent="0.35">
      <c r="G4480"/>
    </row>
    <row r="4481" spans="7:7" x14ac:dyDescent="0.35">
      <c r="G4481"/>
    </row>
    <row r="4482" spans="7:7" x14ac:dyDescent="0.35">
      <c r="G4482"/>
    </row>
    <row r="4483" spans="7:7" x14ac:dyDescent="0.35">
      <c r="G4483"/>
    </row>
    <row r="4484" spans="7:7" x14ac:dyDescent="0.35">
      <c r="G4484"/>
    </row>
    <row r="4485" spans="7:7" x14ac:dyDescent="0.35">
      <c r="G4485"/>
    </row>
    <row r="4486" spans="7:7" x14ac:dyDescent="0.35">
      <c r="G4486"/>
    </row>
    <row r="4487" spans="7:7" x14ac:dyDescent="0.35">
      <c r="G4487"/>
    </row>
    <row r="4488" spans="7:7" x14ac:dyDescent="0.35">
      <c r="G4488"/>
    </row>
    <row r="4489" spans="7:7" x14ac:dyDescent="0.35">
      <c r="G4489"/>
    </row>
    <row r="4490" spans="7:7" x14ac:dyDescent="0.35">
      <c r="G4490"/>
    </row>
    <row r="4491" spans="7:7" x14ac:dyDescent="0.35">
      <c r="G4491"/>
    </row>
    <row r="4492" spans="7:7" x14ac:dyDescent="0.35">
      <c r="G4492"/>
    </row>
    <row r="4493" spans="7:7" x14ac:dyDescent="0.35">
      <c r="G4493"/>
    </row>
    <row r="4494" spans="7:7" x14ac:dyDescent="0.35">
      <c r="G4494"/>
    </row>
    <row r="4495" spans="7:7" x14ac:dyDescent="0.35">
      <c r="G4495"/>
    </row>
    <row r="4496" spans="7:7" x14ac:dyDescent="0.35">
      <c r="G4496"/>
    </row>
    <row r="4497" spans="7:7" x14ac:dyDescent="0.35">
      <c r="G4497"/>
    </row>
    <row r="4498" spans="7:7" x14ac:dyDescent="0.35">
      <c r="G4498"/>
    </row>
    <row r="4499" spans="7:7" x14ac:dyDescent="0.35">
      <c r="G4499"/>
    </row>
    <row r="4500" spans="7:7" x14ac:dyDescent="0.35">
      <c r="G4500"/>
    </row>
    <row r="4501" spans="7:7" x14ac:dyDescent="0.35">
      <c r="G4501"/>
    </row>
    <row r="4502" spans="7:7" x14ac:dyDescent="0.35">
      <c r="G4502"/>
    </row>
    <row r="4503" spans="7:7" x14ac:dyDescent="0.35">
      <c r="G4503"/>
    </row>
    <row r="4504" spans="7:7" x14ac:dyDescent="0.35">
      <c r="G4504"/>
    </row>
    <row r="4505" spans="7:7" x14ac:dyDescent="0.35">
      <c r="G4505"/>
    </row>
    <row r="4506" spans="7:7" x14ac:dyDescent="0.35">
      <c r="G4506"/>
    </row>
    <row r="4507" spans="7:7" x14ac:dyDescent="0.35">
      <c r="G4507"/>
    </row>
    <row r="4508" spans="7:7" x14ac:dyDescent="0.35">
      <c r="G4508"/>
    </row>
    <row r="4509" spans="7:7" x14ac:dyDescent="0.35">
      <c r="G4509"/>
    </row>
    <row r="4510" spans="7:7" x14ac:dyDescent="0.35">
      <c r="G4510"/>
    </row>
    <row r="4511" spans="7:7" x14ac:dyDescent="0.35">
      <c r="G4511"/>
    </row>
    <row r="4512" spans="7:7" x14ac:dyDescent="0.35">
      <c r="G4512"/>
    </row>
    <row r="4513" spans="7:7" x14ac:dyDescent="0.35">
      <c r="G4513"/>
    </row>
    <row r="4514" spans="7:7" x14ac:dyDescent="0.35">
      <c r="G4514"/>
    </row>
    <row r="4515" spans="7:7" x14ac:dyDescent="0.35">
      <c r="G4515"/>
    </row>
    <row r="4516" spans="7:7" x14ac:dyDescent="0.35">
      <c r="G4516"/>
    </row>
    <row r="4517" spans="7:7" x14ac:dyDescent="0.35">
      <c r="G4517"/>
    </row>
    <row r="4518" spans="7:7" x14ac:dyDescent="0.35">
      <c r="G4518"/>
    </row>
    <row r="4519" spans="7:7" x14ac:dyDescent="0.35">
      <c r="G4519"/>
    </row>
    <row r="4520" spans="7:7" x14ac:dyDescent="0.35">
      <c r="G4520"/>
    </row>
    <row r="4521" spans="7:7" x14ac:dyDescent="0.35">
      <c r="G4521"/>
    </row>
    <row r="4522" spans="7:7" x14ac:dyDescent="0.35">
      <c r="G4522"/>
    </row>
    <row r="4523" spans="7:7" x14ac:dyDescent="0.35">
      <c r="G4523"/>
    </row>
    <row r="4524" spans="7:7" x14ac:dyDescent="0.35">
      <c r="G4524"/>
    </row>
    <row r="4525" spans="7:7" x14ac:dyDescent="0.35">
      <c r="G4525"/>
    </row>
    <row r="4526" spans="7:7" x14ac:dyDescent="0.35">
      <c r="G4526"/>
    </row>
    <row r="4527" spans="7:7" x14ac:dyDescent="0.35">
      <c r="G4527"/>
    </row>
    <row r="4528" spans="7:7" x14ac:dyDescent="0.35">
      <c r="G4528"/>
    </row>
    <row r="4529" spans="7:7" x14ac:dyDescent="0.35">
      <c r="G4529"/>
    </row>
    <row r="4530" spans="7:7" x14ac:dyDescent="0.35">
      <c r="G4530"/>
    </row>
    <row r="4531" spans="7:7" x14ac:dyDescent="0.35">
      <c r="G4531"/>
    </row>
    <row r="4532" spans="7:7" x14ac:dyDescent="0.35">
      <c r="G4532"/>
    </row>
    <row r="4533" spans="7:7" x14ac:dyDescent="0.35">
      <c r="G4533"/>
    </row>
    <row r="4534" spans="7:7" x14ac:dyDescent="0.35">
      <c r="G4534"/>
    </row>
    <row r="4535" spans="7:7" x14ac:dyDescent="0.35">
      <c r="G4535"/>
    </row>
    <row r="4536" spans="7:7" x14ac:dyDescent="0.35">
      <c r="G4536"/>
    </row>
    <row r="4537" spans="7:7" x14ac:dyDescent="0.35">
      <c r="G4537"/>
    </row>
    <row r="4538" spans="7:7" x14ac:dyDescent="0.35">
      <c r="G4538"/>
    </row>
    <row r="4539" spans="7:7" x14ac:dyDescent="0.35">
      <c r="G4539"/>
    </row>
    <row r="4540" spans="7:7" x14ac:dyDescent="0.35">
      <c r="G4540"/>
    </row>
    <row r="4541" spans="7:7" x14ac:dyDescent="0.35">
      <c r="G4541"/>
    </row>
    <row r="4542" spans="7:7" x14ac:dyDescent="0.35">
      <c r="G4542"/>
    </row>
    <row r="4543" spans="7:7" x14ac:dyDescent="0.35">
      <c r="G4543"/>
    </row>
    <row r="4544" spans="7:7" x14ac:dyDescent="0.35">
      <c r="G4544"/>
    </row>
    <row r="4545" spans="7:7" x14ac:dyDescent="0.35">
      <c r="G4545"/>
    </row>
    <row r="4546" spans="7:7" x14ac:dyDescent="0.35">
      <c r="G4546"/>
    </row>
    <row r="4547" spans="7:7" x14ac:dyDescent="0.35">
      <c r="G4547"/>
    </row>
    <row r="4548" spans="7:7" x14ac:dyDescent="0.35">
      <c r="G4548"/>
    </row>
    <row r="4549" spans="7:7" x14ac:dyDescent="0.35">
      <c r="G4549"/>
    </row>
    <row r="4550" spans="7:7" x14ac:dyDescent="0.35">
      <c r="G4550"/>
    </row>
    <row r="4551" spans="7:7" x14ac:dyDescent="0.35">
      <c r="G4551"/>
    </row>
    <row r="4552" spans="7:7" x14ac:dyDescent="0.35">
      <c r="G4552"/>
    </row>
    <row r="4553" spans="7:7" x14ac:dyDescent="0.35">
      <c r="G4553"/>
    </row>
    <row r="4554" spans="7:7" x14ac:dyDescent="0.35">
      <c r="G4554"/>
    </row>
    <row r="4555" spans="7:7" x14ac:dyDescent="0.35">
      <c r="G4555"/>
    </row>
    <row r="4556" spans="7:7" x14ac:dyDescent="0.35">
      <c r="G4556"/>
    </row>
    <row r="4557" spans="7:7" x14ac:dyDescent="0.35">
      <c r="G4557"/>
    </row>
    <row r="4558" spans="7:7" x14ac:dyDescent="0.35">
      <c r="G4558"/>
    </row>
    <row r="4559" spans="7:7" x14ac:dyDescent="0.35">
      <c r="G4559"/>
    </row>
    <row r="4560" spans="7:7" x14ac:dyDescent="0.35">
      <c r="G4560"/>
    </row>
    <row r="4561" spans="7:7" x14ac:dyDescent="0.35">
      <c r="G4561"/>
    </row>
    <row r="4562" spans="7:7" x14ac:dyDescent="0.35">
      <c r="G4562"/>
    </row>
    <row r="4563" spans="7:7" x14ac:dyDescent="0.35">
      <c r="G4563"/>
    </row>
    <row r="4564" spans="7:7" x14ac:dyDescent="0.35">
      <c r="G4564"/>
    </row>
    <row r="4565" spans="7:7" x14ac:dyDescent="0.35">
      <c r="G4565"/>
    </row>
    <row r="4566" spans="7:7" x14ac:dyDescent="0.35">
      <c r="G4566"/>
    </row>
    <row r="4567" spans="7:7" x14ac:dyDescent="0.35">
      <c r="G4567"/>
    </row>
    <row r="4568" spans="7:7" x14ac:dyDescent="0.35">
      <c r="G4568"/>
    </row>
    <row r="4569" spans="7:7" x14ac:dyDescent="0.35">
      <c r="G4569"/>
    </row>
    <row r="4570" spans="7:7" x14ac:dyDescent="0.35">
      <c r="G4570"/>
    </row>
    <row r="4571" spans="7:7" x14ac:dyDescent="0.35">
      <c r="G4571"/>
    </row>
    <row r="4572" spans="7:7" x14ac:dyDescent="0.35">
      <c r="G4572"/>
    </row>
    <row r="4573" spans="7:7" x14ac:dyDescent="0.35">
      <c r="G4573"/>
    </row>
    <row r="4574" spans="7:7" x14ac:dyDescent="0.35">
      <c r="G4574"/>
    </row>
    <row r="4575" spans="7:7" x14ac:dyDescent="0.35">
      <c r="G4575"/>
    </row>
    <row r="4576" spans="7:7" x14ac:dyDescent="0.35">
      <c r="G4576"/>
    </row>
    <row r="4577" spans="7:7" x14ac:dyDescent="0.35">
      <c r="G4577"/>
    </row>
    <row r="4578" spans="7:7" x14ac:dyDescent="0.35">
      <c r="G4578"/>
    </row>
    <row r="4579" spans="7:7" x14ac:dyDescent="0.35">
      <c r="G4579"/>
    </row>
    <row r="4580" spans="7:7" x14ac:dyDescent="0.35">
      <c r="G4580"/>
    </row>
    <row r="4581" spans="7:7" x14ac:dyDescent="0.35">
      <c r="G4581"/>
    </row>
    <row r="4582" spans="7:7" x14ac:dyDescent="0.35">
      <c r="G4582"/>
    </row>
    <row r="4583" spans="7:7" x14ac:dyDescent="0.35">
      <c r="G4583"/>
    </row>
    <row r="4584" spans="7:7" x14ac:dyDescent="0.35">
      <c r="G4584"/>
    </row>
    <row r="4585" spans="7:7" x14ac:dyDescent="0.35">
      <c r="G4585"/>
    </row>
    <row r="4586" spans="7:7" x14ac:dyDescent="0.35">
      <c r="G4586"/>
    </row>
    <row r="4587" spans="7:7" x14ac:dyDescent="0.35">
      <c r="G4587"/>
    </row>
    <row r="4588" spans="7:7" x14ac:dyDescent="0.35">
      <c r="G4588"/>
    </row>
    <row r="4589" spans="7:7" x14ac:dyDescent="0.35">
      <c r="G4589"/>
    </row>
    <row r="4590" spans="7:7" x14ac:dyDescent="0.35">
      <c r="G4590"/>
    </row>
    <row r="4591" spans="7:7" x14ac:dyDescent="0.35">
      <c r="G4591"/>
    </row>
    <row r="4592" spans="7:7" x14ac:dyDescent="0.35">
      <c r="G4592"/>
    </row>
    <row r="4593" spans="7:7" x14ac:dyDescent="0.35">
      <c r="G4593"/>
    </row>
    <row r="4594" spans="7:7" x14ac:dyDescent="0.35">
      <c r="G4594"/>
    </row>
    <row r="4595" spans="7:7" x14ac:dyDescent="0.35">
      <c r="G4595"/>
    </row>
    <row r="4596" spans="7:7" x14ac:dyDescent="0.35">
      <c r="G4596"/>
    </row>
    <row r="4597" spans="7:7" x14ac:dyDescent="0.35">
      <c r="G4597"/>
    </row>
    <row r="4598" spans="7:7" x14ac:dyDescent="0.35">
      <c r="G4598"/>
    </row>
    <row r="4599" spans="7:7" x14ac:dyDescent="0.35">
      <c r="G4599"/>
    </row>
    <row r="4600" spans="7:7" x14ac:dyDescent="0.35">
      <c r="G4600"/>
    </row>
    <row r="4601" spans="7:7" x14ac:dyDescent="0.35">
      <c r="G4601"/>
    </row>
    <row r="4602" spans="7:7" x14ac:dyDescent="0.35">
      <c r="G4602"/>
    </row>
    <row r="4603" spans="7:7" x14ac:dyDescent="0.35">
      <c r="G4603"/>
    </row>
    <row r="4604" spans="7:7" x14ac:dyDescent="0.35">
      <c r="G4604"/>
    </row>
    <row r="4605" spans="7:7" x14ac:dyDescent="0.35">
      <c r="G4605"/>
    </row>
    <row r="4606" spans="7:7" x14ac:dyDescent="0.35">
      <c r="G4606"/>
    </row>
    <row r="4607" spans="7:7" x14ac:dyDescent="0.35">
      <c r="G4607"/>
    </row>
    <row r="4608" spans="7:7" x14ac:dyDescent="0.35">
      <c r="G4608"/>
    </row>
    <row r="4609" spans="7:7" x14ac:dyDescent="0.35">
      <c r="G4609"/>
    </row>
    <row r="4610" spans="7:7" x14ac:dyDescent="0.35">
      <c r="G4610"/>
    </row>
    <row r="4611" spans="7:7" x14ac:dyDescent="0.35">
      <c r="G4611"/>
    </row>
    <row r="4612" spans="7:7" x14ac:dyDescent="0.35">
      <c r="G4612"/>
    </row>
    <row r="4613" spans="7:7" x14ac:dyDescent="0.35">
      <c r="G4613"/>
    </row>
    <row r="4614" spans="7:7" x14ac:dyDescent="0.35">
      <c r="G4614"/>
    </row>
    <row r="4615" spans="7:7" x14ac:dyDescent="0.35">
      <c r="G4615"/>
    </row>
    <row r="4616" spans="7:7" x14ac:dyDescent="0.35">
      <c r="G4616"/>
    </row>
    <row r="4617" spans="7:7" x14ac:dyDescent="0.35">
      <c r="G4617"/>
    </row>
    <row r="4618" spans="7:7" x14ac:dyDescent="0.35">
      <c r="G4618"/>
    </row>
    <row r="4619" spans="7:7" x14ac:dyDescent="0.35">
      <c r="G4619"/>
    </row>
    <row r="4620" spans="7:7" x14ac:dyDescent="0.35">
      <c r="G4620"/>
    </row>
    <row r="4621" spans="7:7" x14ac:dyDescent="0.35">
      <c r="G4621"/>
    </row>
    <row r="4622" spans="7:7" x14ac:dyDescent="0.35">
      <c r="G4622"/>
    </row>
    <row r="4623" spans="7:7" x14ac:dyDescent="0.35">
      <c r="G4623"/>
    </row>
    <row r="4624" spans="7:7" x14ac:dyDescent="0.35">
      <c r="G4624"/>
    </row>
    <row r="4625" spans="7:7" x14ac:dyDescent="0.35">
      <c r="G4625"/>
    </row>
    <row r="4626" spans="7:7" x14ac:dyDescent="0.35">
      <c r="G4626"/>
    </row>
    <row r="4627" spans="7:7" x14ac:dyDescent="0.35">
      <c r="G4627"/>
    </row>
    <row r="4628" spans="7:7" x14ac:dyDescent="0.35">
      <c r="G4628"/>
    </row>
    <row r="4629" spans="7:7" x14ac:dyDescent="0.35">
      <c r="G4629"/>
    </row>
    <row r="4630" spans="7:7" x14ac:dyDescent="0.35">
      <c r="G4630"/>
    </row>
    <row r="4631" spans="7:7" x14ac:dyDescent="0.35">
      <c r="G4631"/>
    </row>
    <row r="4632" spans="7:7" x14ac:dyDescent="0.35">
      <c r="G4632"/>
    </row>
    <row r="4633" spans="7:7" x14ac:dyDescent="0.35">
      <c r="G4633"/>
    </row>
    <row r="4634" spans="7:7" x14ac:dyDescent="0.35">
      <c r="G4634"/>
    </row>
    <row r="4635" spans="7:7" x14ac:dyDescent="0.35">
      <c r="G4635"/>
    </row>
    <row r="4636" spans="7:7" x14ac:dyDescent="0.35">
      <c r="G4636"/>
    </row>
    <row r="4637" spans="7:7" x14ac:dyDescent="0.35">
      <c r="G4637"/>
    </row>
    <row r="4638" spans="7:7" x14ac:dyDescent="0.35">
      <c r="G4638"/>
    </row>
    <row r="4639" spans="7:7" x14ac:dyDescent="0.35">
      <c r="G4639"/>
    </row>
    <row r="4640" spans="7:7" x14ac:dyDescent="0.35">
      <c r="G4640"/>
    </row>
    <row r="4641" spans="7:7" x14ac:dyDescent="0.35">
      <c r="G4641"/>
    </row>
    <row r="4642" spans="7:7" x14ac:dyDescent="0.35">
      <c r="G4642"/>
    </row>
    <row r="4643" spans="7:7" x14ac:dyDescent="0.35">
      <c r="G4643"/>
    </row>
    <row r="4644" spans="7:7" x14ac:dyDescent="0.35">
      <c r="G4644"/>
    </row>
    <row r="4645" spans="7:7" x14ac:dyDescent="0.35">
      <c r="G4645"/>
    </row>
    <row r="4646" spans="7:7" x14ac:dyDescent="0.35">
      <c r="G4646"/>
    </row>
    <row r="4647" spans="7:7" x14ac:dyDescent="0.35">
      <c r="G4647"/>
    </row>
    <row r="4648" spans="7:7" x14ac:dyDescent="0.35">
      <c r="G4648"/>
    </row>
    <row r="4649" spans="7:7" x14ac:dyDescent="0.35">
      <c r="G4649"/>
    </row>
    <row r="4650" spans="7:7" x14ac:dyDescent="0.35">
      <c r="G4650"/>
    </row>
    <row r="4651" spans="7:7" x14ac:dyDescent="0.35">
      <c r="G4651"/>
    </row>
    <row r="4652" spans="7:7" x14ac:dyDescent="0.35">
      <c r="G4652"/>
    </row>
    <row r="4653" spans="7:7" x14ac:dyDescent="0.35">
      <c r="G4653"/>
    </row>
    <row r="4654" spans="7:7" x14ac:dyDescent="0.35">
      <c r="G4654"/>
    </row>
    <row r="4655" spans="7:7" x14ac:dyDescent="0.35">
      <c r="G4655"/>
    </row>
    <row r="4656" spans="7:7" x14ac:dyDescent="0.35">
      <c r="G4656"/>
    </row>
    <row r="4657" spans="7:7" x14ac:dyDescent="0.35">
      <c r="G4657"/>
    </row>
    <row r="4658" spans="7:7" x14ac:dyDescent="0.35">
      <c r="G4658"/>
    </row>
    <row r="4659" spans="7:7" x14ac:dyDescent="0.35">
      <c r="G4659"/>
    </row>
    <row r="4660" spans="7:7" x14ac:dyDescent="0.35">
      <c r="G4660"/>
    </row>
    <row r="4661" spans="7:7" x14ac:dyDescent="0.35">
      <c r="G4661"/>
    </row>
    <row r="4662" spans="7:7" x14ac:dyDescent="0.35">
      <c r="G4662"/>
    </row>
    <row r="4663" spans="7:7" x14ac:dyDescent="0.35">
      <c r="G4663"/>
    </row>
    <row r="4664" spans="7:7" x14ac:dyDescent="0.35">
      <c r="G4664"/>
    </row>
    <row r="4665" spans="7:7" x14ac:dyDescent="0.35">
      <c r="G4665"/>
    </row>
    <row r="4666" spans="7:7" x14ac:dyDescent="0.35">
      <c r="G4666"/>
    </row>
    <row r="4667" spans="7:7" x14ac:dyDescent="0.35">
      <c r="G4667"/>
    </row>
    <row r="4668" spans="7:7" x14ac:dyDescent="0.35">
      <c r="G4668"/>
    </row>
    <row r="4669" spans="7:7" x14ac:dyDescent="0.35">
      <c r="G4669"/>
    </row>
    <row r="4670" spans="7:7" x14ac:dyDescent="0.35">
      <c r="G4670"/>
    </row>
    <row r="4671" spans="7:7" x14ac:dyDescent="0.35">
      <c r="G4671"/>
    </row>
    <row r="4672" spans="7:7" x14ac:dyDescent="0.35">
      <c r="G4672"/>
    </row>
    <row r="4673" spans="7:7" x14ac:dyDescent="0.35">
      <c r="G4673"/>
    </row>
    <row r="4674" spans="7:7" x14ac:dyDescent="0.35">
      <c r="G4674"/>
    </row>
    <row r="4675" spans="7:7" x14ac:dyDescent="0.35">
      <c r="G4675"/>
    </row>
    <row r="4676" spans="7:7" x14ac:dyDescent="0.35">
      <c r="G4676"/>
    </row>
    <row r="4677" spans="7:7" x14ac:dyDescent="0.35">
      <c r="G4677"/>
    </row>
    <row r="4678" spans="7:7" x14ac:dyDescent="0.35">
      <c r="G4678"/>
    </row>
    <row r="4679" spans="7:7" x14ac:dyDescent="0.35">
      <c r="G4679"/>
    </row>
    <row r="4680" spans="7:7" x14ac:dyDescent="0.35">
      <c r="G4680"/>
    </row>
    <row r="4681" spans="7:7" x14ac:dyDescent="0.35">
      <c r="G4681"/>
    </row>
    <row r="4682" spans="7:7" x14ac:dyDescent="0.35">
      <c r="G4682"/>
    </row>
    <row r="4683" spans="7:7" x14ac:dyDescent="0.35">
      <c r="G4683"/>
    </row>
    <row r="4684" spans="7:7" x14ac:dyDescent="0.35">
      <c r="G4684"/>
    </row>
    <row r="4685" spans="7:7" x14ac:dyDescent="0.35">
      <c r="G4685"/>
    </row>
    <row r="4686" spans="7:7" x14ac:dyDescent="0.35">
      <c r="G4686"/>
    </row>
    <row r="4687" spans="7:7" x14ac:dyDescent="0.35">
      <c r="G4687"/>
    </row>
    <row r="4688" spans="7:7" x14ac:dyDescent="0.35">
      <c r="G4688"/>
    </row>
    <row r="4689" spans="7:7" x14ac:dyDescent="0.35">
      <c r="G4689"/>
    </row>
    <row r="4690" spans="7:7" x14ac:dyDescent="0.35">
      <c r="G4690"/>
    </row>
    <row r="4691" spans="7:7" x14ac:dyDescent="0.35">
      <c r="G4691"/>
    </row>
    <row r="4692" spans="7:7" x14ac:dyDescent="0.35">
      <c r="G4692"/>
    </row>
    <row r="4693" spans="7:7" x14ac:dyDescent="0.35">
      <c r="G4693"/>
    </row>
    <row r="4694" spans="7:7" x14ac:dyDescent="0.35">
      <c r="G4694"/>
    </row>
    <row r="4695" spans="7:7" x14ac:dyDescent="0.35">
      <c r="G4695"/>
    </row>
    <row r="4696" spans="7:7" x14ac:dyDescent="0.35">
      <c r="G4696"/>
    </row>
    <row r="4697" spans="7:7" x14ac:dyDescent="0.35">
      <c r="G4697"/>
    </row>
    <row r="4698" spans="7:7" x14ac:dyDescent="0.35">
      <c r="G4698"/>
    </row>
    <row r="4699" spans="7:7" x14ac:dyDescent="0.35">
      <c r="G4699"/>
    </row>
    <row r="4700" spans="7:7" x14ac:dyDescent="0.35">
      <c r="G4700"/>
    </row>
    <row r="4701" spans="7:7" x14ac:dyDescent="0.35">
      <c r="G4701"/>
    </row>
    <row r="4702" spans="7:7" x14ac:dyDescent="0.35">
      <c r="G4702"/>
    </row>
    <row r="4703" spans="7:7" x14ac:dyDescent="0.35">
      <c r="G4703"/>
    </row>
    <row r="4704" spans="7:7" x14ac:dyDescent="0.35">
      <c r="G4704"/>
    </row>
    <row r="4705" spans="7:7" x14ac:dyDescent="0.35">
      <c r="G4705"/>
    </row>
    <row r="4706" spans="7:7" x14ac:dyDescent="0.35">
      <c r="G4706"/>
    </row>
    <row r="4707" spans="7:7" x14ac:dyDescent="0.35">
      <c r="G4707"/>
    </row>
    <row r="4708" spans="7:7" x14ac:dyDescent="0.35">
      <c r="G4708"/>
    </row>
    <row r="4709" spans="7:7" x14ac:dyDescent="0.35">
      <c r="G4709"/>
    </row>
    <row r="4710" spans="7:7" x14ac:dyDescent="0.35">
      <c r="G4710"/>
    </row>
    <row r="4711" spans="7:7" x14ac:dyDescent="0.35">
      <c r="G4711"/>
    </row>
    <row r="4712" spans="7:7" x14ac:dyDescent="0.35">
      <c r="G4712"/>
    </row>
    <row r="4713" spans="7:7" x14ac:dyDescent="0.35">
      <c r="G4713"/>
    </row>
    <row r="4714" spans="7:7" x14ac:dyDescent="0.35">
      <c r="G4714"/>
    </row>
    <row r="4715" spans="7:7" x14ac:dyDescent="0.35">
      <c r="G4715"/>
    </row>
    <row r="4716" spans="7:7" x14ac:dyDescent="0.35">
      <c r="G4716"/>
    </row>
    <row r="4717" spans="7:7" x14ac:dyDescent="0.35">
      <c r="G4717"/>
    </row>
    <row r="4718" spans="7:7" x14ac:dyDescent="0.35">
      <c r="G4718"/>
    </row>
    <row r="4719" spans="7:7" x14ac:dyDescent="0.35">
      <c r="G4719"/>
    </row>
    <row r="4720" spans="7:7" x14ac:dyDescent="0.35">
      <c r="G4720"/>
    </row>
    <row r="4721" spans="7:7" x14ac:dyDescent="0.35">
      <c r="G4721"/>
    </row>
    <row r="4722" spans="7:7" x14ac:dyDescent="0.35">
      <c r="G4722"/>
    </row>
    <row r="4723" spans="7:7" x14ac:dyDescent="0.35">
      <c r="G4723"/>
    </row>
    <row r="4724" spans="7:7" x14ac:dyDescent="0.35">
      <c r="G4724"/>
    </row>
    <row r="4725" spans="7:7" x14ac:dyDescent="0.35">
      <c r="G4725"/>
    </row>
    <row r="4726" spans="7:7" x14ac:dyDescent="0.35">
      <c r="G4726"/>
    </row>
    <row r="4727" spans="7:7" x14ac:dyDescent="0.35">
      <c r="G4727"/>
    </row>
    <row r="4728" spans="7:7" x14ac:dyDescent="0.35">
      <c r="G4728"/>
    </row>
    <row r="4729" spans="7:7" x14ac:dyDescent="0.35">
      <c r="G4729"/>
    </row>
    <row r="4730" spans="7:7" x14ac:dyDescent="0.35">
      <c r="G4730"/>
    </row>
    <row r="4731" spans="7:7" x14ac:dyDescent="0.35">
      <c r="G4731"/>
    </row>
    <row r="4732" spans="7:7" x14ac:dyDescent="0.35">
      <c r="G4732"/>
    </row>
    <row r="4733" spans="7:7" x14ac:dyDescent="0.35">
      <c r="G4733"/>
    </row>
    <row r="4734" spans="7:7" x14ac:dyDescent="0.35">
      <c r="G4734"/>
    </row>
    <row r="4735" spans="7:7" x14ac:dyDescent="0.35">
      <c r="G4735"/>
    </row>
    <row r="4736" spans="7:7" x14ac:dyDescent="0.35">
      <c r="G4736"/>
    </row>
    <row r="4737" spans="7:7" x14ac:dyDescent="0.35">
      <c r="G4737"/>
    </row>
    <row r="4738" spans="7:7" x14ac:dyDescent="0.35">
      <c r="G4738"/>
    </row>
    <row r="4739" spans="7:7" x14ac:dyDescent="0.35">
      <c r="G4739"/>
    </row>
    <row r="4740" spans="7:7" x14ac:dyDescent="0.35">
      <c r="G4740"/>
    </row>
    <row r="4741" spans="7:7" x14ac:dyDescent="0.35">
      <c r="G4741"/>
    </row>
    <row r="4742" spans="7:7" x14ac:dyDescent="0.35">
      <c r="G4742"/>
    </row>
    <row r="4743" spans="7:7" x14ac:dyDescent="0.35">
      <c r="G4743"/>
    </row>
    <row r="4744" spans="7:7" x14ac:dyDescent="0.35">
      <c r="G4744"/>
    </row>
    <row r="4745" spans="7:7" x14ac:dyDescent="0.35">
      <c r="G4745"/>
    </row>
    <row r="4746" spans="7:7" x14ac:dyDescent="0.35">
      <c r="G4746"/>
    </row>
    <row r="4747" spans="7:7" x14ac:dyDescent="0.35">
      <c r="G4747"/>
    </row>
    <row r="4748" spans="7:7" x14ac:dyDescent="0.35">
      <c r="G4748"/>
    </row>
    <row r="4749" spans="7:7" x14ac:dyDescent="0.35">
      <c r="G4749"/>
    </row>
    <row r="4750" spans="7:7" x14ac:dyDescent="0.35">
      <c r="G4750"/>
    </row>
    <row r="4751" spans="7:7" x14ac:dyDescent="0.35">
      <c r="G4751"/>
    </row>
    <row r="4752" spans="7:7" x14ac:dyDescent="0.35">
      <c r="G4752"/>
    </row>
    <row r="4753" spans="7:7" x14ac:dyDescent="0.35">
      <c r="G4753"/>
    </row>
    <row r="4754" spans="7:7" x14ac:dyDescent="0.35">
      <c r="G4754"/>
    </row>
    <row r="4755" spans="7:7" x14ac:dyDescent="0.35">
      <c r="G4755"/>
    </row>
    <row r="4756" spans="7:7" x14ac:dyDescent="0.35">
      <c r="G4756"/>
    </row>
    <row r="4757" spans="7:7" x14ac:dyDescent="0.35">
      <c r="G4757"/>
    </row>
    <row r="4758" spans="7:7" x14ac:dyDescent="0.35">
      <c r="G4758"/>
    </row>
    <row r="4759" spans="7:7" x14ac:dyDescent="0.35">
      <c r="G4759"/>
    </row>
    <row r="4760" spans="7:7" x14ac:dyDescent="0.35">
      <c r="G4760"/>
    </row>
    <row r="4761" spans="7:7" x14ac:dyDescent="0.35">
      <c r="G4761"/>
    </row>
    <row r="4762" spans="7:7" x14ac:dyDescent="0.35">
      <c r="G4762"/>
    </row>
    <row r="4763" spans="7:7" x14ac:dyDescent="0.35">
      <c r="G4763"/>
    </row>
    <row r="4764" spans="7:7" x14ac:dyDescent="0.35">
      <c r="G4764"/>
    </row>
    <row r="4765" spans="7:7" x14ac:dyDescent="0.35">
      <c r="G4765"/>
    </row>
    <row r="4766" spans="7:7" x14ac:dyDescent="0.35">
      <c r="G4766"/>
    </row>
    <row r="4767" spans="7:7" x14ac:dyDescent="0.35">
      <c r="G4767"/>
    </row>
    <row r="4768" spans="7:7" x14ac:dyDescent="0.35">
      <c r="G4768"/>
    </row>
    <row r="4769" spans="7:7" x14ac:dyDescent="0.35">
      <c r="G4769"/>
    </row>
    <row r="4770" spans="7:7" x14ac:dyDescent="0.35">
      <c r="G4770"/>
    </row>
    <row r="4771" spans="7:7" x14ac:dyDescent="0.35">
      <c r="G4771"/>
    </row>
    <row r="4772" spans="7:7" x14ac:dyDescent="0.35">
      <c r="G4772"/>
    </row>
    <row r="4773" spans="7:7" x14ac:dyDescent="0.35">
      <c r="G4773"/>
    </row>
    <row r="4774" spans="7:7" x14ac:dyDescent="0.35">
      <c r="G4774"/>
    </row>
    <row r="4775" spans="7:7" x14ac:dyDescent="0.35">
      <c r="G4775"/>
    </row>
    <row r="4776" spans="7:7" x14ac:dyDescent="0.35">
      <c r="G4776"/>
    </row>
    <row r="4777" spans="7:7" x14ac:dyDescent="0.35">
      <c r="G4777"/>
    </row>
    <row r="4778" spans="7:7" x14ac:dyDescent="0.35">
      <c r="G4778"/>
    </row>
    <row r="4779" spans="7:7" x14ac:dyDescent="0.35">
      <c r="G4779"/>
    </row>
    <row r="4780" spans="7:7" x14ac:dyDescent="0.35">
      <c r="G4780"/>
    </row>
    <row r="4781" spans="7:7" x14ac:dyDescent="0.35">
      <c r="G4781"/>
    </row>
    <row r="4782" spans="7:7" x14ac:dyDescent="0.35">
      <c r="G4782"/>
    </row>
    <row r="4783" spans="7:7" x14ac:dyDescent="0.35">
      <c r="G4783"/>
    </row>
    <row r="4784" spans="7:7" x14ac:dyDescent="0.35">
      <c r="G4784"/>
    </row>
    <row r="4785" spans="7:7" x14ac:dyDescent="0.35">
      <c r="G4785"/>
    </row>
    <row r="4786" spans="7:7" x14ac:dyDescent="0.35">
      <c r="G4786"/>
    </row>
    <row r="4787" spans="7:7" x14ac:dyDescent="0.35">
      <c r="G4787"/>
    </row>
    <row r="4788" spans="7:7" x14ac:dyDescent="0.35">
      <c r="G4788"/>
    </row>
    <row r="4789" spans="7:7" x14ac:dyDescent="0.35">
      <c r="G4789"/>
    </row>
    <row r="4790" spans="7:7" x14ac:dyDescent="0.35">
      <c r="G4790"/>
    </row>
    <row r="4791" spans="7:7" x14ac:dyDescent="0.35">
      <c r="G4791"/>
    </row>
    <row r="4792" spans="7:7" x14ac:dyDescent="0.35">
      <c r="G4792"/>
    </row>
    <row r="4793" spans="7:7" x14ac:dyDescent="0.35">
      <c r="G4793"/>
    </row>
    <row r="4794" spans="7:7" x14ac:dyDescent="0.35">
      <c r="G4794"/>
    </row>
    <row r="4795" spans="7:7" x14ac:dyDescent="0.35">
      <c r="G4795"/>
    </row>
    <row r="4796" spans="7:7" x14ac:dyDescent="0.35">
      <c r="G4796"/>
    </row>
    <row r="4797" spans="7:7" x14ac:dyDescent="0.35">
      <c r="G4797"/>
    </row>
    <row r="4798" spans="7:7" x14ac:dyDescent="0.35">
      <c r="G4798"/>
    </row>
    <row r="4799" spans="7:7" x14ac:dyDescent="0.35">
      <c r="G4799"/>
    </row>
    <row r="4800" spans="7:7" x14ac:dyDescent="0.35">
      <c r="G4800"/>
    </row>
    <row r="4801" spans="7:7" x14ac:dyDescent="0.35">
      <c r="G4801"/>
    </row>
    <row r="4802" spans="7:7" x14ac:dyDescent="0.35">
      <c r="G4802"/>
    </row>
    <row r="4803" spans="7:7" x14ac:dyDescent="0.35">
      <c r="G4803"/>
    </row>
    <row r="4804" spans="7:7" x14ac:dyDescent="0.35">
      <c r="G4804"/>
    </row>
    <row r="4805" spans="7:7" x14ac:dyDescent="0.35">
      <c r="G4805"/>
    </row>
    <row r="4806" spans="7:7" x14ac:dyDescent="0.35">
      <c r="G4806"/>
    </row>
    <row r="4807" spans="7:7" x14ac:dyDescent="0.35">
      <c r="G4807"/>
    </row>
    <row r="4808" spans="7:7" x14ac:dyDescent="0.35">
      <c r="G4808"/>
    </row>
    <row r="4809" spans="7:7" x14ac:dyDescent="0.35">
      <c r="G4809"/>
    </row>
    <row r="4810" spans="7:7" x14ac:dyDescent="0.35">
      <c r="G4810"/>
    </row>
    <row r="4811" spans="7:7" x14ac:dyDescent="0.35">
      <c r="G4811"/>
    </row>
    <row r="4812" spans="7:7" x14ac:dyDescent="0.35">
      <c r="G4812"/>
    </row>
    <row r="4813" spans="7:7" x14ac:dyDescent="0.35">
      <c r="G4813"/>
    </row>
    <row r="4814" spans="7:7" x14ac:dyDescent="0.35">
      <c r="G4814"/>
    </row>
    <row r="4815" spans="7:7" x14ac:dyDescent="0.35">
      <c r="G4815"/>
    </row>
    <row r="4816" spans="7:7" x14ac:dyDescent="0.35">
      <c r="G4816"/>
    </row>
    <row r="4817" spans="7:7" x14ac:dyDescent="0.35">
      <c r="G4817"/>
    </row>
    <row r="4818" spans="7:7" x14ac:dyDescent="0.35">
      <c r="G4818"/>
    </row>
    <row r="4819" spans="7:7" x14ac:dyDescent="0.35">
      <c r="G4819"/>
    </row>
    <row r="4820" spans="7:7" x14ac:dyDescent="0.35">
      <c r="G4820"/>
    </row>
    <row r="4821" spans="7:7" x14ac:dyDescent="0.35">
      <c r="G4821"/>
    </row>
    <row r="4822" spans="7:7" x14ac:dyDescent="0.35">
      <c r="G4822"/>
    </row>
    <row r="4823" spans="7:7" x14ac:dyDescent="0.35">
      <c r="G4823"/>
    </row>
    <row r="4824" spans="7:7" x14ac:dyDescent="0.35">
      <c r="G4824"/>
    </row>
    <row r="4825" spans="7:7" x14ac:dyDescent="0.35">
      <c r="G4825"/>
    </row>
    <row r="4826" spans="7:7" x14ac:dyDescent="0.35">
      <c r="G4826"/>
    </row>
    <row r="4827" spans="7:7" x14ac:dyDescent="0.35">
      <c r="G4827"/>
    </row>
    <row r="4828" spans="7:7" x14ac:dyDescent="0.35">
      <c r="G4828"/>
    </row>
    <row r="4829" spans="7:7" x14ac:dyDescent="0.35">
      <c r="G4829"/>
    </row>
    <row r="4830" spans="7:7" x14ac:dyDescent="0.35">
      <c r="G4830"/>
    </row>
    <row r="4831" spans="7:7" x14ac:dyDescent="0.35">
      <c r="G4831"/>
    </row>
    <row r="4832" spans="7:7" x14ac:dyDescent="0.35">
      <c r="G4832"/>
    </row>
    <row r="4833" spans="7:7" x14ac:dyDescent="0.35">
      <c r="G4833"/>
    </row>
    <row r="4834" spans="7:7" x14ac:dyDescent="0.35">
      <c r="G4834"/>
    </row>
    <row r="4835" spans="7:7" x14ac:dyDescent="0.35">
      <c r="G4835"/>
    </row>
    <row r="4836" spans="7:7" x14ac:dyDescent="0.35">
      <c r="G4836"/>
    </row>
    <row r="4837" spans="7:7" x14ac:dyDescent="0.35">
      <c r="G4837"/>
    </row>
    <row r="4838" spans="7:7" x14ac:dyDescent="0.35">
      <c r="G4838"/>
    </row>
    <row r="4839" spans="7:7" x14ac:dyDescent="0.35">
      <c r="G4839"/>
    </row>
    <row r="4840" spans="7:7" x14ac:dyDescent="0.35">
      <c r="G4840"/>
    </row>
    <row r="4841" spans="7:7" x14ac:dyDescent="0.35">
      <c r="G4841"/>
    </row>
    <row r="4842" spans="7:7" x14ac:dyDescent="0.35">
      <c r="G4842"/>
    </row>
    <row r="4843" spans="7:7" x14ac:dyDescent="0.35">
      <c r="G4843"/>
    </row>
    <row r="4844" spans="7:7" x14ac:dyDescent="0.35">
      <c r="G4844"/>
    </row>
    <row r="4845" spans="7:7" x14ac:dyDescent="0.35">
      <c r="G4845"/>
    </row>
    <row r="4846" spans="7:7" x14ac:dyDescent="0.35">
      <c r="G4846"/>
    </row>
    <row r="4847" spans="7:7" x14ac:dyDescent="0.35">
      <c r="G4847"/>
    </row>
    <row r="4848" spans="7:7" x14ac:dyDescent="0.35">
      <c r="G4848"/>
    </row>
    <row r="4849" spans="7:7" x14ac:dyDescent="0.35">
      <c r="G4849"/>
    </row>
    <row r="4850" spans="7:7" x14ac:dyDescent="0.35">
      <c r="G4850"/>
    </row>
    <row r="4851" spans="7:7" x14ac:dyDescent="0.35">
      <c r="G4851"/>
    </row>
    <row r="4852" spans="7:7" x14ac:dyDescent="0.35">
      <c r="G4852"/>
    </row>
    <row r="4853" spans="7:7" x14ac:dyDescent="0.35">
      <c r="G4853"/>
    </row>
    <row r="4854" spans="7:7" x14ac:dyDescent="0.35">
      <c r="G4854"/>
    </row>
    <row r="4855" spans="7:7" x14ac:dyDescent="0.35">
      <c r="G4855"/>
    </row>
    <row r="4856" spans="7:7" x14ac:dyDescent="0.35">
      <c r="G4856"/>
    </row>
    <row r="4857" spans="7:7" x14ac:dyDescent="0.35">
      <c r="G4857"/>
    </row>
    <row r="4858" spans="7:7" x14ac:dyDescent="0.35">
      <c r="G4858"/>
    </row>
    <row r="4859" spans="7:7" x14ac:dyDescent="0.35">
      <c r="G4859"/>
    </row>
    <row r="4860" spans="7:7" x14ac:dyDescent="0.35">
      <c r="G4860"/>
    </row>
    <row r="4861" spans="7:7" x14ac:dyDescent="0.35">
      <c r="G4861"/>
    </row>
    <row r="4862" spans="7:7" x14ac:dyDescent="0.35">
      <c r="G4862"/>
    </row>
    <row r="4863" spans="7:7" x14ac:dyDescent="0.35">
      <c r="G4863"/>
    </row>
    <row r="4864" spans="7:7" x14ac:dyDescent="0.35">
      <c r="G4864"/>
    </row>
    <row r="4865" spans="7:7" x14ac:dyDescent="0.35">
      <c r="G4865"/>
    </row>
    <row r="4866" spans="7:7" x14ac:dyDescent="0.35">
      <c r="G4866"/>
    </row>
    <row r="4867" spans="7:7" x14ac:dyDescent="0.35">
      <c r="G4867"/>
    </row>
    <row r="4868" spans="7:7" x14ac:dyDescent="0.35">
      <c r="G4868"/>
    </row>
    <row r="4869" spans="7:7" x14ac:dyDescent="0.35">
      <c r="G4869"/>
    </row>
    <row r="4870" spans="7:7" x14ac:dyDescent="0.35">
      <c r="G4870"/>
    </row>
    <row r="4871" spans="7:7" x14ac:dyDescent="0.35">
      <c r="G4871"/>
    </row>
    <row r="4872" spans="7:7" x14ac:dyDescent="0.35">
      <c r="G4872"/>
    </row>
    <row r="4873" spans="7:7" x14ac:dyDescent="0.35">
      <c r="G4873"/>
    </row>
    <row r="4874" spans="7:7" x14ac:dyDescent="0.35">
      <c r="G4874"/>
    </row>
    <row r="4875" spans="7:7" x14ac:dyDescent="0.35">
      <c r="G4875"/>
    </row>
    <row r="4876" spans="7:7" x14ac:dyDescent="0.35">
      <c r="G4876"/>
    </row>
    <row r="4877" spans="7:7" x14ac:dyDescent="0.35">
      <c r="G4877"/>
    </row>
    <row r="4878" spans="7:7" x14ac:dyDescent="0.35">
      <c r="G4878"/>
    </row>
    <row r="4879" spans="7:7" x14ac:dyDescent="0.35">
      <c r="G4879"/>
    </row>
    <row r="4880" spans="7:7" x14ac:dyDescent="0.35">
      <c r="G4880"/>
    </row>
    <row r="4881" spans="7:7" x14ac:dyDescent="0.35">
      <c r="G4881"/>
    </row>
    <row r="4882" spans="7:7" x14ac:dyDescent="0.35">
      <c r="G4882"/>
    </row>
    <row r="4883" spans="7:7" x14ac:dyDescent="0.35">
      <c r="G4883"/>
    </row>
    <row r="4884" spans="7:7" x14ac:dyDescent="0.35">
      <c r="G4884"/>
    </row>
    <row r="4885" spans="7:7" x14ac:dyDescent="0.35">
      <c r="G4885"/>
    </row>
    <row r="4886" spans="7:7" x14ac:dyDescent="0.35">
      <c r="G4886"/>
    </row>
    <row r="4887" spans="7:7" x14ac:dyDescent="0.35">
      <c r="G4887"/>
    </row>
    <row r="4888" spans="7:7" x14ac:dyDescent="0.35">
      <c r="G4888"/>
    </row>
    <row r="4889" spans="7:7" x14ac:dyDescent="0.35">
      <c r="G4889"/>
    </row>
    <row r="4890" spans="7:7" x14ac:dyDescent="0.35">
      <c r="G4890"/>
    </row>
    <row r="4891" spans="7:7" x14ac:dyDescent="0.35">
      <c r="G4891"/>
    </row>
    <row r="4892" spans="7:7" x14ac:dyDescent="0.35">
      <c r="G4892"/>
    </row>
    <row r="4893" spans="7:7" x14ac:dyDescent="0.35">
      <c r="G4893"/>
    </row>
    <row r="4894" spans="7:7" x14ac:dyDescent="0.35">
      <c r="G4894"/>
    </row>
    <row r="4895" spans="7:7" x14ac:dyDescent="0.35">
      <c r="G4895"/>
    </row>
    <row r="4896" spans="7:7" x14ac:dyDescent="0.35">
      <c r="G4896"/>
    </row>
    <row r="4897" spans="7:7" x14ac:dyDescent="0.35">
      <c r="G4897"/>
    </row>
    <row r="4898" spans="7:7" x14ac:dyDescent="0.35">
      <c r="G4898"/>
    </row>
    <row r="4899" spans="7:7" x14ac:dyDescent="0.35">
      <c r="G4899"/>
    </row>
    <row r="4900" spans="7:7" x14ac:dyDescent="0.35">
      <c r="G4900"/>
    </row>
    <row r="4901" spans="7:7" x14ac:dyDescent="0.35">
      <c r="G4901"/>
    </row>
    <row r="4902" spans="7:7" x14ac:dyDescent="0.35">
      <c r="G4902"/>
    </row>
    <row r="4903" spans="7:7" x14ac:dyDescent="0.35">
      <c r="G4903"/>
    </row>
    <row r="4904" spans="7:7" x14ac:dyDescent="0.35">
      <c r="G4904"/>
    </row>
    <row r="4905" spans="7:7" x14ac:dyDescent="0.35">
      <c r="G4905"/>
    </row>
    <row r="4906" spans="7:7" x14ac:dyDescent="0.35">
      <c r="G4906"/>
    </row>
    <row r="4907" spans="7:7" x14ac:dyDescent="0.35">
      <c r="G4907"/>
    </row>
    <row r="4908" spans="7:7" x14ac:dyDescent="0.35">
      <c r="G4908"/>
    </row>
    <row r="4909" spans="7:7" x14ac:dyDescent="0.35">
      <c r="G4909"/>
    </row>
    <row r="4910" spans="7:7" x14ac:dyDescent="0.35">
      <c r="G4910"/>
    </row>
    <row r="4911" spans="7:7" x14ac:dyDescent="0.35">
      <c r="G4911"/>
    </row>
    <row r="4912" spans="7:7" x14ac:dyDescent="0.35">
      <c r="G4912"/>
    </row>
    <row r="4913" spans="7:7" x14ac:dyDescent="0.35">
      <c r="G4913"/>
    </row>
    <row r="4914" spans="7:7" x14ac:dyDescent="0.35">
      <c r="G4914"/>
    </row>
    <row r="4915" spans="7:7" x14ac:dyDescent="0.35">
      <c r="G4915"/>
    </row>
    <row r="4916" spans="7:7" x14ac:dyDescent="0.35">
      <c r="G4916"/>
    </row>
    <row r="4917" spans="7:7" x14ac:dyDescent="0.35">
      <c r="G4917"/>
    </row>
    <row r="4918" spans="7:7" x14ac:dyDescent="0.35">
      <c r="G4918"/>
    </row>
    <row r="4919" spans="7:7" x14ac:dyDescent="0.35">
      <c r="G4919"/>
    </row>
    <row r="4920" spans="7:7" x14ac:dyDescent="0.35">
      <c r="G4920"/>
    </row>
    <row r="4921" spans="7:7" x14ac:dyDescent="0.35">
      <c r="G4921"/>
    </row>
    <row r="4922" spans="7:7" x14ac:dyDescent="0.35">
      <c r="G4922"/>
    </row>
    <row r="4923" spans="7:7" x14ac:dyDescent="0.35">
      <c r="G4923"/>
    </row>
    <row r="4924" spans="7:7" x14ac:dyDescent="0.35">
      <c r="G4924"/>
    </row>
    <row r="4925" spans="7:7" x14ac:dyDescent="0.35">
      <c r="G4925"/>
    </row>
    <row r="4926" spans="7:7" x14ac:dyDescent="0.35">
      <c r="G4926"/>
    </row>
    <row r="4927" spans="7:7" x14ac:dyDescent="0.35">
      <c r="G4927"/>
    </row>
    <row r="4928" spans="7:7" x14ac:dyDescent="0.35">
      <c r="G4928"/>
    </row>
    <row r="4929" spans="7:7" x14ac:dyDescent="0.35">
      <c r="G4929"/>
    </row>
    <row r="4930" spans="7:7" x14ac:dyDescent="0.35">
      <c r="G4930"/>
    </row>
    <row r="4931" spans="7:7" x14ac:dyDescent="0.35">
      <c r="G4931"/>
    </row>
    <row r="4932" spans="7:7" x14ac:dyDescent="0.35">
      <c r="G4932"/>
    </row>
    <row r="4933" spans="7:7" x14ac:dyDescent="0.35">
      <c r="G4933"/>
    </row>
    <row r="4934" spans="7:7" x14ac:dyDescent="0.35">
      <c r="G4934"/>
    </row>
    <row r="4935" spans="7:7" x14ac:dyDescent="0.35">
      <c r="G4935"/>
    </row>
    <row r="4936" spans="7:7" x14ac:dyDescent="0.35">
      <c r="G4936"/>
    </row>
    <row r="4937" spans="7:7" x14ac:dyDescent="0.35">
      <c r="G4937"/>
    </row>
    <row r="4938" spans="7:7" x14ac:dyDescent="0.35">
      <c r="G4938"/>
    </row>
    <row r="4939" spans="7:7" x14ac:dyDescent="0.35">
      <c r="G4939"/>
    </row>
    <row r="4940" spans="7:7" x14ac:dyDescent="0.35">
      <c r="G4940"/>
    </row>
    <row r="4941" spans="7:7" x14ac:dyDescent="0.35">
      <c r="G4941"/>
    </row>
    <row r="4942" spans="7:7" x14ac:dyDescent="0.35">
      <c r="G4942"/>
    </row>
    <row r="4943" spans="7:7" x14ac:dyDescent="0.35">
      <c r="G4943"/>
    </row>
    <row r="4944" spans="7:7" x14ac:dyDescent="0.35">
      <c r="G4944"/>
    </row>
    <row r="4945" spans="7:7" x14ac:dyDescent="0.35">
      <c r="G4945"/>
    </row>
    <row r="4946" spans="7:7" x14ac:dyDescent="0.35">
      <c r="G4946"/>
    </row>
    <row r="4947" spans="7:7" x14ac:dyDescent="0.35">
      <c r="G4947"/>
    </row>
    <row r="4948" spans="7:7" x14ac:dyDescent="0.35">
      <c r="G4948"/>
    </row>
    <row r="4949" spans="7:7" x14ac:dyDescent="0.35">
      <c r="G4949"/>
    </row>
    <row r="4950" spans="7:7" x14ac:dyDescent="0.35">
      <c r="G4950"/>
    </row>
    <row r="4951" spans="7:7" x14ac:dyDescent="0.35">
      <c r="G4951"/>
    </row>
    <row r="4952" spans="7:7" x14ac:dyDescent="0.35">
      <c r="G4952"/>
    </row>
    <row r="4953" spans="7:7" x14ac:dyDescent="0.35">
      <c r="G4953"/>
    </row>
    <row r="4954" spans="7:7" x14ac:dyDescent="0.35">
      <c r="G4954"/>
    </row>
    <row r="4955" spans="7:7" x14ac:dyDescent="0.35">
      <c r="G4955"/>
    </row>
    <row r="4956" spans="7:7" x14ac:dyDescent="0.35">
      <c r="G4956"/>
    </row>
    <row r="4957" spans="7:7" x14ac:dyDescent="0.35">
      <c r="G4957"/>
    </row>
    <row r="4958" spans="7:7" x14ac:dyDescent="0.35">
      <c r="G4958"/>
    </row>
    <row r="4959" spans="7:7" x14ac:dyDescent="0.35">
      <c r="G4959"/>
    </row>
    <row r="4960" spans="7:7" x14ac:dyDescent="0.35">
      <c r="G4960"/>
    </row>
    <row r="4961" spans="7:7" x14ac:dyDescent="0.35">
      <c r="G4961"/>
    </row>
    <row r="4962" spans="7:7" x14ac:dyDescent="0.35">
      <c r="G4962"/>
    </row>
    <row r="4963" spans="7:7" x14ac:dyDescent="0.35">
      <c r="G4963"/>
    </row>
    <row r="4964" spans="7:7" x14ac:dyDescent="0.35">
      <c r="G4964"/>
    </row>
    <row r="4965" spans="7:7" x14ac:dyDescent="0.35">
      <c r="G4965"/>
    </row>
    <row r="4966" spans="7:7" x14ac:dyDescent="0.35">
      <c r="G4966"/>
    </row>
    <row r="4967" spans="7:7" x14ac:dyDescent="0.35">
      <c r="G4967"/>
    </row>
    <row r="4968" spans="7:7" x14ac:dyDescent="0.35">
      <c r="G4968"/>
    </row>
    <row r="4969" spans="7:7" x14ac:dyDescent="0.35">
      <c r="G4969"/>
    </row>
    <row r="4970" spans="7:7" x14ac:dyDescent="0.35">
      <c r="G4970"/>
    </row>
    <row r="4971" spans="7:7" x14ac:dyDescent="0.35">
      <c r="G4971"/>
    </row>
    <row r="4972" spans="7:7" x14ac:dyDescent="0.35">
      <c r="G4972"/>
    </row>
    <row r="4973" spans="7:7" x14ac:dyDescent="0.35">
      <c r="G4973"/>
    </row>
    <row r="4974" spans="7:7" x14ac:dyDescent="0.35">
      <c r="G4974"/>
    </row>
    <row r="4975" spans="7:7" x14ac:dyDescent="0.35">
      <c r="G4975"/>
    </row>
    <row r="4976" spans="7:7" x14ac:dyDescent="0.35">
      <c r="G4976"/>
    </row>
    <row r="4977" spans="7:7" x14ac:dyDescent="0.35">
      <c r="G4977"/>
    </row>
    <row r="4978" spans="7:7" x14ac:dyDescent="0.35">
      <c r="G4978"/>
    </row>
    <row r="4979" spans="7:7" x14ac:dyDescent="0.35">
      <c r="G4979"/>
    </row>
    <row r="4980" spans="7:7" x14ac:dyDescent="0.35">
      <c r="G4980"/>
    </row>
    <row r="4981" spans="7:7" x14ac:dyDescent="0.35">
      <c r="G4981"/>
    </row>
    <row r="4982" spans="7:7" x14ac:dyDescent="0.35">
      <c r="G4982"/>
    </row>
    <row r="4983" spans="7:7" x14ac:dyDescent="0.35">
      <c r="G4983"/>
    </row>
    <row r="4984" spans="7:7" x14ac:dyDescent="0.35">
      <c r="G4984"/>
    </row>
    <row r="4985" spans="7:7" x14ac:dyDescent="0.35">
      <c r="G4985"/>
    </row>
    <row r="4986" spans="7:7" x14ac:dyDescent="0.35">
      <c r="G4986"/>
    </row>
    <row r="4987" spans="7:7" x14ac:dyDescent="0.35">
      <c r="G4987"/>
    </row>
    <row r="4988" spans="7:7" x14ac:dyDescent="0.35">
      <c r="G4988"/>
    </row>
    <row r="4989" spans="7:7" x14ac:dyDescent="0.35">
      <c r="G4989"/>
    </row>
    <row r="4990" spans="7:7" x14ac:dyDescent="0.35">
      <c r="G4990"/>
    </row>
    <row r="4991" spans="7:7" x14ac:dyDescent="0.35">
      <c r="G4991"/>
    </row>
    <row r="4992" spans="7:7" x14ac:dyDescent="0.35">
      <c r="G4992"/>
    </row>
    <row r="4993" spans="7:7" x14ac:dyDescent="0.35">
      <c r="G4993"/>
    </row>
    <row r="4994" spans="7:7" x14ac:dyDescent="0.35">
      <c r="G4994"/>
    </row>
    <row r="4995" spans="7:7" x14ac:dyDescent="0.35">
      <c r="G4995"/>
    </row>
    <row r="4996" spans="7:7" x14ac:dyDescent="0.35">
      <c r="G4996"/>
    </row>
    <row r="4997" spans="7:7" x14ac:dyDescent="0.35">
      <c r="G4997"/>
    </row>
    <row r="4998" spans="7:7" x14ac:dyDescent="0.35">
      <c r="G4998"/>
    </row>
    <row r="4999" spans="7:7" x14ac:dyDescent="0.35">
      <c r="G4999"/>
    </row>
    <row r="5000" spans="7:7" x14ac:dyDescent="0.35">
      <c r="G5000"/>
    </row>
    <row r="5001" spans="7:7" x14ac:dyDescent="0.35">
      <c r="G5001"/>
    </row>
    <row r="5002" spans="7:7" x14ac:dyDescent="0.35">
      <c r="G5002"/>
    </row>
    <row r="5003" spans="7:7" x14ac:dyDescent="0.35">
      <c r="G5003"/>
    </row>
    <row r="5004" spans="7:7" x14ac:dyDescent="0.35">
      <c r="G5004"/>
    </row>
    <row r="5005" spans="7:7" x14ac:dyDescent="0.35">
      <c r="G5005"/>
    </row>
    <row r="5006" spans="7:7" x14ac:dyDescent="0.35">
      <c r="G5006"/>
    </row>
    <row r="5007" spans="7:7" x14ac:dyDescent="0.35">
      <c r="G5007"/>
    </row>
    <row r="5008" spans="7:7" x14ac:dyDescent="0.35">
      <c r="G5008"/>
    </row>
    <row r="5009" spans="7:7" x14ac:dyDescent="0.35">
      <c r="G5009"/>
    </row>
    <row r="5010" spans="7:7" x14ac:dyDescent="0.35">
      <c r="G5010"/>
    </row>
    <row r="5011" spans="7:7" x14ac:dyDescent="0.35">
      <c r="G5011"/>
    </row>
    <row r="5012" spans="7:7" x14ac:dyDescent="0.35">
      <c r="G5012"/>
    </row>
    <row r="5013" spans="7:7" x14ac:dyDescent="0.35">
      <c r="G5013"/>
    </row>
    <row r="5014" spans="7:7" x14ac:dyDescent="0.35">
      <c r="G5014"/>
    </row>
    <row r="5015" spans="7:7" x14ac:dyDescent="0.35">
      <c r="G5015"/>
    </row>
    <row r="5016" spans="7:7" x14ac:dyDescent="0.35">
      <c r="G5016"/>
    </row>
    <row r="5017" spans="7:7" x14ac:dyDescent="0.35">
      <c r="G5017"/>
    </row>
    <row r="5018" spans="7:7" x14ac:dyDescent="0.35">
      <c r="G5018"/>
    </row>
    <row r="5019" spans="7:7" x14ac:dyDescent="0.35">
      <c r="G5019"/>
    </row>
    <row r="5020" spans="7:7" x14ac:dyDescent="0.35">
      <c r="G5020"/>
    </row>
    <row r="5021" spans="7:7" x14ac:dyDescent="0.35">
      <c r="G5021"/>
    </row>
    <row r="5022" spans="7:7" x14ac:dyDescent="0.35">
      <c r="G5022"/>
    </row>
    <row r="5023" spans="7:7" x14ac:dyDescent="0.35">
      <c r="G5023"/>
    </row>
    <row r="5024" spans="7:7" x14ac:dyDescent="0.35">
      <c r="G5024"/>
    </row>
    <row r="5025" spans="7:7" x14ac:dyDescent="0.35">
      <c r="G5025"/>
    </row>
    <row r="5026" spans="7:7" x14ac:dyDescent="0.35">
      <c r="G5026"/>
    </row>
    <row r="5027" spans="7:7" x14ac:dyDescent="0.35">
      <c r="G5027"/>
    </row>
    <row r="5028" spans="7:7" x14ac:dyDescent="0.35">
      <c r="G5028"/>
    </row>
    <row r="5029" spans="7:7" x14ac:dyDescent="0.35">
      <c r="G5029"/>
    </row>
    <row r="5030" spans="7:7" x14ac:dyDescent="0.35">
      <c r="G5030"/>
    </row>
    <row r="5031" spans="7:7" x14ac:dyDescent="0.35">
      <c r="G5031"/>
    </row>
    <row r="5032" spans="7:7" x14ac:dyDescent="0.35">
      <c r="G5032"/>
    </row>
    <row r="5033" spans="7:7" x14ac:dyDescent="0.35">
      <c r="G5033"/>
    </row>
    <row r="5034" spans="7:7" x14ac:dyDescent="0.35">
      <c r="G5034"/>
    </row>
    <row r="5035" spans="7:7" x14ac:dyDescent="0.35">
      <c r="G5035"/>
    </row>
    <row r="5036" spans="7:7" x14ac:dyDescent="0.35">
      <c r="G5036"/>
    </row>
    <row r="5037" spans="7:7" x14ac:dyDescent="0.35">
      <c r="G5037"/>
    </row>
    <row r="5038" spans="7:7" x14ac:dyDescent="0.35">
      <c r="G5038"/>
    </row>
    <row r="5039" spans="7:7" x14ac:dyDescent="0.35">
      <c r="G5039"/>
    </row>
    <row r="5040" spans="7:7" x14ac:dyDescent="0.35">
      <c r="G5040"/>
    </row>
    <row r="5041" spans="7:7" x14ac:dyDescent="0.35">
      <c r="G5041"/>
    </row>
    <row r="5042" spans="7:7" x14ac:dyDescent="0.35">
      <c r="G5042"/>
    </row>
    <row r="5043" spans="7:7" x14ac:dyDescent="0.35">
      <c r="G5043"/>
    </row>
    <row r="5044" spans="7:7" x14ac:dyDescent="0.35">
      <c r="G5044"/>
    </row>
    <row r="5045" spans="7:7" x14ac:dyDescent="0.35">
      <c r="G5045"/>
    </row>
    <row r="5046" spans="7:7" x14ac:dyDescent="0.35">
      <c r="G5046"/>
    </row>
    <row r="5047" spans="7:7" x14ac:dyDescent="0.35">
      <c r="G5047"/>
    </row>
    <row r="5048" spans="7:7" x14ac:dyDescent="0.35">
      <c r="G5048"/>
    </row>
    <row r="5049" spans="7:7" x14ac:dyDescent="0.35">
      <c r="G5049"/>
    </row>
    <row r="5050" spans="7:7" x14ac:dyDescent="0.35">
      <c r="G5050"/>
    </row>
    <row r="5051" spans="7:7" x14ac:dyDescent="0.35">
      <c r="G5051"/>
    </row>
    <row r="5052" spans="7:7" x14ac:dyDescent="0.35">
      <c r="G5052"/>
    </row>
    <row r="5053" spans="7:7" x14ac:dyDescent="0.35">
      <c r="G5053"/>
    </row>
    <row r="5054" spans="7:7" x14ac:dyDescent="0.35">
      <c r="G5054"/>
    </row>
    <row r="5055" spans="7:7" x14ac:dyDescent="0.35">
      <c r="G5055"/>
    </row>
    <row r="5056" spans="7:7" x14ac:dyDescent="0.35">
      <c r="G5056"/>
    </row>
    <row r="5057" spans="7:7" x14ac:dyDescent="0.35">
      <c r="G5057"/>
    </row>
    <row r="5058" spans="7:7" x14ac:dyDescent="0.35">
      <c r="G5058"/>
    </row>
    <row r="5059" spans="7:7" x14ac:dyDescent="0.35">
      <c r="G5059"/>
    </row>
    <row r="5060" spans="7:7" x14ac:dyDescent="0.35">
      <c r="G5060"/>
    </row>
    <row r="5061" spans="7:7" x14ac:dyDescent="0.35">
      <c r="G5061"/>
    </row>
    <row r="5062" spans="7:7" x14ac:dyDescent="0.35">
      <c r="G5062"/>
    </row>
    <row r="5063" spans="7:7" x14ac:dyDescent="0.35">
      <c r="G5063"/>
    </row>
    <row r="5064" spans="7:7" x14ac:dyDescent="0.35">
      <c r="G5064"/>
    </row>
    <row r="5065" spans="7:7" x14ac:dyDescent="0.35">
      <c r="G5065"/>
    </row>
    <row r="5066" spans="7:7" x14ac:dyDescent="0.35">
      <c r="G5066"/>
    </row>
    <row r="5067" spans="7:7" x14ac:dyDescent="0.35">
      <c r="G5067"/>
    </row>
    <row r="5068" spans="7:7" x14ac:dyDescent="0.35">
      <c r="G5068"/>
    </row>
    <row r="5069" spans="7:7" x14ac:dyDescent="0.35">
      <c r="G5069"/>
    </row>
    <row r="5070" spans="7:7" x14ac:dyDescent="0.35">
      <c r="G5070"/>
    </row>
    <row r="5071" spans="7:7" x14ac:dyDescent="0.35">
      <c r="G5071"/>
    </row>
    <row r="5072" spans="7:7" x14ac:dyDescent="0.35">
      <c r="G5072"/>
    </row>
    <row r="5073" spans="7:7" x14ac:dyDescent="0.35">
      <c r="G5073"/>
    </row>
    <row r="5074" spans="7:7" x14ac:dyDescent="0.35">
      <c r="G5074"/>
    </row>
    <row r="5075" spans="7:7" x14ac:dyDescent="0.35">
      <c r="G5075"/>
    </row>
    <row r="5076" spans="7:7" x14ac:dyDescent="0.35">
      <c r="G5076"/>
    </row>
    <row r="5077" spans="7:7" x14ac:dyDescent="0.35">
      <c r="G5077"/>
    </row>
    <row r="5078" spans="7:7" x14ac:dyDescent="0.35">
      <c r="G5078"/>
    </row>
    <row r="5079" spans="7:7" x14ac:dyDescent="0.35">
      <c r="G5079"/>
    </row>
    <row r="5080" spans="7:7" x14ac:dyDescent="0.35">
      <c r="G5080"/>
    </row>
    <row r="5081" spans="7:7" x14ac:dyDescent="0.35">
      <c r="G5081"/>
    </row>
    <row r="5082" spans="7:7" x14ac:dyDescent="0.35">
      <c r="G5082"/>
    </row>
    <row r="5083" spans="7:7" x14ac:dyDescent="0.35">
      <c r="G5083"/>
    </row>
    <row r="5084" spans="7:7" x14ac:dyDescent="0.35">
      <c r="G5084"/>
    </row>
    <row r="5085" spans="7:7" x14ac:dyDescent="0.35">
      <c r="G5085"/>
    </row>
    <row r="5086" spans="7:7" x14ac:dyDescent="0.35">
      <c r="G5086"/>
    </row>
    <row r="5087" spans="7:7" x14ac:dyDescent="0.35">
      <c r="G5087"/>
    </row>
    <row r="5088" spans="7:7" x14ac:dyDescent="0.35">
      <c r="G5088"/>
    </row>
    <row r="5089" spans="7:7" x14ac:dyDescent="0.35">
      <c r="G5089"/>
    </row>
    <row r="5090" spans="7:7" x14ac:dyDescent="0.35">
      <c r="G5090"/>
    </row>
    <row r="5091" spans="7:7" x14ac:dyDescent="0.35">
      <c r="G5091"/>
    </row>
    <row r="5092" spans="7:7" x14ac:dyDescent="0.35">
      <c r="G5092"/>
    </row>
    <row r="5093" spans="7:7" x14ac:dyDescent="0.35">
      <c r="G5093"/>
    </row>
    <row r="5094" spans="7:7" x14ac:dyDescent="0.35">
      <c r="G5094"/>
    </row>
    <row r="5095" spans="7:7" x14ac:dyDescent="0.35">
      <c r="G5095"/>
    </row>
    <row r="5096" spans="7:7" x14ac:dyDescent="0.35">
      <c r="G5096"/>
    </row>
    <row r="5097" spans="7:7" x14ac:dyDescent="0.35">
      <c r="G5097"/>
    </row>
    <row r="5098" spans="7:7" x14ac:dyDescent="0.35">
      <c r="G5098"/>
    </row>
    <row r="5099" spans="7:7" x14ac:dyDescent="0.35">
      <c r="G5099"/>
    </row>
    <row r="5100" spans="7:7" x14ac:dyDescent="0.35">
      <c r="G5100"/>
    </row>
    <row r="5101" spans="7:7" x14ac:dyDescent="0.35">
      <c r="G5101"/>
    </row>
    <row r="5102" spans="7:7" x14ac:dyDescent="0.35">
      <c r="G5102"/>
    </row>
    <row r="5103" spans="7:7" x14ac:dyDescent="0.35">
      <c r="G5103"/>
    </row>
    <row r="5104" spans="7:7" x14ac:dyDescent="0.35">
      <c r="G5104"/>
    </row>
    <row r="5105" spans="7:7" x14ac:dyDescent="0.35">
      <c r="G5105"/>
    </row>
    <row r="5106" spans="7:7" x14ac:dyDescent="0.35">
      <c r="G5106"/>
    </row>
    <row r="5107" spans="7:7" x14ac:dyDescent="0.35">
      <c r="G5107"/>
    </row>
    <row r="5108" spans="7:7" x14ac:dyDescent="0.35">
      <c r="G5108"/>
    </row>
    <row r="5109" spans="7:7" x14ac:dyDescent="0.35">
      <c r="G5109"/>
    </row>
    <row r="5110" spans="7:7" x14ac:dyDescent="0.35">
      <c r="G5110"/>
    </row>
    <row r="5111" spans="7:7" x14ac:dyDescent="0.35">
      <c r="G5111"/>
    </row>
    <row r="5112" spans="7:7" x14ac:dyDescent="0.35">
      <c r="G5112"/>
    </row>
    <row r="5113" spans="7:7" x14ac:dyDescent="0.35">
      <c r="G5113"/>
    </row>
    <row r="5114" spans="7:7" x14ac:dyDescent="0.35">
      <c r="G5114"/>
    </row>
    <row r="5115" spans="7:7" x14ac:dyDescent="0.35">
      <c r="G5115"/>
    </row>
    <row r="5116" spans="7:7" x14ac:dyDescent="0.35">
      <c r="G5116"/>
    </row>
    <row r="5117" spans="7:7" x14ac:dyDescent="0.35">
      <c r="G5117"/>
    </row>
    <row r="5118" spans="7:7" x14ac:dyDescent="0.35">
      <c r="G5118"/>
    </row>
    <row r="5119" spans="7:7" x14ac:dyDescent="0.35">
      <c r="G5119"/>
    </row>
    <row r="5120" spans="7:7" x14ac:dyDescent="0.35">
      <c r="G5120"/>
    </row>
    <row r="5121" spans="7:7" x14ac:dyDescent="0.35">
      <c r="G5121"/>
    </row>
    <row r="5122" spans="7:7" x14ac:dyDescent="0.35">
      <c r="G5122"/>
    </row>
    <row r="5123" spans="7:7" x14ac:dyDescent="0.35">
      <c r="G5123"/>
    </row>
    <row r="5124" spans="7:7" x14ac:dyDescent="0.35">
      <c r="G5124"/>
    </row>
    <row r="5125" spans="7:7" x14ac:dyDescent="0.35">
      <c r="G5125"/>
    </row>
    <row r="5126" spans="7:7" x14ac:dyDescent="0.35">
      <c r="G5126"/>
    </row>
    <row r="5127" spans="7:7" x14ac:dyDescent="0.35">
      <c r="G5127"/>
    </row>
    <row r="5128" spans="7:7" x14ac:dyDescent="0.35">
      <c r="G5128"/>
    </row>
    <row r="5129" spans="7:7" x14ac:dyDescent="0.35">
      <c r="G5129"/>
    </row>
    <row r="5130" spans="7:7" x14ac:dyDescent="0.35">
      <c r="G5130"/>
    </row>
    <row r="5131" spans="7:7" x14ac:dyDescent="0.35">
      <c r="G5131"/>
    </row>
    <row r="5132" spans="7:7" x14ac:dyDescent="0.35">
      <c r="G5132"/>
    </row>
    <row r="5133" spans="7:7" x14ac:dyDescent="0.35">
      <c r="G5133"/>
    </row>
    <row r="5134" spans="7:7" x14ac:dyDescent="0.35">
      <c r="G5134"/>
    </row>
    <row r="5135" spans="7:7" x14ac:dyDescent="0.35">
      <c r="G5135"/>
    </row>
    <row r="5136" spans="7:7" x14ac:dyDescent="0.35">
      <c r="G5136"/>
    </row>
    <row r="5137" spans="7:7" x14ac:dyDescent="0.35">
      <c r="G5137"/>
    </row>
    <row r="5138" spans="7:7" x14ac:dyDescent="0.35">
      <c r="G5138"/>
    </row>
    <row r="5139" spans="7:7" x14ac:dyDescent="0.35">
      <c r="G5139"/>
    </row>
    <row r="5140" spans="7:7" x14ac:dyDescent="0.35">
      <c r="G5140"/>
    </row>
    <row r="5141" spans="7:7" x14ac:dyDescent="0.35">
      <c r="G5141"/>
    </row>
    <row r="5142" spans="7:7" x14ac:dyDescent="0.35">
      <c r="G5142"/>
    </row>
    <row r="5143" spans="7:7" x14ac:dyDescent="0.35">
      <c r="G5143"/>
    </row>
    <row r="5144" spans="7:7" x14ac:dyDescent="0.35">
      <c r="G5144"/>
    </row>
    <row r="5145" spans="7:7" x14ac:dyDescent="0.35">
      <c r="G5145"/>
    </row>
    <row r="5146" spans="7:7" x14ac:dyDescent="0.35">
      <c r="G5146"/>
    </row>
    <row r="5147" spans="7:7" x14ac:dyDescent="0.35">
      <c r="G5147"/>
    </row>
    <row r="5148" spans="7:7" x14ac:dyDescent="0.35">
      <c r="G5148"/>
    </row>
    <row r="5149" spans="7:7" x14ac:dyDescent="0.35">
      <c r="G5149"/>
    </row>
    <row r="5150" spans="7:7" x14ac:dyDescent="0.35">
      <c r="G5150"/>
    </row>
    <row r="5151" spans="7:7" x14ac:dyDescent="0.35">
      <c r="G5151"/>
    </row>
    <row r="5152" spans="7:7" x14ac:dyDescent="0.35">
      <c r="G5152"/>
    </row>
    <row r="5153" spans="7:7" x14ac:dyDescent="0.35">
      <c r="G5153"/>
    </row>
    <row r="5154" spans="7:7" x14ac:dyDescent="0.35">
      <c r="G5154"/>
    </row>
    <row r="5155" spans="7:7" x14ac:dyDescent="0.35">
      <c r="G5155"/>
    </row>
    <row r="5156" spans="7:7" x14ac:dyDescent="0.35">
      <c r="G5156"/>
    </row>
    <row r="5157" spans="7:7" x14ac:dyDescent="0.35">
      <c r="G5157"/>
    </row>
    <row r="5158" spans="7:7" x14ac:dyDescent="0.35">
      <c r="G5158"/>
    </row>
    <row r="5159" spans="7:7" x14ac:dyDescent="0.35">
      <c r="G5159"/>
    </row>
    <row r="5160" spans="7:7" x14ac:dyDescent="0.35">
      <c r="G5160"/>
    </row>
    <row r="5161" spans="7:7" x14ac:dyDescent="0.35">
      <c r="G5161"/>
    </row>
    <row r="5162" spans="7:7" x14ac:dyDescent="0.35">
      <c r="G5162"/>
    </row>
    <row r="5163" spans="7:7" x14ac:dyDescent="0.35">
      <c r="G5163"/>
    </row>
    <row r="5164" spans="7:7" x14ac:dyDescent="0.35">
      <c r="G5164"/>
    </row>
    <row r="5165" spans="7:7" x14ac:dyDescent="0.35">
      <c r="G5165"/>
    </row>
    <row r="5166" spans="7:7" x14ac:dyDescent="0.35">
      <c r="G5166"/>
    </row>
    <row r="5167" spans="7:7" x14ac:dyDescent="0.35">
      <c r="G5167"/>
    </row>
    <row r="5168" spans="7:7" x14ac:dyDescent="0.35">
      <c r="G5168"/>
    </row>
    <row r="5169" spans="7:7" x14ac:dyDescent="0.35">
      <c r="G5169"/>
    </row>
    <row r="5170" spans="7:7" x14ac:dyDescent="0.35">
      <c r="G5170"/>
    </row>
    <row r="5171" spans="7:7" x14ac:dyDescent="0.35">
      <c r="G5171"/>
    </row>
    <row r="5172" spans="7:7" x14ac:dyDescent="0.35">
      <c r="G5172"/>
    </row>
    <row r="5173" spans="7:7" x14ac:dyDescent="0.35">
      <c r="G5173"/>
    </row>
    <row r="5174" spans="7:7" x14ac:dyDescent="0.35">
      <c r="G5174"/>
    </row>
    <row r="5175" spans="7:7" x14ac:dyDescent="0.35">
      <c r="G5175"/>
    </row>
    <row r="5176" spans="7:7" x14ac:dyDescent="0.35">
      <c r="G5176"/>
    </row>
    <row r="5177" spans="7:7" x14ac:dyDescent="0.35">
      <c r="G5177"/>
    </row>
    <row r="5178" spans="7:7" x14ac:dyDescent="0.35">
      <c r="G5178"/>
    </row>
    <row r="5179" spans="7:7" x14ac:dyDescent="0.35">
      <c r="G5179"/>
    </row>
    <row r="5180" spans="7:7" x14ac:dyDescent="0.35">
      <c r="G5180"/>
    </row>
    <row r="5181" spans="7:7" x14ac:dyDescent="0.35">
      <c r="G5181"/>
    </row>
    <row r="5182" spans="7:7" x14ac:dyDescent="0.35">
      <c r="G5182"/>
    </row>
    <row r="5183" spans="7:7" x14ac:dyDescent="0.35">
      <c r="G5183"/>
    </row>
    <row r="5184" spans="7:7" x14ac:dyDescent="0.35">
      <c r="G5184"/>
    </row>
    <row r="5185" spans="7:7" x14ac:dyDescent="0.35">
      <c r="G5185"/>
    </row>
    <row r="5186" spans="7:7" x14ac:dyDescent="0.35">
      <c r="G5186"/>
    </row>
    <row r="5187" spans="7:7" x14ac:dyDescent="0.35">
      <c r="G5187"/>
    </row>
    <row r="5188" spans="7:7" x14ac:dyDescent="0.35">
      <c r="G5188"/>
    </row>
    <row r="5189" spans="7:7" x14ac:dyDescent="0.35">
      <c r="G5189"/>
    </row>
    <row r="5190" spans="7:7" x14ac:dyDescent="0.35">
      <c r="G5190"/>
    </row>
    <row r="5191" spans="7:7" x14ac:dyDescent="0.35">
      <c r="G5191"/>
    </row>
    <row r="5192" spans="7:7" x14ac:dyDescent="0.35">
      <c r="G5192"/>
    </row>
    <row r="5193" spans="7:7" x14ac:dyDescent="0.35">
      <c r="G5193"/>
    </row>
    <row r="5194" spans="7:7" x14ac:dyDescent="0.35">
      <c r="G5194"/>
    </row>
    <row r="5195" spans="7:7" x14ac:dyDescent="0.35">
      <c r="G5195"/>
    </row>
    <row r="5196" spans="7:7" x14ac:dyDescent="0.35">
      <c r="G5196"/>
    </row>
    <row r="5197" spans="7:7" x14ac:dyDescent="0.35">
      <c r="G5197"/>
    </row>
    <row r="5198" spans="7:7" x14ac:dyDescent="0.35">
      <c r="G5198"/>
    </row>
    <row r="5199" spans="7:7" x14ac:dyDescent="0.35">
      <c r="G5199"/>
    </row>
    <row r="5200" spans="7:7" x14ac:dyDescent="0.35">
      <c r="G5200"/>
    </row>
    <row r="5201" spans="7:7" x14ac:dyDescent="0.35">
      <c r="G5201"/>
    </row>
    <row r="5202" spans="7:7" x14ac:dyDescent="0.35">
      <c r="G5202"/>
    </row>
    <row r="5203" spans="7:7" x14ac:dyDescent="0.35">
      <c r="G5203"/>
    </row>
    <row r="5204" spans="7:7" x14ac:dyDescent="0.35">
      <c r="G5204"/>
    </row>
    <row r="5205" spans="7:7" x14ac:dyDescent="0.35">
      <c r="G5205"/>
    </row>
    <row r="5206" spans="7:7" x14ac:dyDescent="0.35">
      <c r="G5206"/>
    </row>
    <row r="5207" spans="7:7" x14ac:dyDescent="0.35">
      <c r="G5207"/>
    </row>
    <row r="5208" spans="7:7" x14ac:dyDescent="0.35">
      <c r="G5208"/>
    </row>
    <row r="5209" spans="7:7" x14ac:dyDescent="0.35">
      <c r="G5209"/>
    </row>
    <row r="5210" spans="7:7" x14ac:dyDescent="0.35">
      <c r="G5210"/>
    </row>
    <row r="5211" spans="7:7" x14ac:dyDescent="0.35">
      <c r="G5211"/>
    </row>
    <row r="5212" spans="7:7" x14ac:dyDescent="0.35">
      <c r="G5212"/>
    </row>
    <row r="5213" spans="7:7" x14ac:dyDescent="0.35">
      <c r="G5213"/>
    </row>
    <row r="5214" spans="7:7" x14ac:dyDescent="0.35">
      <c r="G5214"/>
    </row>
    <row r="5215" spans="7:7" x14ac:dyDescent="0.35">
      <c r="G5215"/>
    </row>
    <row r="5216" spans="7:7" x14ac:dyDescent="0.35">
      <c r="G5216"/>
    </row>
    <row r="5217" spans="7:7" x14ac:dyDescent="0.35">
      <c r="G5217"/>
    </row>
    <row r="5218" spans="7:7" x14ac:dyDescent="0.35">
      <c r="G5218"/>
    </row>
    <row r="5219" spans="7:7" x14ac:dyDescent="0.35">
      <c r="G5219"/>
    </row>
    <row r="5220" spans="7:7" x14ac:dyDescent="0.35">
      <c r="G5220"/>
    </row>
    <row r="5221" spans="7:7" x14ac:dyDescent="0.35">
      <c r="G5221"/>
    </row>
    <row r="5222" spans="7:7" x14ac:dyDescent="0.35">
      <c r="G5222"/>
    </row>
    <row r="5223" spans="7:7" x14ac:dyDescent="0.35">
      <c r="G5223"/>
    </row>
    <row r="5224" spans="7:7" x14ac:dyDescent="0.35">
      <c r="G5224"/>
    </row>
    <row r="5225" spans="7:7" x14ac:dyDescent="0.35">
      <c r="G5225"/>
    </row>
    <row r="5226" spans="7:7" x14ac:dyDescent="0.35">
      <c r="G5226"/>
    </row>
    <row r="5227" spans="7:7" x14ac:dyDescent="0.35">
      <c r="G5227"/>
    </row>
    <row r="5228" spans="7:7" x14ac:dyDescent="0.35">
      <c r="G5228"/>
    </row>
    <row r="5229" spans="7:7" x14ac:dyDescent="0.35">
      <c r="G5229"/>
    </row>
    <row r="5230" spans="7:7" x14ac:dyDescent="0.35">
      <c r="G5230"/>
    </row>
    <row r="5231" spans="7:7" x14ac:dyDescent="0.35">
      <c r="G5231"/>
    </row>
    <row r="5232" spans="7:7" x14ac:dyDescent="0.35">
      <c r="G5232"/>
    </row>
    <row r="5233" spans="7:7" x14ac:dyDescent="0.35">
      <c r="G5233"/>
    </row>
    <row r="5234" spans="7:7" x14ac:dyDescent="0.35">
      <c r="G5234"/>
    </row>
    <row r="5235" spans="7:7" x14ac:dyDescent="0.35">
      <c r="G5235"/>
    </row>
    <row r="5236" spans="7:7" x14ac:dyDescent="0.35">
      <c r="G5236"/>
    </row>
    <row r="5237" spans="7:7" x14ac:dyDescent="0.35">
      <c r="G5237"/>
    </row>
    <row r="5238" spans="7:7" x14ac:dyDescent="0.35">
      <c r="G5238"/>
    </row>
    <row r="5239" spans="7:7" x14ac:dyDescent="0.35">
      <c r="G5239"/>
    </row>
    <row r="5240" spans="7:7" x14ac:dyDescent="0.35">
      <c r="G5240"/>
    </row>
    <row r="5241" spans="7:7" x14ac:dyDescent="0.35">
      <c r="G5241"/>
    </row>
    <row r="5242" spans="7:7" x14ac:dyDescent="0.35">
      <c r="G5242"/>
    </row>
    <row r="5243" spans="7:7" x14ac:dyDescent="0.35">
      <c r="G5243"/>
    </row>
    <row r="5244" spans="7:7" x14ac:dyDescent="0.35">
      <c r="G5244"/>
    </row>
    <row r="5245" spans="7:7" x14ac:dyDescent="0.35">
      <c r="G5245"/>
    </row>
    <row r="5246" spans="7:7" x14ac:dyDescent="0.35">
      <c r="G5246"/>
    </row>
    <row r="5247" spans="7:7" x14ac:dyDescent="0.35">
      <c r="G5247"/>
    </row>
    <row r="5248" spans="7:7" x14ac:dyDescent="0.35">
      <c r="G5248"/>
    </row>
    <row r="5249" spans="7:7" x14ac:dyDescent="0.35">
      <c r="G5249"/>
    </row>
    <row r="5250" spans="7:7" x14ac:dyDescent="0.35">
      <c r="G5250"/>
    </row>
    <row r="5251" spans="7:7" x14ac:dyDescent="0.35">
      <c r="G5251"/>
    </row>
    <row r="5252" spans="7:7" x14ac:dyDescent="0.35">
      <c r="G5252"/>
    </row>
    <row r="5253" spans="7:7" x14ac:dyDescent="0.35">
      <c r="G5253"/>
    </row>
    <row r="5254" spans="7:7" x14ac:dyDescent="0.35">
      <c r="G5254"/>
    </row>
    <row r="5255" spans="7:7" x14ac:dyDescent="0.35">
      <c r="G5255"/>
    </row>
    <row r="5256" spans="7:7" x14ac:dyDescent="0.35">
      <c r="G5256"/>
    </row>
    <row r="5257" spans="7:7" x14ac:dyDescent="0.35">
      <c r="G5257"/>
    </row>
    <row r="5258" spans="7:7" x14ac:dyDescent="0.35">
      <c r="G5258"/>
    </row>
    <row r="5259" spans="7:7" x14ac:dyDescent="0.35">
      <c r="G5259"/>
    </row>
    <row r="5260" spans="7:7" x14ac:dyDescent="0.35">
      <c r="G5260"/>
    </row>
    <row r="5261" spans="7:7" x14ac:dyDescent="0.35">
      <c r="G5261"/>
    </row>
    <row r="5262" spans="7:7" x14ac:dyDescent="0.35">
      <c r="G5262"/>
    </row>
    <row r="5263" spans="7:7" x14ac:dyDescent="0.35">
      <c r="G5263"/>
    </row>
    <row r="5264" spans="7:7" x14ac:dyDescent="0.35">
      <c r="G5264"/>
    </row>
    <row r="5265" spans="7:7" x14ac:dyDescent="0.35">
      <c r="G5265"/>
    </row>
    <row r="5266" spans="7:7" x14ac:dyDescent="0.35">
      <c r="G5266"/>
    </row>
    <row r="5267" spans="7:7" x14ac:dyDescent="0.35">
      <c r="G5267"/>
    </row>
    <row r="5268" spans="7:7" x14ac:dyDescent="0.35">
      <c r="G5268"/>
    </row>
    <row r="5269" spans="7:7" x14ac:dyDescent="0.35">
      <c r="G5269"/>
    </row>
    <row r="5270" spans="7:7" x14ac:dyDescent="0.35">
      <c r="G5270"/>
    </row>
    <row r="5271" spans="7:7" x14ac:dyDescent="0.35">
      <c r="G5271"/>
    </row>
    <row r="5272" spans="7:7" x14ac:dyDescent="0.35">
      <c r="G5272"/>
    </row>
    <row r="5273" spans="7:7" x14ac:dyDescent="0.35">
      <c r="G5273"/>
    </row>
    <row r="5274" spans="7:7" x14ac:dyDescent="0.35">
      <c r="G5274"/>
    </row>
    <row r="5275" spans="7:7" x14ac:dyDescent="0.35">
      <c r="G5275"/>
    </row>
    <row r="5276" spans="7:7" x14ac:dyDescent="0.35">
      <c r="G5276"/>
    </row>
    <row r="5277" spans="7:7" x14ac:dyDescent="0.35">
      <c r="G5277"/>
    </row>
    <row r="5278" spans="7:7" x14ac:dyDescent="0.35">
      <c r="G5278"/>
    </row>
    <row r="5279" spans="7:7" x14ac:dyDescent="0.35">
      <c r="G5279"/>
    </row>
    <row r="5280" spans="7:7" x14ac:dyDescent="0.35">
      <c r="G5280"/>
    </row>
    <row r="5281" spans="7:7" x14ac:dyDescent="0.35">
      <c r="G5281"/>
    </row>
    <row r="5282" spans="7:7" x14ac:dyDescent="0.35">
      <c r="G5282"/>
    </row>
    <row r="5283" spans="7:7" x14ac:dyDescent="0.35">
      <c r="G5283"/>
    </row>
    <row r="5284" spans="7:7" x14ac:dyDescent="0.35">
      <c r="G5284"/>
    </row>
    <row r="5285" spans="7:7" x14ac:dyDescent="0.35">
      <c r="G5285"/>
    </row>
    <row r="5286" spans="7:7" x14ac:dyDescent="0.35">
      <c r="G5286"/>
    </row>
    <row r="5287" spans="7:7" x14ac:dyDescent="0.35">
      <c r="G5287"/>
    </row>
    <row r="5288" spans="7:7" x14ac:dyDescent="0.35">
      <c r="G5288"/>
    </row>
    <row r="5289" spans="7:7" x14ac:dyDescent="0.35">
      <c r="G5289"/>
    </row>
    <row r="5290" spans="7:7" x14ac:dyDescent="0.35">
      <c r="G5290"/>
    </row>
    <row r="5291" spans="7:7" x14ac:dyDescent="0.35">
      <c r="G5291"/>
    </row>
    <row r="5292" spans="7:7" x14ac:dyDescent="0.35">
      <c r="G5292"/>
    </row>
    <row r="5293" spans="7:7" x14ac:dyDescent="0.35">
      <c r="G5293"/>
    </row>
    <row r="5294" spans="7:7" x14ac:dyDescent="0.35">
      <c r="G5294"/>
    </row>
    <row r="5295" spans="7:7" x14ac:dyDescent="0.35">
      <c r="G5295"/>
    </row>
    <row r="5296" spans="7:7" x14ac:dyDescent="0.35">
      <c r="G5296"/>
    </row>
    <row r="5297" spans="7:7" x14ac:dyDescent="0.35">
      <c r="G5297"/>
    </row>
    <row r="5298" spans="7:7" x14ac:dyDescent="0.35">
      <c r="G5298"/>
    </row>
    <row r="5299" spans="7:7" x14ac:dyDescent="0.35">
      <c r="G5299"/>
    </row>
    <row r="5300" spans="7:7" x14ac:dyDescent="0.35">
      <c r="G5300"/>
    </row>
    <row r="5301" spans="7:7" x14ac:dyDescent="0.35">
      <c r="G5301"/>
    </row>
    <row r="5302" spans="7:7" x14ac:dyDescent="0.35">
      <c r="G5302"/>
    </row>
    <row r="5303" spans="7:7" x14ac:dyDescent="0.35">
      <c r="G5303"/>
    </row>
    <row r="5304" spans="7:7" x14ac:dyDescent="0.35">
      <c r="G5304"/>
    </row>
    <row r="5305" spans="7:7" x14ac:dyDescent="0.35">
      <c r="G5305"/>
    </row>
    <row r="5306" spans="7:7" x14ac:dyDescent="0.35">
      <c r="G5306"/>
    </row>
    <row r="5307" spans="7:7" x14ac:dyDescent="0.35">
      <c r="G5307"/>
    </row>
    <row r="5308" spans="7:7" x14ac:dyDescent="0.35">
      <c r="G5308"/>
    </row>
    <row r="5309" spans="7:7" x14ac:dyDescent="0.35">
      <c r="G5309"/>
    </row>
    <row r="5310" spans="7:7" x14ac:dyDescent="0.35">
      <c r="G5310"/>
    </row>
    <row r="5311" spans="7:7" x14ac:dyDescent="0.35">
      <c r="G5311"/>
    </row>
    <row r="5312" spans="7:7" x14ac:dyDescent="0.35">
      <c r="G5312"/>
    </row>
    <row r="5313" spans="7:7" x14ac:dyDescent="0.35">
      <c r="G5313"/>
    </row>
    <row r="5314" spans="7:7" x14ac:dyDescent="0.35">
      <c r="G5314"/>
    </row>
    <row r="5315" spans="7:7" x14ac:dyDescent="0.35">
      <c r="G5315"/>
    </row>
    <row r="5316" spans="7:7" x14ac:dyDescent="0.35">
      <c r="G5316"/>
    </row>
    <row r="5317" spans="7:7" x14ac:dyDescent="0.35">
      <c r="G5317"/>
    </row>
    <row r="5318" spans="7:7" x14ac:dyDescent="0.35">
      <c r="G5318"/>
    </row>
    <row r="5319" spans="7:7" x14ac:dyDescent="0.35">
      <c r="G5319"/>
    </row>
    <row r="5320" spans="7:7" x14ac:dyDescent="0.35">
      <c r="G5320"/>
    </row>
    <row r="5321" spans="7:7" x14ac:dyDescent="0.35">
      <c r="G5321"/>
    </row>
    <row r="5322" spans="7:7" x14ac:dyDescent="0.35">
      <c r="G5322"/>
    </row>
    <row r="5323" spans="7:7" x14ac:dyDescent="0.35">
      <c r="G5323"/>
    </row>
    <row r="5324" spans="7:7" x14ac:dyDescent="0.35">
      <c r="G5324"/>
    </row>
    <row r="5325" spans="7:7" x14ac:dyDescent="0.35">
      <c r="G5325"/>
    </row>
    <row r="5326" spans="7:7" x14ac:dyDescent="0.35">
      <c r="G5326"/>
    </row>
    <row r="5327" spans="7:7" x14ac:dyDescent="0.35">
      <c r="G5327"/>
    </row>
    <row r="5328" spans="7:7" x14ac:dyDescent="0.35">
      <c r="G5328"/>
    </row>
    <row r="5329" spans="7:7" x14ac:dyDescent="0.35">
      <c r="G5329"/>
    </row>
    <row r="5330" spans="7:7" x14ac:dyDescent="0.35">
      <c r="G5330"/>
    </row>
    <row r="5331" spans="7:7" x14ac:dyDescent="0.35">
      <c r="G5331"/>
    </row>
    <row r="5332" spans="7:7" x14ac:dyDescent="0.35">
      <c r="G5332"/>
    </row>
    <row r="5333" spans="7:7" x14ac:dyDescent="0.35">
      <c r="G5333"/>
    </row>
    <row r="5334" spans="7:7" x14ac:dyDescent="0.35">
      <c r="G5334"/>
    </row>
    <row r="5335" spans="7:7" x14ac:dyDescent="0.35">
      <c r="G5335"/>
    </row>
    <row r="5336" spans="7:7" x14ac:dyDescent="0.35">
      <c r="G5336"/>
    </row>
    <row r="5337" spans="7:7" x14ac:dyDescent="0.35">
      <c r="G5337"/>
    </row>
    <row r="5338" spans="7:7" x14ac:dyDescent="0.35">
      <c r="G5338"/>
    </row>
    <row r="5339" spans="7:7" x14ac:dyDescent="0.35">
      <c r="G5339"/>
    </row>
    <row r="5340" spans="7:7" x14ac:dyDescent="0.35">
      <c r="G5340"/>
    </row>
    <row r="5341" spans="7:7" x14ac:dyDescent="0.35">
      <c r="G5341"/>
    </row>
    <row r="5342" spans="7:7" x14ac:dyDescent="0.35">
      <c r="G5342"/>
    </row>
    <row r="5343" spans="7:7" x14ac:dyDescent="0.35">
      <c r="G5343"/>
    </row>
    <row r="5344" spans="7:7" x14ac:dyDescent="0.35">
      <c r="G5344"/>
    </row>
    <row r="5345" spans="7:7" x14ac:dyDescent="0.35">
      <c r="G5345"/>
    </row>
    <row r="5346" spans="7:7" x14ac:dyDescent="0.35">
      <c r="G5346"/>
    </row>
    <row r="5347" spans="7:7" x14ac:dyDescent="0.35">
      <c r="G5347"/>
    </row>
    <row r="5348" spans="7:7" x14ac:dyDescent="0.35">
      <c r="G5348"/>
    </row>
    <row r="5349" spans="7:7" x14ac:dyDescent="0.35">
      <c r="G5349"/>
    </row>
    <row r="5350" spans="7:7" x14ac:dyDescent="0.35">
      <c r="G5350"/>
    </row>
    <row r="5351" spans="7:7" x14ac:dyDescent="0.35">
      <c r="G5351"/>
    </row>
    <row r="5352" spans="7:7" x14ac:dyDescent="0.35">
      <c r="G5352"/>
    </row>
    <row r="5353" spans="7:7" x14ac:dyDescent="0.35">
      <c r="G5353"/>
    </row>
    <row r="5354" spans="7:7" x14ac:dyDescent="0.35">
      <c r="G5354"/>
    </row>
    <row r="5355" spans="7:7" x14ac:dyDescent="0.35">
      <c r="G5355"/>
    </row>
    <row r="5356" spans="7:7" x14ac:dyDescent="0.35">
      <c r="G5356"/>
    </row>
    <row r="5357" spans="7:7" x14ac:dyDescent="0.35">
      <c r="G5357"/>
    </row>
    <row r="5358" spans="7:7" x14ac:dyDescent="0.35">
      <c r="G5358"/>
    </row>
    <row r="5359" spans="7:7" x14ac:dyDescent="0.35">
      <c r="G5359"/>
    </row>
    <row r="5360" spans="7:7" x14ac:dyDescent="0.35">
      <c r="G5360"/>
    </row>
    <row r="5361" spans="7:7" x14ac:dyDescent="0.35">
      <c r="G5361"/>
    </row>
    <row r="5362" spans="7:7" x14ac:dyDescent="0.35">
      <c r="G5362"/>
    </row>
    <row r="5363" spans="7:7" x14ac:dyDescent="0.35">
      <c r="G5363"/>
    </row>
    <row r="5364" spans="7:7" x14ac:dyDescent="0.35">
      <c r="G5364"/>
    </row>
    <row r="5365" spans="7:7" x14ac:dyDescent="0.35">
      <c r="G5365"/>
    </row>
    <row r="5366" spans="7:7" x14ac:dyDescent="0.35">
      <c r="G5366"/>
    </row>
    <row r="5367" spans="7:7" x14ac:dyDescent="0.35">
      <c r="G5367"/>
    </row>
    <row r="5368" spans="7:7" x14ac:dyDescent="0.35">
      <c r="G5368"/>
    </row>
    <row r="5369" spans="7:7" x14ac:dyDescent="0.35">
      <c r="G5369"/>
    </row>
    <row r="5370" spans="7:7" x14ac:dyDescent="0.35">
      <c r="G5370"/>
    </row>
    <row r="5371" spans="7:7" x14ac:dyDescent="0.35">
      <c r="G5371"/>
    </row>
    <row r="5372" spans="7:7" x14ac:dyDescent="0.35">
      <c r="G5372"/>
    </row>
    <row r="5373" spans="7:7" x14ac:dyDescent="0.35">
      <c r="G5373"/>
    </row>
    <row r="5374" spans="7:7" x14ac:dyDescent="0.35">
      <c r="G5374"/>
    </row>
    <row r="5375" spans="7:7" x14ac:dyDescent="0.35">
      <c r="G5375"/>
    </row>
    <row r="5376" spans="7:7" x14ac:dyDescent="0.35">
      <c r="G5376"/>
    </row>
    <row r="5377" spans="7:7" x14ac:dyDescent="0.35">
      <c r="G5377"/>
    </row>
    <row r="5378" spans="7:7" x14ac:dyDescent="0.35">
      <c r="G5378"/>
    </row>
    <row r="5379" spans="7:7" x14ac:dyDescent="0.35">
      <c r="G5379"/>
    </row>
    <row r="5380" spans="7:7" x14ac:dyDescent="0.35">
      <c r="G5380"/>
    </row>
    <row r="5381" spans="7:7" x14ac:dyDescent="0.35">
      <c r="G5381"/>
    </row>
    <row r="5382" spans="7:7" x14ac:dyDescent="0.35">
      <c r="G5382"/>
    </row>
    <row r="5383" spans="7:7" x14ac:dyDescent="0.35">
      <c r="G5383"/>
    </row>
    <row r="5384" spans="7:7" x14ac:dyDescent="0.35">
      <c r="G5384"/>
    </row>
    <row r="5385" spans="7:7" x14ac:dyDescent="0.35">
      <c r="G5385"/>
    </row>
    <row r="5386" spans="7:7" x14ac:dyDescent="0.35">
      <c r="G5386"/>
    </row>
    <row r="5387" spans="7:7" x14ac:dyDescent="0.35">
      <c r="G5387"/>
    </row>
    <row r="5388" spans="7:7" x14ac:dyDescent="0.35">
      <c r="G5388"/>
    </row>
    <row r="5389" spans="7:7" x14ac:dyDescent="0.35">
      <c r="G5389"/>
    </row>
    <row r="5390" spans="7:7" x14ac:dyDescent="0.35">
      <c r="G5390"/>
    </row>
    <row r="5391" spans="7:7" x14ac:dyDescent="0.35">
      <c r="G5391"/>
    </row>
    <row r="5392" spans="7:7" x14ac:dyDescent="0.35">
      <c r="G5392"/>
    </row>
    <row r="5393" spans="7:7" x14ac:dyDescent="0.35">
      <c r="G5393"/>
    </row>
    <row r="5394" spans="7:7" x14ac:dyDescent="0.35">
      <c r="G5394"/>
    </row>
    <row r="5395" spans="7:7" x14ac:dyDescent="0.35">
      <c r="G5395"/>
    </row>
    <row r="5396" spans="7:7" x14ac:dyDescent="0.35">
      <c r="G5396"/>
    </row>
    <row r="5397" spans="7:7" x14ac:dyDescent="0.35">
      <c r="G5397"/>
    </row>
    <row r="5398" spans="7:7" x14ac:dyDescent="0.35">
      <c r="G5398"/>
    </row>
    <row r="5399" spans="7:7" x14ac:dyDescent="0.35">
      <c r="G5399"/>
    </row>
    <row r="5400" spans="7:7" x14ac:dyDescent="0.35">
      <c r="G5400"/>
    </row>
    <row r="5401" spans="7:7" x14ac:dyDescent="0.35">
      <c r="G5401"/>
    </row>
    <row r="5402" spans="7:7" x14ac:dyDescent="0.35">
      <c r="G5402"/>
    </row>
    <row r="5403" spans="7:7" x14ac:dyDescent="0.35">
      <c r="G5403"/>
    </row>
    <row r="5404" spans="7:7" x14ac:dyDescent="0.35">
      <c r="G5404"/>
    </row>
    <row r="5405" spans="7:7" x14ac:dyDescent="0.35">
      <c r="G5405"/>
    </row>
    <row r="5406" spans="7:7" x14ac:dyDescent="0.35">
      <c r="G5406"/>
    </row>
    <row r="5407" spans="7:7" x14ac:dyDescent="0.35">
      <c r="G5407"/>
    </row>
    <row r="5408" spans="7:7" x14ac:dyDescent="0.35">
      <c r="G5408"/>
    </row>
    <row r="5409" spans="7:7" x14ac:dyDescent="0.35">
      <c r="G5409"/>
    </row>
    <row r="5410" spans="7:7" x14ac:dyDescent="0.35">
      <c r="G5410"/>
    </row>
    <row r="5411" spans="7:7" x14ac:dyDescent="0.35">
      <c r="G5411"/>
    </row>
    <row r="5412" spans="7:7" x14ac:dyDescent="0.35">
      <c r="G5412"/>
    </row>
    <row r="5413" spans="7:7" x14ac:dyDescent="0.35">
      <c r="G5413"/>
    </row>
    <row r="5414" spans="7:7" x14ac:dyDescent="0.35">
      <c r="G5414"/>
    </row>
    <row r="5415" spans="7:7" x14ac:dyDescent="0.35">
      <c r="G5415"/>
    </row>
    <row r="5416" spans="7:7" x14ac:dyDescent="0.35">
      <c r="G5416"/>
    </row>
    <row r="5417" spans="7:7" x14ac:dyDescent="0.35">
      <c r="G5417"/>
    </row>
    <row r="5418" spans="7:7" x14ac:dyDescent="0.35">
      <c r="G5418"/>
    </row>
    <row r="5419" spans="7:7" x14ac:dyDescent="0.35">
      <c r="G5419"/>
    </row>
    <row r="5420" spans="7:7" x14ac:dyDescent="0.35">
      <c r="G5420"/>
    </row>
    <row r="5421" spans="7:7" x14ac:dyDescent="0.35">
      <c r="G5421"/>
    </row>
    <row r="5422" spans="7:7" x14ac:dyDescent="0.35">
      <c r="G5422"/>
    </row>
    <row r="5423" spans="7:7" x14ac:dyDescent="0.35">
      <c r="G5423"/>
    </row>
    <row r="5424" spans="7:7" x14ac:dyDescent="0.35">
      <c r="G5424"/>
    </row>
    <row r="5425" spans="7:7" x14ac:dyDescent="0.35">
      <c r="G5425"/>
    </row>
    <row r="5426" spans="7:7" x14ac:dyDescent="0.35">
      <c r="G5426"/>
    </row>
    <row r="5427" spans="7:7" x14ac:dyDescent="0.35">
      <c r="G5427"/>
    </row>
    <row r="5428" spans="7:7" x14ac:dyDescent="0.35">
      <c r="G5428"/>
    </row>
    <row r="5429" spans="7:7" x14ac:dyDescent="0.35">
      <c r="G5429"/>
    </row>
    <row r="5430" spans="7:7" x14ac:dyDescent="0.35">
      <c r="G5430"/>
    </row>
    <row r="5431" spans="7:7" x14ac:dyDescent="0.35">
      <c r="G5431"/>
    </row>
    <row r="5432" spans="7:7" x14ac:dyDescent="0.35">
      <c r="G5432"/>
    </row>
    <row r="5433" spans="7:7" x14ac:dyDescent="0.35">
      <c r="G5433"/>
    </row>
    <row r="5434" spans="7:7" x14ac:dyDescent="0.35">
      <c r="G5434"/>
    </row>
    <row r="5435" spans="7:7" x14ac:dyDescent="0.35">
      <c r="G5435"/>
    </row>
    <row r="5436" spans="7:7" x14ac:dyDescent="0.35">
      <c r="G5436"/>
    </row>
    <row r="5437" spans="7:7" x14ac:dyDescent="0.35">
      <c r="G5437"/>
    </row>
    <row r="5438" spans="7:7" x14ac:dyDescent="0.35">
      <c r="G5438"/>
    </row>
    <row r="5439" spans="7:7" x14ac:dyDescent="0.35">
      <c r="G5439"/>
    </row>
    <row r="5440" spans="7:7" x14ac:dyDescent="0.35">
      <c r="G5440"/>
    </row>
    <row r="5441" spans="7:7" x14ac:dyDescent="0.35">
      <c r="G5441"/>
    </row>
    <row r="5442" spans="7:7" x14ac:dyDescent="0.35">
      <c r="G5442"/>
    </row>
    <row r="5443" spans="7:7" x14ac:dyDescent="0.35">
      <c r="G5443"/>
    </row>
    <row r="5444" spans="7:7" x14ac:dyDescent="0.35">
      <c r="G5444"/>
    </row>
    <row r="5445" spans="7:7" x14ac:dyDescent="0.35">
      <c r="G5445"/>
    </row>
    <row r="5446" spans="7:7" x14ac:dyDescent="0.35">
      <c r="G5446"/>
    </row>
    <row r="5447" spans="7:7" x14ac:dyDescent="0.35">
      <c r="G5447"/>
    </row>
    <row r="5448" spans="7:7" x14ac:dyDescent="0.35">
      <c r="G5448"/>
    </row>
    <row r="5449" spans="7:7" x14ac:dyDescent="0.35">
      <c r="G5449"/>
    </row>
    <row r="5450" spans="7:7" x14ac:dyDescent="0.35">
      <c r="G5450"/>
    </row>
    <row r="5451" spans="7:7" x14ac:dyDescent="0.35">
      <c r="G5451"/>
    </row>
    <row r="5452" spans="7:7" x14ac:dyDescent="0.35">
      <c r="G5452"/>
    </row>
    <row r="5453" spans="7:7" x14ac:dyDescent="0.35">
      <c r="G5453"/>
    </row>
    <row r="5454" spans="7:7" x14ac:dyDescent="0.35">
      <c r="G5454"/>
    </row>
    <row r="5455" spans="7:7" x14ac:dyDescent="0.35">
      <c r="G5455"/>
    </row>
    <row r="5456" spans="7:7" x14ac:dyDescent="0.35">
      <c r="G5456"/>
    </row>
    <row r="5457" spans="7:7" x14ac:dyDescent="0.35">
      <c r="G5457"/>
    </row>
    <row r="5458" spans="7:7" x14ac:dyDescent="0.35">
      <c r="G5458"/>
    </row>
    <row r="5459" spans="7:7" x14ac:dyDescent="0.35">
      <c r="G5459"/>
    </row>
    <row r="5460" spans="7:7" x14ac:dyDescent="0.35">
      <c r="G5460"/>
    </row>
    <row r="5461" spans="7:7" x14ac:dyDescent="0.35">
      <c r="G5461"/>
    </row>
    <row r="5462" spans="7:7" x14ac:dyDescent="0.35">
      <c r="G5462"/>
    </row>
    <row r="5463" spans="7:7" x14ac:dyDescent="0.35">
      <c r="G5463"/>
    </row>
    <row r="5464" spans="7:7" x14ac:dyDescent="0.35">
      <c r="G5464"/>
    </row>
    <row r="5465" spans="7:7" x14ac:dyDescent="0.35">
      <c r="G5465"/>
    </row>
    <row r="5466" spans="7:7" x14ac:dyDescent="0.35">
      <c r="G5466"/>
    </row>
    <row r="5467" spans="7:7" x14ac:dyDescent="0.35">
      <c r="G5467"/>
    </row>
    <row r="5468" spans="7:7" x14ac:dyDescent="0.35">
      <c r="G5468"/>
    </row>
    <row r="5469" spans="7:7" x14ac:dyDescent="0.35">
      <c r="G5469"/>
    </row>
    <row r="5470" spans="7:7" x14ac:dyDescent="0.35">
      <c r="G5470"/>
    </row>
    <row r="5471" spans="7:7" x14ac:dyDescent="0.35">
      <c r="G5471"/>
    </row>
    <row r="5472" spans="7:7" x14ac:dyDescent="0.35">
      <c r="G5472"/>
    </row>
    <row r="5473" spans="7:7" x14ac:dyDescent="0.35">
      <c r="G5473"/>
    </row>
    <row r="5474" spans="7:7" x14ac:dyDescent="0.35">
      <c r="G5474"/>
    </row>
    <row r="5475" spans="7:7" x14ac:dyDescent="0.35">
      <c r="G5475"/>
    </row>
    <row r="5476" spans="7:7" x14ac:dyDescent="0.35">
      <c r="G5476"/>
    </row>
    <row r="5477" spans="7:7" x14ac:dyDescent="0.35">
      <c r="G5477"/>
    </row>
    <row r="5478" spans="7:7" x14ac:dyDescent="0.35">
      <c r="G5478"/>
    </row>
    <row r="5479" spans="7:7" x14ac:dyDescent="0.35">
      <c r="G5479"/>
    </row>
    <row r="5480" spans="7:7" x14ac:dyDescent="0.35">
      <c r="G5480"/>
    </row>
    <row r="5481" spans="7:7" x14ac:dyDescent="0.35">
      <c r="G5481"/>
    </row>
    <row r="5482" spans="7:7" x14ac:dyDescent="0.35">
      <c r="G5482"/>
    </row>
    <row r="5483" spans="7:7" x14ac:dyDescent="0.35">
      <c r="G5483"/>
    </row>
    <row r="5484" spans="7:7" x14ac:dyDescent="0.35">
      <c r="G5484"/>
    </row>
    <row r="5485" spans="7:7" x14ac:dyDescent="0.35">
      <c r="G5485"/>
    </row>
    <row r="5486" spans="7:7" x14ac:dyDescent="0.35">
      <c r="G5486"/>
    </row>
    <row r="5487" spans="7:7" x14ac:dyDescent="0.35">
      <c r="G5487"/>
    </row>
    <row r="5488" spans="7:7" x14ac:dyDescent="0.35">
      <c r="G5488"/>
    </row>
    <row r="5489" spans="7:7" x14ac:dyDescent="0.35">
      <c r="G5489"/>
    </row>
    <row r="5490" spans="7:7" x14ac:dyDescent="0.35">
      <c r="G5490"/>
    </row>
    <row r="5491" spans="7:7" x14ac:dyDescent="0.35">
      <c r="G5491"/>
    </row>
    <row r="5492" spans="7:7" x14ac:dyDescent="0.35">
      <c r="G5492"/>
    </row>
    <row r="5493" spans="7:7" x14ac:dyDescent="0.35">
      <c r="G5493"/>
    </row>
    <row r="5494" spans="7:7" x14ac:dyDescent="0.35">
      <c r="G5494"/>
    </row>
    <row r="5495" spans="7:7" x14ac:dyDescent="0.35">
      <c r="G5495"/>
    </row>
    <row r="5496" spans="7:7" x14ac:dyDescent="0.35">
      <c r="G5496"/>
    </row>
    <row r="5497" spans="7:7" x14ac:dyDescent="0.35">
      <c r="G5497"/>
    </row>
    <row r="5498" spans="7:7" x14ac:dyDescent="0.35">
      <c r="G5498"/>
    </row>
    <row r="5499" spans="7:7" x14ac:dyDescent="0.35">
      <c r="G5499"/>
    </row>
    <row r="5500" spans="7:7" x14ac:dyDescent="0.35">
      <c r="G5500"/>
    </row>
    <row r="5501" spans="7:7" x14ac:dyDescent="0.35">
      <c r="G5501"/>
    </row>
    <row r="5502" spans="7:7" x14ac:dyDescent="0.35">
      <c r="G5502"/>
    </row>
    <row r="5503" spans="7:7" x14ac:dyDescent="0.35">
      <c r="G5503"/>
    </row>
    <row r="5504" spans="7:7" x14ac:dyDescent="0.35">
      <c r="G5504"/>
    </row>
    <row r="5505" spans="7:7" x14ac:dyDescent="0.35">
      <c r="G5505"/>
    </row>
    <row r="5506" spans="7:7" x14ac:dyDescent="0.35">
      <c r="G5506"/>
    </row>
    <row r="5507" spans="7:7" x14ac:dyDescent="0.35">
      <c r="G5507"/>
    </row>
    <row r="5508" spans="7:7" x14ac:dyDescent="0.35">
      <c r="G5508"/>
    </row>
    <row r="5509" spans="7:7" x14ac:dyDescent="0.35">
      <c r="G5509"/>
    </row>
    <row r="5510" spans="7:7" x14ac:dyDescent="0.35">
      <c r="G5510"/>
    </row>
    <row r="5511" spans="7:7" x14ac:dyDescent="0.35">
      <c r="G5511"/>
    </row>
    <row r="5512" spans="7:7" x14ac:dyDescent="0.35">
      <c r="G5512"/>
    </row>
    <row r="5513" spans="7:7" x14ac:dyDescent="0.35">
      <c r="G5513"/>
    </row>
    <row r="5514" spans="7:7" x14ac:dyDescent="0.35">
      <c r="G5514"/>
    </row>
    <row r="5515" spans="7:7" x14ac:dyDescent="0.35">
      <c r="G5515"/>
    </row>
    <row r="5516" spans="7:7" x14ac:dyDescent="0.35">
      <c r="G5516"/>
    </row>
    <row r="5517" spans="7:7" x14ac:dyDescent="0.35">
      <c r="G5517"/>
    </row>
    <row r="5518" spans="7:7" x14ac:dyDescent="0.35">
      <c r="G5518"/>
    </row>
    <row r="5519" spans="7:7" x14ac:dyDescent="0.35">
      <c r="G5519"/>
    </row>
    <row r="5520" spans="7:7" x14ac:dyDescent="0.35">
      <c r="G5520"/>
    </row>
    <row r="5521" spans="7:7" x14ac:dyDescent="0.35">
      <c r="G5521"/>
    </row>
    <row r="5522" spans="7:7" x14ac:dyDescent="0.35">
      <c r="G5522"/>
    </row>
    <row r="5523" spans="7:7" x14ac:dyDescent="0.35">
      <c r="G5523"/>
    </row>
    <row r="5524" spans="7:7" x14ac:dyDescent="0.35">
      <c r="G5524"/>
    </row>
    <row r="5525" spans="7:7" x14ac:dyDescent="0.35">
      <c r="G5525"/>
    </row>
    <row r="5526" spans="7:7" x14ac:dyDescent="0.35">
      <c r="G5526"/>
    </row>
    <row r="5527" spans="7:7" x14ac:dyDescent="0.35">
      <c r="G5527"/>
    </row>
    <row r="5528" spans="7:7" x14ac:dyDescent="0.35">
      <c r="G5528"/>
    </row>
    <row r="5529" spans="7:7" x14ac:dyDescent="0.35">
      <c r="G5529"/>
    </row>
    <row r="5530" spans="7:7" x14ac:dyDescent="0.35">
      <c r="G5530"/>
    </row>
    <row r="5531" spans="7:7" x14ac:dyDescent="0.35">
      <c r="G5531"/>
    </row>
    <row r="5532" spans="7:7" x14ac:dyDescent="0.35">
      <c r="G5532"/>
    </row>
    <row r="5533" spans="7:7" x14ac:dyDescent="0.35">
      <c r="G5533"/>
    </row>
    <row r="5534" spans="7:7" x14ac:dyDescent="0.35">
      <c r="G5534"/>
    </row>
    <row r="5535" spans="7:7" x14ac:dyDescent="0.35">
      <c r="G5535"/>
    </row>
    <row r="5536" spans="7:7" x14ac:dyDescent="0.35">
      <c r="G5536"/>
    </row>
    <row r="5537" spans="7:7" x14ac:dyDescent="0.35">
      <c r="G5537"/>
    </row>
    <row r="5538" spans="7:7" x14ac:dyDescent="0.35">
      <c r="G5538"/>
    </row>
    <row r="5539" spans="7:7" x14ac:dyDescent="0.35">
      <c r="G5539"/>
    </row>
    <row r="5540" spans="7:7" x14ac:dyDescent="0.35">
      <c r="G5540"/>
    </row>
    <row r="5541" spans="7:7" x14ac:dyDescent="0.35">
      <c r="G5541"/>
    </row>
    <row r="5542" spans="7:7" x14ac:dyDescent="0.35">
      <c r="G5542"/>
    </row>
    <row r="5543" spans="7:7" x14ac:dyDescent="0.35">
      <c r="G5543"/>
    </row>
    <row r="5544" spans="7:7" x14ac:dyDescent="0.35">
      <c r="G5544"/>
    </row>
    <row r="5545" spans="7:7" x14ac:dyDescent="0.35">
      <c r="G5545"/>
    </row>
    <row r="5546" spans="7:7" x14ac:dyDescent="0.35">
      <c r="G5546"/>
    </row>
    <row r="5547" spans="7:7" x14ac:dyDescent="0.35">
      <c r="G5547"/>
    </row>
    <row r="5548" spans="7:7" x14ac:dyDescent="0.35">
      <c r="G5548"/>
    </row>
    <row r="5549" spans="7:7" x14ac:dyDescent="0.35">
      <c r="G5549"/>
    </row>
    <row r="5550" spans="7:7" x14ac:dyDescent="0.35">
      <c r="G5550"/>
    </row>
    <row r="5551" spans="7:7" x14ac:dyDescent="0.35">
      <c r="G5551"/>
    </row>
    <row r="5552" spans="7:7" x14ac:dyDescent="0.35">
      <c r="G5552"/>
    </row>
    <row r="5553" spans="7:7" x14ac:dyDescent="0.35">
      <c r="G5553"/>
    </row>
    <row r="5554" spans="7:7" x14ac:dyDescent="0.35">
      <c r="G5554"/>
    </row>
    <row r="5555" spans="7:7" x14ac:dyDescent="0.35">
      <c r="G5555"/>
    </row>
    <row r="5556" spans="7:7" x14ac:dyDescent="0.35">
      <c r="G5556"/>
    </row>
    <row r="5557" spans="7:7" x14ac:dyDescent="0.35">
      <c r="G5557"/>
    </row>
    <row r="5558" spans="7:7" x14ac:dyDescent="0.35">
      <c r="G5558"/>
    </row>
    <row r="5559" spans="7:7" x14ac:dyDescent="0.35">
      <c r="G5559"/>
    </row>
    <row r="5560" spans="7:7" x14ac:dyDescent="0.35">
      <c r="G5560"/>
    </row>
    <row r="5561" spans="7:7" x14ac:dyDescent="0.35">
      <c r="G5561"/>
    </row>
    <row r="5562" spans="7:7" x14ac:dyDescent="0.35">
      <c r="G5562"/>
    </row>
    <row r="5563" spans="7:7" x14ac:dyDescent="0.35">
      <c r="G5563"/>
    </row>
    <row r="5564" spans="7:7" x14ac:dyDescent="0.35">
      <c r="G5564"/>
    </row>
    <row r="5565" spans="7:7" x14ac:dyDescent="0.35">
      <c r="G5565"/>
    </row>
    <row r="5566" spans="7:7" x14ac:dyDescent="0.35">
      <c r="G5566"/>
    </row>
    <row r="5567" spans="7:7" x14ac:dyDescent="0.35">
      <c r="G5567"/>
    </row>
    <row r="5568" spans="7:7" x14ac:dyDescent="0.35">
      <c r="G5568"/>
    </row>
    <row r="5569" spans="7:7" x14ac:dyDescent="0.35">
      <c r="G5569"/>
    </row>
    <row r="5570" spans="7:7" x14ac:dyDescent="0.35">
      <c r="G5570"/>
    </row>
    <row r="5571" spans="7:7" x14ac:dyDescent="0.35">
      <c r="G5571"/>
    </row>
    <row r="5572" spans="7:7" x14ac:dyDescent="0.35">
      <c r="G5572"/>
    </row>
    <row r="5573" spans="7:7" x14ac:dyDescent="0.35">
      <c r="G5573"/>
    </row>
    <row r="5574" spans="7:7" x14ac:dyDescent="0.35">
      <c r="G5574"/>
    </row>
    <row r="5575" spans="7:7" x14ac:dyDescent="0.35">
      <c r="G5575"/>
    </row>
    <row r="5576" spans="7:7" x14ac:dyDescent="0.35">
      <c r="G5576"/>
    </row>
    <row r="5577" spans="7:7" x14ac:dyDescent="0.35">
      <c r="G5577"/>
    </row>
    <row r="5578" spans="7:7" x14ac:dyDescent="0.35">
      <c r="G5578"/>
    </row>
    <row r="5579" spans="7:7" x14ac:dyDescent="0.35">
      <c r="G5579"/>
    </row>
    <row r="5580" spans="7:7" x14ac:dyDescent="0.35">
      <c r="G5580"/>
    </row>
    <row r="5581" spans="7:7" x14ac:dyDescent="0.35">
      <c r="G5581"/>
    </row>
    <row r="5582" spans="7:7" x14ac:dyDescent="0.35">
      <c r="G5582"/>
    </row>
    <row r="5583" spans="7:7" x14ac:dyDescent="0.35">
      <c r="G5583"/>
    </row>
    <row r="5584" spans="7:7" x14ac:dyDescent="0.35">
      <c r="G5584"/>
    </row>
    <row r="5585" spans="7:7" x14ac:dyDescent="0.35">
      <c r="G5585"/>
    </row>
    <row r="5586" spans="7:7" x14ac:dyDescent="0.35">
      <c r="G5586"/>
    </row>
    <row r="5587" spans="7:7" x14ac:dyDescent="0.35">
      <c r="G5587"/>
    </row>
    <row r="5588" spans="7:7" x14ac:dyDescent="0.35">
      <c r="G5588"/>
    </row>
    <row r="5589" spans="7:7" x14ac:dyDescent="0.35">
      <c r="G5589"/>
    </row>
    <row r="5590" spans="7:7" x14ac:dyDescent="0.35">
      <c r="G5590"/>
    </row>
    <row r="5591" spans="7:7" x14ac:dyDescent="0.35">
      <c r="G5591"/>
    </row>
    <row r="5592" spans="7:7" x14ac:dyDescent="0.35">
      <c r="G5592"/>
    </row>
    <row r="5593" spans="7:7" x14ac:dyDescent="0.35">
      <c r="G5593"/>
    </row>
    <row r="5594" spans="7:7" x14ac:dyDescent="0.35">
      <c r="G5594"/>
    </row>
    <row r="5595" spans="7:7" x14ac:dyDescent="0.35">
      <c r="G5595"/>
    </row>
    <row r="5596" spans="7:7" x14ac:dyDescent="0.35">
      <c r="G5596"/>
    </row>
    <row r="5597" spans="7:7" x14ac:dyDescent="0.35">
      <c r="G5597"/>
    </row>
    <row r="5598" spans="7:7" x14ac:dyDescent="0.35">
      <c r="G5598"/>
    </row>
    <row r="5599" spans="7:7" x14ac:dyDescent="0.35">
      <c r="G5599"/>
    </row>
    <row r="5600" spans="7:7" x14ac:dyDescent="0.35">
      <c r="G5600"/>
    </row>
    <row r="5601" spans="7:7" x14ac:dyDescent="0.35">
      <c r="G5601"/>
    </row>
    <row r="5602" spans="7:7" x14ac:dyDescent="0.35">
      <c r="G5602"/>
    </row>
    <row r="5603" spans="7:7" x14ac:dyDescent="0.35">
      <c r="G5603"/>
    </row>
    <row r="5604" spans="7:7" x14ac:dyDescent="0.35">
      <c r="G5604"/>
    </row>
    <row r="5605" spans="7:7" x14ac:dyDescent="0.35">
      <c r="G5605"/>
    </row>
    <row r="5606" spans="7:7" x14ac:dyDescent="0.35">
      <c r="G5606"/>
    </row>
    <row r="5607" spans="7:7" x14ac:dyDescent="0.35">
      <c r="G5607"/>
    </row>
    <row r="5608" spans="7:7" x14ac:dyDescent="0.35">
      <c r="G5608"/>
    </row>
    <row r="5609" spans="7:7" x14ac:dyDescent="0.35">
      <c r="G5609"/>
    </row>
    <row r="5610" spans="7:7" x14ac:dyDescent="0.35">
      <c r="G5610"/>
    </row>
    <row r="5611" spans="7:7" x14ac:dyDescent="0.35">
      <c r="G5611"/>
    </row>
    <row r="5612" spans="7:7" x14ac:dyDescent="0.35">
      <c r="G5612"/>
    </row>
    <row r="5613" spans="7:7" x14ac:dyDescent="0.35">
      <c r="G5613"/>
    </row>
    <row r="5614" spans="7:7" x14ac:dyDescent="0.35">
      <c r="G5614"/>
    </row>
    <row r="5615" spans="7:7" x14ac:dyDescent="0.35">
      <c r="G5615"/>
    </row>
    <row r="5616" spans="7:7" x14ac:dyDescent="0.35">
      <c r="G5616"/>
    </row>
    <row r="5617" spans="7:7" x14ac:dyDescent="0.35">
      <c r="G5617"/>
    </row>
    <row r="5618" spans="7:7" x14ac:dyDescent="0.35">
      <c r="G5618"/>
    </row>
    <row r="5619" spans="7:7" x14ac:dyDescent="0.35">
      <c r="G5619"/>
    </row>
    <row r="5620" spans="7:7" x14ac:dyDescent="0.35">
      <c r="G5620"/>
    </row>
    <row r="5621" spans="7:7" x14ac:dyDescent="0.35">
      <c r="G5621"/>
    </row>
    <row r="5622" spans="7:7" x14ac:dyDescent="0.35">
      <c r="G5622"/>
    </row>
    <row r="5623" spans="7:7" x14ac:dyDescent="0.35">
      <c r="G5623"/>
    </row>
    <row r="5624" spans="7:7" x14ac:dyDescent="0.35">
      <c r="G5624"/>
    </row>
    <row r="5625" spans="7:7" x14ac:dyDescent="0.35">
      <c r="G5625"/>
    </row>
    <row r="5626" spans="7:7" x14ac:dyDescent="0.35">
      <c r="G5626"/>
    </row>
    <row r="5627" spans="7:7" x14ac:dyDescent="0.35">
      <c r="G5627"/>
    </row>
    <row r="5628" spans="7:7" x14ac:dyDescent="0.35">
      <c r="G5628"/>
    </row>
    <row r="5629" spans="7:7" x14ac:dyDescent="0.35">
      <c r="G5629"/>
    </row>
    <row r="5630" spans="7:7" x14ac:dyDescent="0.35">
      <c r="G5630"/>
    </row>
    <row r="5631" spans="7:7" x14ac:dyDescent="0.35">
      <c r="G5631"/>
    </row>
    <row r="5632" spans="7:7" x14ac:dyDescent="0.35">
      <c r="G5632"/>
    </row>
    <row r="5633" spans="7:7" x14ac:dyDescent="0.35">
      <c r="G5633"/>
    </row>
    <row r="5634" spans="7:7" x14ac:dyDescent="0.35">
      <c r="G5634"/>
    </row>
    <row r="5635" spans="7:7" x14ac:dyDescent="0.35">
      <c r="G5635"/>
    </row>
    <row r="5636" spans="7:7" x14ac:dyDescent="0.35">
      <c r="G5636"/>
    </row>
    <row r="5637" spans="7:7" x14ac:dyDescent="0.35">
      <c r="G5637"/>
    </row>
    <row r="5638" spans="7:7" x14ac:dyDescent="0.35">
      <c r="G5638"/>
    </row>
    <row r="5639" spans="7:7" x14ac:dyDescent="0.35">
      <c r="G5639"/>
    </row>
    <row r="5640" spans="7:7" x14ac:dyDescent="0.35">
      <c r="G5640"/>
    </row>
    <row r="5641" spans="7:7" x14ac:dyDescent="0.35">
      <c r="G5641"/>
    </row>
    <row r="5642" spans="7:7" x14ac:dyDescent="0.35">
      <c r="G5642"/>
    </row>
    <row r="5643" spans="7:7" x14ac:dyDescent="0.35">
      <c r="G5643"/>
    </row>
    <row r="5644" spans="7:7" x14ac:dyDescent="0.35">
      <c r="G5644"/>
    </row>
    <row r="5645" spans="7:7" x14ac:dyDescent="0.35">
      <c r="G5645"/>
    </row>
    <row r="5646" spans="7:7" x14ac:dyDescent="0.35">
      <c r="G5646"/>
    </row>
    <row r="5647" spans="7:7" x14ac:dyDescent="0.35">
      <c r="G5647"/>
    </row>
    <row r="5648" spans="7:7" x14ac:dyDescent="0.35">
      <c r="G5648"/>
    </row>
    <row r="5649" spans="7:7" x14ac:dyDescent="0.35">
      <c r="G5649"/>
    </row>
    <row r="5650" spans="7:7" x14ac:dyDescent="0.35">
      <c r="G5650"/>
    </row>
    <row r="5651" spans="7:7" x14ac:dyDescent="0.35">
      <c r="G5651"/>
    </row>
    <row r="5652" spans="7:7" x14ac:dyDescent="0.35">
      <c r="G5652"/>
    </row>
    <row r="5653" spans="7:7" x14ac:dyDescent="0.35">
      <c r="G5653"/>
    </row>
    <row r="5654" spans="7:7" x14ac:dyDescent="0.35">
      <c r="G5654"/>
    </row>
    <row r="5655" spans="7:7" x14ac:dyDescent="0.35">
      <c r="G5655"/>
    </row>
    <row r="5656" spans="7:7" x14ac:dyDescent="0.35">
      <c r="G5656"/>
    </row>
    <row r="5657" spans="7:7" x14ac:dyDescent="0.35">
      <c r="G5657"/>
    </row>
    <row r="5658" spans="7:7" x14ac:dyDescent="0.35">
      <c r="G5658"/>
    </row>
    <row r="5659" spans="7:7" x14ac:dyDescent="0.35">
      <c r="G5659"/>
    </row>
    <row r="5660" spans="7:7" x14ac:dyDescent="0.35">
      <c r="G5660"/>
    </row>
    <row r="5661" spans="7:7" x14ac:dyDescent="0.35">
      <c r="G5661"/>
    </row>
    <row r="5662" spans="7:7" x14ac:dyDescent="0.35">
      <c r="G5662"/>
    </row>
    <row r="5663" spans="7:7" x14ac:dyDescent="0.35">
      <c r="G5663"/>
    </row>
    <row r="5664" spans="7:7" x14ac:dyDescent="0.35">
      <c r="G5664"/>
    </row>
    <row r="5665" spans="7:7" x14ac:dyDescent="0.35">
      <c r="G5665"/>
    </row>
    <row r="5666" spans="7:7" x14ac:dyDescent="0.35">
      <c r="G5666"/>
    </row>
    <row r="5667" spans="7:7" x14ac:dyDescent="0.35">
      <c r="G5667"/>
    </row>
    <row r="5668" spans="7:7" x14ac:dyDescent="0.35">
      <c r="G5668"/>
    </row>
    <row r="5669" spans="7:7" x14ac:dyDescent="0.35">
      <c r="G5669"/>
    </row>
    <row r="5670" spans="7:7" x14ac:dyDescent="0.35">
      <c r="G5670"/>
    </row>
    <row r="5671" spans="7:7" x14ac:dyDescent="0.35">
      <c r="G5671"/>
    </row>
    <row r="5672" spans="7:7" x14ac:dyDescent="0.35">
      <c r="G5672"/>
    </row>
    <row r="5673" spans="7:7" x14ac:dyDescent="0.35">
      <c r="G5673"/>
    </row>
    <row r="5674" spans="7:7" x14ac:dyDescent="0.35">
      <c r="G5674"/>
    </row>
    <row r="5675" spans="7:7" x14ac:dyDescent="0.35">
      <c r="G5675"/>
    </row>
    <row r="5676" spans="7:7" x14ac:dyDescent="0.35">
      <c r="G5676"/>
    </row>
    <row r="5677" spans="7:7" x14ac:dyDescent="0.35">
      <c r="G5677"/>
    </row>
    <row r="5678" spans="7:7" x14ac:dyDescent="0.35">
      <c r="G5678"/>
    </row>
    <row r="5679" spans="7:7" x14ac:dyDescent="0.35">
      <c r="G5679"/>
    </row>
    <row r="5680" spans="7:7" x14ac:dyDescent="0.35">
      <c r="G5680"/>
    </row>
    <row r="5681" spans="7:7" x14ac:dyDescent="0.35">
      <c r="G5681"/>
    </row>
    <row r="5682" spans="7:7" x14ac:dyDescent="0.35">
      <c r="G5682"/>
    </row>
    <row r="5683" spans="7:7" x14ac:dyDescent="0.35">
      <c r="G5683"/>
    </row>
    <row r="5684" spans="7:7" x14ac:dyDescent="0.35">
      <c r="G5684"/>
    </row>
    <row r="5685" spans="7:7" x14ac:dyDescent="0.35">
      <c r="G5685"/>
    </row>
    <row r="5686" spans="7:7" x14ac:dyDescent="0.35">
      <c r="G5686"/>
    </row>
    <row r="5687" spans="7:7" x14ac:dyDescent="0.35">
      <c r="G5687"/>
    </row>
    <row r="5688" spans="7:7" x14ac:dyDescent="0.35">
      <c r="G5688"/>
    </row>
    <row r="5689" spans="7:7" x14ac:dyDescent="0.35">
      <c r="G5689"/>
    </row>
    <row r="5690" spans="7:7" x14ac:dyDescent="0.35">
      <c r="G5690"/>
    </row>
    <row r="5691" spans="7:7" x14ac:dyDescent="0.35">
      <c r="G5691"/>
    </row>
    <row r="5692" spans="7:7" x14ac:dyDescent="0.35">
      <c r="G5692"/>
    </row>
    <row r="5693" spans="7:7" x14ac:dyDescent="0.35">
      <c r="G5693"/>
    </row>
    <row r="5694" spans="7:7" x14ac:dyDescent="0.35">
      <c r="G5694"/>
    </row>
    <row r="5695" spans="7:7" x14ac:dyDescent="0.35">
      <c r="G5695"/>
    </row>
    <row r="5696" spans="7:7" x14ac:dyDescent="0.35">
      <c r="G5696"/>
    </row>
    <row r="5697" spans="7:7" x14ac:dyDescent="0.35">
      <c r="G5697"/>
    </row>
    <row r="5698" spans="7:7" x14ac:dyDescent="0.35">
      <c r="G5698"/>
    </row>
    <row r="5699" spans="7:7" x14ac:dyDescent="0.35">
      <c r="G5699"/>
    </row>
    <row r="5700" spans="7:7" x14ac:dyDescent="0.35">
      <c r="G5700"/>
    </row>
    <row r="5701" spans="7:7" x14ac:dyDescent="0.35">
      <c r="G5701"/>
    </row>
    <row r="5702" spans="7:7" x14ac:dyDescent="0.35">
      <c r="G5702"/>
    </row>
    <row r="5703" spans="7:7" x14ac:dyDescent="0.35">
      <c r="G5703"/>
    </row>
    <row r="5704" spans="7:7" x14ac:dyDescent="0.35">
      <c r="G5704"/>
    </row>
    <row r="5705" spans="7:7" x14ac:dyDescent="0.35">
      <c r="G5705"/>
    </row>
    <row r="5706" spans="7:7" x14ac:dyDescent="0.35">
      <c r="G5706"/>
    </row>
    <row r="5707" spans="7:7" x14ac:dyDescent="0.35">
      <c r="G5707"/>
    </row>
    <row r="5708" spans="7:7" x14ac:dyDescent="0.35">
      <c r="G5708"/>
    </row>
    <row r="5709" spans="7:7" x14ac:dyDescent="0.35">
      <c r="G5709"/>
    </row>
    <row r="5710" spans="7:7" x14ac:dyDescent="0.35">
      <c r="G5710"/>
    </row>
    <row r="5711" spans="7:7" x14ac:dyDescent="0.35">
      <c r="G5711"/>
    </row>
    <row r="5712" spans="7:7" x14ac:dyDescent="0.35">
      <c r="G5712"/>
    </row>
    <row r="5713" spans="7:7" x14ac:dyDescent="0.35">
      <c r="G5713"/>
    </row>
    <row r="5714" spans="7:7" x14ac:dyDescent="0.35">
      <c r="G5714"/>
    </row>
    <row r="5715" spans="7:7" x14ac:dyDescent="0.35">
      <c r="G5715"/>
    </row>
    <row r="5716" spans="7:7" x14ac:dyDescent="0.35">
      <c r="G5716"/>
    </row>
    <row r="5717" spans="7:7" x14ac:dyDescent="0.35">
      <c r="G5717"/>
    </row>
    <row r="5718" spans="7:7" x14ac:dyDescent="0.35">
      <c r="G5718"/>
    </row>
    <row r="5719" spans="7:7" x14ac:dyDescent="0.35">
      <c r="G5719"/>
    </row>
    <row r="5720" spans="7:7" x14ac:dyDescent="0.35">
      <c r="G5720"/>
    </row>
    <row r="5721" spans="7:7" x14ac:dyDescent="0.35">
      <c r="G5721"/>
    </row>
    <row r="5722" spans="7:7" x14ac:dyDescent="0.35">
      <c r="G5722"/>
    </row>
    <row r="5723" spans="7:7" x14ac:dyDescent="0.35">
      <c r="G5723"/>
    </row>
    <row r="5724" spans="7:7" x14ac:dyDescent="0.35">
      <c r="G5724"/>
    </row>
    <row r="5725" spans="7:7" x14ac:dyDescent="0.35">
      <c r="G5725"/>
    </row>
    <row r="5726" spans="7:7" x14ac:dyDescent="0.35">
      <c r="G5726"/>
    </row>
    <row r="5727" spans="7:7" x14ac:dyDescent="0.35">
      <c r="G5727"/>
    </row>
    <row r="5728" spans="7:7" x14ac:dyDescent="0.35">
      <c r="G5728"/>
    </row>
    <row r="5729" spans="7:7" x14ac:dyDescent="0.35">
      <c r="G5729"/>
    </row>
    <row r="5730" spans="7:7" x14ac:dyDescent="0.35">
      <c r="G5730"/>
    </row>
    <row r="5731" spans="7:7" x14ac:dyDescent="0.35">
      <c r="G5731"/>
    </row>
    <row r="5732" spans="7:7" x14ac:dyDescent="0.35">
      <c r="G5732"/>
    </row>
    <row r="5733" spans="7:7" x14ac:dyDescent="0.35">
      <c r="G5733"/>
    </row>
    <row r="5734" spans="7:7" x14ac:dyDescent="0.35">
      <c r="G5734"/>
    </row>
    <row r="5735" spans="7:7" x14ac:dyDescent="0.35">
      <c r="G5735"/>
    </row>
    <row r="5736" spans="7:7" x14ac:dyDescent="0.35">
      <c r="G5736"/>
    </row>
    <row r="5737" spans="7:7" x14ac:dyDescent="0.35">
      <c r="G5737"/>
    </row>
    <row r="5738" spans="7:7" x14ac:dyDescent="0.35">
      <c r="G5738"/>
    </row>
    <row r="5739" spans="7:7" x14ac:dyDescent="0.35">
      <c r="G5739"/>
    </row>
    <row r="5740" spans="7:7" x14ac:dyDescent="0.35">
      <c r="G5740"/>
    </row>
    <row r="5741" spans="7:7" x14ac:dyDescent="0.35">
      <c r="G5741"/>
    </row>
    <row r="5742" spans="7:7" x14ac:dyDescent="0.35">
      <c r="G5742"/>
    </row>
    <row r="5743" spans="7:7" x14ac:dyDescent="0.35">
      <c r="G5743"/>
    </row>
    <row r="5744" spans="7:7" x14ac:dyDescent="0.35">
      <c r="G5744"/>
    </row>
    <row r="5745" spans="7:7" x14ac:dyDescent="0.35">
      <c r="G5745"/>
    </row>
    <row r="5746" spans="7:7" x14ac:dyDescent="0.35">
      <c r="G5746"/>
    </row>
    <row r="5747" spans="7:7" x14ac:dyDescent="0.35">
      <c r="G5747"/>
    </row>
    <row r="5748" spans="7:7" x14ac:dyDescent="0.35">
      <c r="G5748"/>
    </row>
    <row r="5749" spans="7:7" x14ac:dyDescent="0.35">
      <c r="G5749"/>
    </row>
    <row r="5750" spans="7:7" x14ac:dyDescent="0.35">
      <c r="G5750"/>
    </row>
    <row r="5751" spans="7:7" x14ac:dyDescent="0.35">
      <c r="G5751"/>
    </row>
    <row r="5752" spans="7:7" x14ac:dyDescent="0.35">
      <c r="G5752"/>
    </row>
    <row r="5753" spans="7:7" x14ac:dyDescent="0.35">
      <c r="G5753"/>
    </row>
    <row r="5754" spans="7:7" x14ac:dyDescent="0.35">
      <c r="G5754"/>
    </row>
    <row r="5755" spans="7:7" x14ac:dyDescent="0.35">
      <c r="G5755"/>
    </row>
    <row r="5756" spans="7:7" x14ac:dyDescent="0.35">
      <c r="G5756"/>
    </row>
    <row r="5757" spans="7:7" x14ac:dyDescent="0.35">
      <c r="G5757"/>
    </row>
    <row r="5758" spans="7:7" x14ac:dyDescent="0.35">
      <c r="G5758"/>
    </row>
    <row r="5759" spans="7:7" x14ac:dyDescent="0.35">
      <c r="G5759"/>
    </row>
    <row r="5760" spans="7:7" x14ac:dyDescent="0.35">
      <c r="G5760"/>
    </row>
    <row r="5761" spans="7:7" x14ac:dyDescent="0.35">
      <c r="G5761"/>
    </row>
    <row r="5762" spans="7:7" x14ac:dyDescent="0.35">
      <c r="G5762"/>
    </row>
    <row r="5763" spans="7:7" x14ac:dyDescent="0.35">
      <c r="G5763"/>
    </row>
    <row r="5764" spans="7:7" x14ac:dyDescent="0.35">
      <c r="G5764"/>
    </row>
    <row r="5765" spans="7:7" x14ac:dyDescent="0.35">
      <c r="G5765"/>
    </row>
    <row r="5766" spans="7:7" x14ac:dyDescent="0.35">
      <c r="G5766"/>
    </row>
    <row r="5767" spans="7:7" x14ac:dyDescent="0.35">
      <c r="G5767"/>
    </row>
    <row r="5768" spans="7:7" x14ac:dyDescent="0.35">
      <c r="G5768"/>
    </row>
    <row r="5769" spans="7:7" x14ac:dyDescent="0.35">
      <c r="G5769"/>
    </row>
    <row r="5770" spans="7:7" x14ac:dyDescent="0.35">
      <c r="G5770"/>
    </row>
    <row r="5771" spans="7:7" x14ac:dyDescent="0.35">
      <c r="G5771"/>
    </row>
    <row r="5772" spans="7:7" x14ac:dyDescent="0.35">
      <c r="G5772"/>
    </row>
    <row r="5773" spans="7:7" x14ac:dyDescent="0.35">
      <c r="G5773"/>
    </row>
    <row r="5774" spans="7:7" x14ac:dyDescent="0.35">
      <c r="G5774"/>
    </row>
    <row r="5775" spans="7:7" x14ac:dyDescent="0.35">
      <c r="G5775"/>
    </row>
    <row r="5776" spans="7:7" x14ac:dyDescent="0.35">
      <c r="G5776"/>
    </row>
    <row r="5777" spans="7:7" x14ac:dyDescent="0.35">
      <c r="G5777"/>
    </row>
    <row r="5778" spans="7:7" x14ac:dyDescent="0.35">
      <c r="G5778"/>
    </row>
    <row r="5779" spans="7:7" x14ac:dyDescent="0.35">
      <c r="G5779"/>
    </row>
    <row r="5780" spans="7:7" x14ac:dyDescent="0.35">
      <c r="G5780"/>
    </row>
    <row r="5781" spans="7:7" x14ac:dyDescent="0.35">
      <c r="G5781"/>
    </row>
    <row r="5782" spans="7:7" x14ac:dyDescent="0.35">
      <c r="G5782"/>
    </row>
    <row r="5783" spans="7:7" x14ac:dyDescent="0.35">
      <c r="G5783"/>
    </row>
    <row r="5784" spans="7:7" x14ac:dyDescent="0.35">
      <c r="G5784"/>
    </row>
    <row r="5785" spans="7:7" x14ac:dyDescent="0.35">
      <c r="G5785"/>
    </row>
    <row r="5786" spans="7:7" x14ac:dyDescent="0.35">
      <c r="G5786"/>
    </row>
    <row r="5787" spans="7:7" x14ac:dyDescent="0.35">
      <c r="G5787"/>
    </row>
    <row r="5788" spans="7:7" x14ac:dyDescent="0.35">
      <c r="G5788"/>
    </row>
    <row r="5789" spans="7:7" x14ac:dyDescent="0.35">
      <c r="G5789"/>
    </row>
    <row r="5790" spans="7:7" x14ac:dyDescent="0.35">
      <c r="G5790"/>
    </row>
    <row r="5791" spans="7:7" x14ac:dyDescent="0.35">
      <c r="G5791"/>
    </row>
    <row r="5792" spans="7:7" x14ac:dyDescent="0.35">
      <c r="G5792"/>
    </row>
    <row r="5793" spans="7:7" x14ac:dyDescent="0.35">
      <c r="G5793"/>
    </row>
    <row r="5794" spans="7:7" x14ac:dyDescent="0.35">
      <c r="G5794"/>
    </row>
    <row r="5795" spans="7:7" x14ac:dyDescent="0.35">
      <c r="G5795"/>
    </row>
    <row r="5796" spans="7:7" x14ac:dyDescent="0.35">
      <c r="G5796"/>
    </row>
    <row r="5797" spans="7:7" x14ac:dyDescent="0.35">
      <c r="G5797"/>
    </row>
    <row r="5798" spans="7:7" x14ac:dyDescent="0.35">
      <c r="G5798"/>
    </row>
    <row r="5799" spans="7:7" x14ac:dyDescent="0.35">
      <c r="G5799"/>
    </row>
    <row r="5800" spans="7:7" x14ac:dyDescent="0.35">
      <c r="G5800"/>
    </row>
    <row r="5801" spans="7:7" x14ac:dyDescent="0.35">
      <c r="G5801"/>
    </row>
    <row r="5802" spans="7:7" x14ac:dyDescent="0.35">
      <c r="G5802"/>
    </row>
    <row r="5803" spans="7:7" x14ac:dyDescent="0.35">
      <c r="G5803"/>
    </row>
    <row r="5804" spans="7:7" x14ac:dyDescent="0.35">
      <c r="G5804"/>
    </row>
    <row r="5805" spans="7:7" x14ac:dyDescent="0.35">
      <c r="G5805"/>
    </row>
    <row r="5806" spans="7:7" x14ac:dyDescent="0.35">
      <c r="G5806"/>
    </row>
    <row r="5807" spans="7:7" x14ac:dyDescent="0.35">
      <c r="G5807"/>
    </row>
    <row r="5808" spans="7:7" x14ac:dyDescent="0.35">
      <c r="G5808"/>
    </row>
    <row r="5809" spans="7:7" x14ac:dyDescent="0.35">
      <c r="G5809"/>
    </row>
    <row r="5810" spans="7:7" x14ac:dyDescent="0.35">
      <c r="G5810"/>
    </row>
    <row r="5811" spans="7:7" x14ac:dyDescent="0.35">
      <c r="G5811"/>
    </row>
    <row r="5812" spans="7:7" x14ac:dyDescent="0.35">
      <c r="G5812"/>
    </row>
    <row r="5813" spans="7:7" x14ac:dyDescent="0.35">
      <c r="G5813"/>
    </row>
    <row r="5814" spans="7:7" x14ac:dyDescent="0.35">
      <c r="G5814"/>
    </row>
    <row r="5815" spans="7:7" x14ac:dyDescent="0.35">
      <c r="G5815"/>
    </row>
    <row r="5816" spans="7:7" x14ac:dyDescent="0.35">
      <c r="G5816"/>
    </row>
    <row r="5817" spans="7:7" x14ac:dyDescent="0.35">
      <c r="G5817"/>
    </row>
    <row r="5818" spans="7:7" x14ac:dyDescent="0.35">
      <c r="G5818"/>
    </row>
    <row r="5819" spans="7:7" x14ac:dyDescent="0.35">
      <c r="G5819"/>
    </row>
    <row r="5820" spans="7:7" x14ac:dyDescent="0.35">
      <c r="G5820"/>
    </row>
    <row r="5821" spans="7:7" x14ac:dyDescent="0.35">
      <c r="G5821"/>
    </row>
    <row r="5822" spans="7:7" x14ac:dyDescent="0.35">
      <c r="G5822"/>
    </row>
    <row r="5823" spans="7:7" x14ac:dyDescent="0.35">
      <c r="G5823"/>
    </row>
    <row r="5824" spans="7:7" x14ac:dyDescent="0.35">
      <c r="G5824"/>
    </row>
    <row r="5825" spans="7:7" x14ac:dyDescent="0.35">
      <c r="G5825"/>
    </row>
    <row r="5826" spans="7:7" x14ac:dyDescent="0.35">
      <c r="G5826"/>
    </row>
    <row r="5827" spans="7:7" x14ac:dyDescent="0.35">
      <c r="G5827"/>
    </row>
    <row r="5828" spans="7:7" x14ac:dyDescent="0.35">
      <c r="G5828"/>
    </row>
    <row r="5829" spans="7:7" x14ac:dyDescent="0.35">
      <c r="G5829"/>
    </row>
    <row r="5830" spans="7:7" x14ac:dyDescent="0.35">
      <c r="G5830"/>
    </row>
    <row r="5831" spans="7:7" x14ac:dyDescent="0.35">
      <c r="G5831"/>
    </row>
    <row r="5832" spans="7:7" x14ac:dyDescent="0.35">
      <c r="G5832"/>
    </row>
    <row r="5833" spans="7:7" x14ac:dyDescent="0.35">
      <c r="G5833"/>
    </row>
    <row r="5834" spans="7:7" x14ac:dyDescent="0.35">
      <c r="G5834"/>
    </row>
    <row r="5835" spans="7:7" x14ac:dyDescent="0.35">
      <c r="G5835"/>
    </row>
    <row r="5836" spans="7:7" x14ac:dyDescent="0.35">
      <c r="G5836"/>
    </row>
    <row r="5837" spans="7:7" x14ac:dyDescent="0.35">
      <c r="G5837"/>
    </row>
    <row r="5838" spans="7:7" x14ac:dyDescent="0.35">
      <c r="G5838"/>
    </row>
    <row r="5839" spans="7:7" x14ac:dyDescent="0.35">
      <c r="G5839"/>
    </row>
    <row r="5840" spans="7:7" x14ac:dyDescent="0.35">
      <c r="G5840"/>
    </row>
    <row r="5841" spans="7:7" x14ac:dyDescent="0.35">
      <c r="G5841"/>
    </row>
    <row r="5842" spans="7:7" x14ac:dyDescent="0.35">
      <c r="G5842"/>
    </row>
    <row r="5843" spans="7:7" x14ac:dyDescent="0.35">
      <c r="G5843"/>
    </row>
    <row r="5844" spans="7:7" x14ac:dyDescent="0.35">
      <c r="G5844"/>
    </row>
    <row r="5845" spans="7:7" x14ac:dyDescent="0.35">
      <c r="G5845"/>
    </row>
    <row r="5846" spans="7:7" x14ac:dyDescent="0.35">
      <c r="G5846"/>
    </row>
    <row r="5847" spans="7:7" x14ac:dyDescent="0.35">
      <c r="G5847"/>
    </row>
    <row r="5848" spans="7:7" x14ac:dyDescent="0.35">
      <c r="G5848"/>
    </row>
    <row r="5849" spans="7:7" x14ac:dyDescent="0.35">
      <c r="G5849"/>
    </row>
    <row r="5850" spans="7:7" x14ac:dyDescent="0.35">
      <c r="G5850"/>
    </row>
    <row r="5851" spans="7:7" x14ac:dyDescent="0.35">
      <c r="G5851"/>
    </row>
    <row r="5852" spans="7:7" x14ac:dyDescent="0.35">
      <c r="G5852"/>
    </row>
    <row r="5853" spans="7:7" x14ac:dyDescent="0.35">
      <c r="G5853"/>
    </row>
    <row r="5854" spans="7:7" x14ac:dyDescent="0.35">
      <c r="G5854"/>
    </row>
    <row r="5855" spans="7:7" x14ac:dyDescent="0.35">
      <c r="G5855"/>
    </row>
    <row r="5856" spans="7:7" x14ac:dyDescent="0.35">
      <c r="G5856"/>
    </row>
    <row r="5857" spans="7:7" x14ac:dyDescent="0.35">
      <c r="G5857"/>
    </row>
    <row r="5858" spans="7:7" x14ac:dyDescent="0.35">
      <c r="G5858"/>
    </row>
    <row r="5859" spans="7:7" x14ac:dyDescent="0.35">
      <c r="G5859"/>
    </row>
    <row r="5860" spans="7:7" x14ac:dyDescent="0.35">
      <c r="G5860"/>
    </row>
    <row r="5861" spans="7:7" x14ac:dyDescent="0.35">
      <c r="G5861"/>
    </row>
    <row r="5862" spans="7:7" x14ac:dyDescent="0.35">
      <c r="G5862"/>
    </row>
    <row r="5863" spans="7:7" x14ac:dyDescent="0.35">
      <c r="G5863"/>
    </row>
    <row r="5864" spans="7:7" x14ac:dyDescent="0.35">
      <c r="G5864"/>
    </row>
    <row r="5865" spans="7:7" x14ac:dyDescent="0.35">
      <c r="G5865"/>
    </row>
    <row r="5866" spans="7:7" x14ac:dyDescent="0.35">
      <c r="G5866"/>
    </row>
    <row r="5867" spans="7:7" x14ac:dyDescent="0.35">
      <c r="G5867"/>
    </row>
    <row r="5868" spans="7:7" x14ac:dyDescent="0.35">
      <c r="G5868"/>
    </row>
    <row r="5869" spans="7:7" x14ac:dyDescent="0.35">
      <c r="G5869"/>
    </row>
    <row r="5870" spans="7:7" x14ac:dyDescent="0.35">
      <c r="G5870"/>
    </row>
    <row r="5871" spans="7:7" x14ac:dyDescent="0.35">
      <c r="G5871"/>
    </row>
    <row r="5872" spans="7:7" x14ac:dyDescent="0.35">
      <c r="G5872"/>
    </row>
    <row r="5873" spans="7:7" x14ac:dyDescent="0.35">
      <c r="G5873"/>
    </row>
    <row r="5874" spans="7:7" x14ac:dyDescent="0.35">
      <c r="G5874"/>
    </row>
    <row r="5875" spans="7:7" x14ac:dyDescent="0.35">
      <c r="G5875"/>
    </row>
    <row r="5876" spans="7:7" x14ac:dyDescent="0.35">
      <c r="G5876"/>
    </row>
    <row r="5877" spans="7:7" x14ac:dyDescent="0.35">
      <c r="G5877"/>
    </row>
    <row r="5878" spans="7:7" x14ac:dyDescent="0.35">
      <c r="G5878"/>
    </row>
    <row r="5879" spans="7:7" x14ac:dyDescent="0.35">
      <c r="G5879"/>
    </row>
    <row r="5880" spans="7:7" x14ac:dyDescent="0.35">
      <c r="G5880"/>
    </row>
    <row r="5881" spans="7:7" x14ac:dyDescent="0.35">
      <c r="G5881"/>
    </row>
    <row r="5882" spans="7:7" x14ac:dyDescent="0.35">
      <c r="G5882"/>
    </row>
    <row r="5883" spans="7:7" x14ac:dyDescent="0.35">
      <c r="G5883"/>
    </row>
    <row r="5884" spans="7:7" x14ac:dyDescent="0.35">
      <c r="G5884"/>
    </row>
    <row r="5885" spans="7:7" x14ac:dyDescent="0.35">
      <c r="G5885"/>
    </row>
    <row r="5886" spans="7:7" x14ac:dyDescent="0.35">
      <c r="G5886"/>
    </row>
    <row r="5887" spans="7:7" x14ac:dyDescent="0.35">
      <c r="G5887"/>
    </row>
    <row r="5888" spans="7:7" x14ac:dyDescent="0.35">
      <c r="G5888"/>
    </row>
    <row r="5889" spans="7:7" x14ac:dyDescent="0.35">
      <c r="G5889"/>
    </row>
    <row r="5890" spans="7:7" x14ac:dyDescent="0.35">
      <c r="G5890"/>
    </row>
    <row r="5891" spans="7:7" x14ac:dyDescent="0.35">
      <c r="G5891"/>
    </row>
    <row r="5892" spans="7:7" x14ac:dyDescent="0.35">
      <c r="G5892"/>
    </row>
    <row r="5893" spans="7:7" x14ac:dyDescent="0.35">
      <c r="G5893"/>
    </row>
    <row r="5894" spans="7:7" x14ac:dyDescent="0.35">
      <c r="G5894"/>
    </row>
    <row r="5895" spans="7:7" x14ac:dyDescent="0.35">
      <c r="G5895"/>
    </row>
    <row r="5896" spans="7:7" x14ac:dyDescent="0.35">
      <c r="G5896"/>
    </row>
    <row r="5897" spans="7:7" x14ac:dyDescent="0.35">
      <c r="G5897"/>
    </row>
    <row r="5898" spans="7:7" x14ac:dyDescent="0.35">
      <c r="G5898"/>
    </row>
    <row r="5899" spans="7:7" x14ac:dyDescent="0.35">
      <c r="G5899"/>
    </row>
    <row r="5900" spans="7:7" x14ac:dyDescent="0.35">
      <c r="G5900"/>
    </row>
    <row r="5901" spans="7:7" x14ac:dyDescent="0.35">
      <c r="G5901"/>
    </row>
    <row r="5902" spans="7:7" x14ac:dyDescent="0.35">
      <c r="G5902"/>
    </row>
    <row r="5903" spans="7:7" x14ac:dyDescent="0.35">
      <c r="G5903"/>
    </row>
    <row r="5904" spans="7:7" x14ac:dyDescent="0.35">
      <c r="G5904"/>
    </row>
    <row r="5905" spans="7:7" x14ac:dyDescent="0.35">
      <c r="G5905"/>
    </row>
    <row r="5906" spans="7:7" x14ac:dyDescent="0.35">
      <c r="G5906"/>
    </row>
    <row r="5907" spans="7:7" x14ac:dyDescent="0.35">
      <c r="G5907"/>
    </row>
    <row r="5908" spans="7:7" x14ac:dyDescent="0.35">
      <c r="G5908"/>
    </row>
    <row r="5909" spans="7:7" x14ac:dyDescent="0.35">
      <c r="G5909"/>
    </row>
    <row r="5910" spans="7:7" x14ac:dyDescent="0.35">
      <c r="G5910"/>
    </row>
    <row r="5911" spans="7:7" x14ac:dyDescent="0.35">
      <c r="G5911"/>
    </row>
    <row r="5912" spans="7:7" x14ac:dyDescent="0.35">
      <c r="G5912"/>
    </row>
    <row r="5913" spans="7:7" x14ac:dyDescent="0.35">
      <c r="G5913"/>
    </row>
    <row r="5914" spans="7:7" x14ac:dyDescent="0.35">
      <c r="G5914"/>
    </row>
    <row r="5915" spans="7:7" x14ac:dyDescent="0.35">
      <c r="G5915"/>
    </row>
    <row r="5916" spans="7:7" x14ac:dyDescent="0.35">
      <c r="G5916"/>
    </row>
    <row r="5917" spans="7:7" x14ac:dyDescent="0.35">
      <c r="G5917"/>
    </row>
    <row r="5918" spans="7:7" x14ac:dyDescent="0.35">
      <c r="G5918"/>
    </row>
    <row r="5919" spans="7:7" x14ac:dyDescent="0.35">
      <c r="G5919"/>
    </row>
    <row r="5920" spans="7:7" x14ac:dyDescent="0.35">
      <c r="G5920"/>
    </row>
    <row r="5921" spans="7:7" x14ac:dyDescent="0.35">
      <c r="G5921"/>
    </row>
    <row r="5922" spans="7:7" x14ac:dyDescent="0.35">
      <c r="G5922"/>
    </row>
    <row r="5923" spans="7:7" x14ac:dyDescent="0.35">
      <c r="G5923"/>
    </row>
    <row r="5924" spans="7:7" x14ac:dyDescent="0.35">
      <c r="G5924"/>
    </row>
    <row r="5925" spans="7:7" x14ac:dyDescent="0.35">
      <c r="G5925"/>
    </row>
    <row r="5926" spans="7:7" x14ac:dyDescent="0.35">
      <c r="G5926"/>
    </row>
    <row r="5927" spans="7:7" x14ac:dyDescent="0.35">
      <c r="G5927"/>
    </row>
    <row r="5928" spans="7:7" x14ac:dyDescent="0.35">
      <c r="G5928"/>
    </row>
    <row r="5929" spans="7:7" x14ac:dyDescent="0.35">
      <c r="G5929"/>
    </row>
    <row r="5930" spans="7:7" x14ac:dyDescent="0.35">
      <c r="G5930"/>
    </row>
    <row r="5931" spans="7:7" x14ac:dyDescent="0.35">
      <c r="G5931"/>
    </row>
    <row r="5932" spans="7:7" x14ac:dyDescent="0.35">
      <c r="G5932"/>
    </row>
    <row r="5933" spans="7:7" x14ac:dyDescent="0.35">
      <c r="G5933"/>
    </row>
    <row r="5934" spans="7:7" x14ac:dyDescent="0.35">
      <c r="G5934"/>
    </row>
    <row r="5935" spans="7:7" x14ac:dyDescent="0.35">
      <c r="G5935"/>
    </row>
    <row r="5936" spans="7:7" x14ac:dyDescent="0.35">
      <c r="G5936"/>
    </row>
    <row r="5937" spans="7:7" x14ac:dyDescent="0.35">
      <c r="G5937"/>
    </row>
    <row r="5938" spans="7:7" x14ac:dyDescent="0.35">
      <c r="G5938"/>
    </row>
    <row r="5939" spans="7:7" x14ac:dyDescent="0.35">
      <c r="G5939"/>
    </row>
    <row r="5940" spans="7:7" x14ac:dyDescent="0.35">
      <c r="G5940"/>
    </row>
    <row r="5941" spans="7:7" x14ac:dyDescent="0.35">
      <c r="G5941"/>
    </row>
    <row r="5942" spans="7:7" x14ac:dyDescent="0.35">
      <c r="G5942"/>
    </row>
    <row r="5943" spans="7:7" x14ac:dyDescent="0.35">
      <c r="G5943"/>
    </row>
    <row r="5944" spans="7:7" x14ac:dyDescent="0.35">
      <c r="G5944"/>
    </row>
    <row r="5945" spans="7:7" x14ac:dyDescent="0.35">
      <c r="G5945"/>
    </row>
    <row r="5946" spans="7:7" x14ac:dyDescent="0.35">
      <c r="G5946"/>
    </row>
    <row r="5947" spans="7:7" x14ac:dyDescent="0.35">
      <c r="G5947"/>
    </row>
    <row r="5948" spans="7:7" x14ac:dyDescent="0.35">
      <c r="G5948"/>
    </row>
    <row r="5949" spans="7:7" x14ac:dyDescent="0.35">
      <c r="G5949"/>
    </row>
    <row r="5950" spans="7:7" x14ac:dyDescent="0.35">
      <c r="G5950"/>
    </row>
    <row r="5951" spans="7:7" x14ac:dyDescent="0.35">
      <c r="G5951"/>
    </row>
    <row r="5952" spans="7:7" x14ac:dyDescent="0.35">
      <c r="G5952"/>
    </row>
    <row r="5953" spans="7:7" x14ac:dyDescent="0.35">
      <c r="G5953"/>
    </row>
    <row r="5954" spans="7:7" x14ac:dyDescent="0.35">
      <c r="G5954"/>
    </row>
    <row r="5955" spans="7:7" x14ac:dyDescent="0.35">
      <c r="G5955"/>
    </row>
    <row r="5956" spans="7:7" x14ac:dyDescent="0.35">
      <c r="G5956"/>
    </row>
    <row r="5957" spans="7:7" x14ac:dyDescent="0.35">
      <c r="G5957"/>
    </row>
    <row r="5958" spans="7:7" x14ac:dyDescent="0.35">
      <c r="G5958"/>
    </row>
    <row r="5959" spans="7:7" x14ac:dyDescent="0.35">
      <c r="G5959"/>
    </row>
    <row r="5960" spans="7:7" x14ac:dyDescent="0.35">
      <c r="G5960"/>
    </row>
    <row r="5961" spans="7:7" x14ac:dyDescent="0.35">
      <c r="G5961"/>
    </row>
    <row r="5962" spans="7:7" x14ac:dyDescent="0.35">
      <c r="G5962"/>
    </row>
    <row r="5963" spans="7:7" x14ac:dyDescent="0.35">
      <c r="G5963"/>
    </row>
    <row r="5964" spans="7:7" x14ac:dyDescent="0.35">
      <c r="G5964"/>
    </row>
    <row r="5965" spans="7:7" x14ac:dyDescent="0.35">
      <c r="G5965"/>
    </row>
    <row r="5966" spans="7:7" x14ac:dyDescent="0.35">
      <c r="G5966"/>
    </row>
    <row r="5967" spans="7:7" x14ac:dyDescent="0.35">
      <c r="G5967"/>
    </row>
    <row r="5968" spans="7:7" x14ac:dyDescent="0.35">
      <c r="G5968"/>
    </row>
    <row r="5969" spans="7:7" x14ac:dyDescent="0.35">
      <c r="G5969"/>
    </row>
    <row r="5970" spans="7:7" x14ac:dyDescent="0.35">
      <c r="G5970"/>
    </row>
    <row r="5971" spans="7:7" x14ac:dyDescent="0.35">
      <c r="G5971"/>
    </row>
    <row r="5972" spans="7:7" x14ac:dyDescent="0.35">
      <c r="G5972"/>
    </row>
    <row r="5973" spans="7:7" x14ac:dyDescent="0.35">
      <c r="G5973"/>
    </row>
    <row r="5974" spans="7:7" x14ac:dyDescent="0.35">
      <c r="G5974"/>
    </row>
    <row r="5975" spans="7:7" x14ac:dyDescent="0.35">
      <c r="G5975"/>
    </row>
    <row r="5976" spans="7:7" x14ac:dyDescent="0.35">
      <c r="G5976"/>
    </row>
    <row r="5977" spans="7:7" x14ac:dyDescent="0.35">
      <c r="G5977"/>
    </row>
    <row r="5978" spans="7:7" x14ac:dyDescent="0.35">
      <c r="G5978"/>
    </row>
    <row r="5979" spans="7:7" x14ac:dyDescent="0.35">
      <c r="G5979"/>
    </row>
    <row r="5980" spans="7:7" x14ac:dyDescent="0.35">
      <c r="G5980"/>
    </row>
    <row r="5981" spans="7:7" x14ac:dyDescent="0.35">
      <c r="G5981"/>
    </row>
    <row r="5982" spans="7:7" x14ac:dyDescent="0.35">
      <c r="G5982"/>
    </row>
    <row r="5983" spans="7:7" x14ac:dyDescent="0.35">
      <c r="G5983"/>
    </row>
    <row r="5984" spans="7:7" x14ac:dyDescent="0.35">
      <c r="G5984"/>
    </row>
    <row r="5985" spans="7:7" x14ac:dyDescent="0.35">
      <c r="G5985"/>
    </row>
    <row r="5986" spans="7:7" x14ac:dyDescent="0.35">
      <c r="G5986"/>
    </row>
    <row r="5987" spans="7:7" x14ac:dyDescent="0.35">
      <c r="G5987"/>
    </row>
    <row r="5988" spans="7:7" x14ac:dyDescent="0.35">
      <c r="G5988"/>
    </row>
    <row r="5989" spans="7:7" x14ac:dyDescent="0.35">
      <c r="G5989"/>
    </row>
    <row r="5990" spans="7:7" x14ac:dyDescent="0.35">
      <c r="G5990"/>
    </row>
    <row r="5991" spans="7:7" x14ac:dyDescent="0.35">
      <c r="G5991"/>
    </row>
    <row r="5992" spans="7:7" x14ac:dyDescent="0.35">
      <c r="G5992"/>
    </row>
    <row r="5993" spans="7:7" x14ac:dyDescent="0.35">
      <c r="G5993"/>
    </row>
    <row r="5994" spans="7:7" x14ac:dyDescent="0.35">
      <c r="G5994"/>
    </row>
    <row r="5995" spans="7:7" x14ac:dyDescent="0.35">
      <c r="G5995"/>
    </row>
    <row r="5996" spans="7:7" x14ac:dyDescent="0.35">
      <c r="G5996"/>
    </row>
    <row r="5997" spans="7:7" x14ac:dyDescent="0.35">
      <c r="G5997"/>
    </row>
    <row r="5998" spans="7:7" x14ac:dyDescent="0.35">
      <c r="G5998"/>
    </row>
    <row r="5999" spans="7:7" x14ac:dyDescent="0.35">
      <c r="G5999"/>
    </row>
    <row r="6000" spans="7:7" x14ac:dyDescent="0.35">
      <c r="G6000"/>
    </row>
    <row r="6001" spans="7:7" x14ac:dyDescent="0.35">
      <c r="G6001"/>
    </row>
    <row r="6002" spans="7:7" x14ac:dyDescent="0.35">
      <c r="G6002"/>
    </row>
    <row r="6003" spans="7:7" x14ac:dyDescent="0.35">
      <c r="G6003"/>
    </row>
    <row r="6004" spans="7:7" x14ac:dyDescent="0.35">
      <c r="G6004"/>
    </row>
    <row r="6005" spans="7:7" x14ac:dyDescent="0.35">
      <c r="G6005"/>
    </row>
    <row r="6006" spans="7:7" x14ac:dyDescent="0.35">
      <c r="G6006"/>
    </row>
    <row r="6007" spans="7:7" x14ac:dyDescent="0.35">
      <c r="G6007"/>
    </row>
    <row r="6008" spans="7:7" x14ac:dyDescent="0.35">
      <c r="G6008"/>
    </row>
    <row r="6009" spans="7:7" x14ac:dyDescent="0.35">
      <c r="G6009"/>
    </row>
    <row r="6010" spans="7:7" x14ac:dyDescent="0.35">
      <c r="G6010"/>
    </row>
    <row r="6011" spans="7:7" x14ac:dyDescent="0.35">
      <c r="G6011"/>
    </row>
    <row r="6012" spans="7:7" x14ac:dyDescent="0.35">
      <c r="G6012"/>
    </row>
    <row r="6013" spans="7:7" x14ac:dyDescent="0.35">
      <c r="G6013"/>
    </row>
    <row r="6014" spans="7:7" x14ac:dyDescent="0.35">
      <c r="G6014"/>
    </row>
    <row r="6015" spans="7:7" x14ac:dyDescent="0.35">
      <c r="G6015"/>
    </row>
    <row r="6016" spans="7:7" x14ac:dyDescent="0.35">
      <c r="G6016"/>
    </row>
    <row r="6017" spans="7:7" x14ac:dyDescent="0.35">
      <c r="G6017"/>
    </row>
    <row r="6018" spans="7:7" x14ac:dyDescent="0.35">
      <c r="G6018"/>
    </row>
    <row r="6019" spans="7:7" x14ac:dyDescent="0.35">
      <c r="G6019"/>
    </row>
    <row r="6020" spans="7:7" x14ac:dyDescent="0.35">
      <c r="G6020"/>
    </row>
    <row r="6021" spans="7:7" x14ac:dyDescent="0.35">
      <c r="G6021"/>
    </row>
    <row r="6022" spans="7:7" x14ac:dyDescent="0.35">
      <c r="G6022"/>
    </row>
    <row r="6023" spans="7:7" x14ac:dyDescent="0.35">
      <c r="G6023"/>
    </row>
    <row r="6024" spans="7:7" x14ac:dyDescent="0.35">
      <c r="G6024"/>
    </row>
    <row r="6025" spans="7:7" x14ac:dyDescent="0.35">
      <c r="G6025"/>
    </row>
    <row r="6026" spans="7:7" x14ac:dyDescent="0.35">
      <c r="G6026"/>
    </row>
    <row r="6027" spans="7:7" x14ac:dyDescent="0.35">
      <c r="G6027"/>
    </row>
    <row r="6028" spans="7:7" x14ac:dyDescent="0.35">
      <c r="G6028"/>
    </row>
    <row r="6029" spans="7:7" x14ac:dyDescent="0.35">
      <c r="G6029"/>
    </row>
    <row r="6030" spans="7:7" x14ac:dyDescent="0.35">
      <c r="G6030"/>
    </row>
    <row r="6031" spans="7:7" x14ac:dyDescent="0.35">
      <c r="G6031"/>
    </row>
    <row r="6032" spans="7:7" x14ac:dyDescent="0.35">
      <c r="G6032"/>
    </row>
    <row r="6033" spans="7:7" x14ac:dyDescent="0.35">
      <c r="G6033"/>
    </row>
    <row r="6034" spans="7:7" x14ac:dyDescent="0.35">
      <c r="G6034"/>
    </row>
    <row r="6035" spans="7:7" x14ac:dyDescent="0.35">
      <c r="G6035"/>
    </row>
    <row r="6036" spans="7:7" x14ac:dyDescent="0.35">
      <c r="G6036"/>
    </row>
    <row r="6037" spans="7:7" x14ac:dyDescent="0.35">
      <c r="G6037"/>
    </row>
    <row r="6038" spans="7:7" x14ac:dyDescent="0.35">
      <c r="G6038"/>
    </row>
    <row r="6039" spans="7:7" x14ac:dyDescent="0.35">
      <c r="G6039"/>
    </row>
    <row r="6040" spans="7:7" x14ac:dyDescent="0.35">
      <c r="G6040"/>
    </row>
    <row r="6041" spans="7:7" x14ac:dyDescent="0.35">
      <c r="G6041"/>
    </row>
    <row r="6042" spans="7:7" x14ac:dyDescent="0.35">
      <c r="G6042"/>
    </row>
    <row r="6043" spans="7:7" x14ac:dyDescent="0.35">
      <c r="G6043"/>
    </row>
    <row r="6044" spans="7:7" x14ac:dyDescent="0.35">
      <c r="G6044"/>
    </row>
    <row r="6045" spans="7:7" x14ac:dyDescent="0.35">
      <c r="G6045"/>
    </row>
    <row r="6046" spans="7:7" x14ac:dyDescent="0.35">
      <c r="G6046"/>
    </row>
    <row r="6047" spans="7:7" x14ac:dyDescent="0.35">
      <c r="G6047"/>
    </row>
    <row r="6048" spans="7:7" x14ac:dyDescent="0.35">
      <c r="G6048"/>
    </row>
    <row r="6049" spans="7:7" x14ac:dyDescent="0.35">
      <c r="G6049"/>
    </row>
    <row r="6050" spans="7:7" x14ac:dyDescent="0.35">
      <c r="G6050"/>
    </row>
    <row r="6051" spans="7:7" x14ac:dyDescent="0.35">
      <c r="G6051"/>
    </row>
    <row r="6052" spans="7:7" x14ac:dyDescent="0.35">
      <c r="G6052"/>
    </row>
    <row r="6053" spans="7:7" x14ac:dyDescent="0.35">
      <c r="G6053"/>
    </row>
    <row r="6054" spans="7:7" x14ac:dyDescent="0.35">
      <c r="G6054"/>
    </row>
    <row r="6055" spans="7:7" x14ac:dyDescent="0.35">
      <c r="G6055"/>
    </row>
    <row r="6056" spans="7:7" x14ac:dyDescent="0.35">
      <c r="G6056"/>
    </row>
    <row r="6057" spans="7:7" x14ac:dyDescent="0.35">
      <c r="G6057"/>
    </row>
    <row r="6058" spans="7:7" x14ac:dyDescent="0.35">
      <c r="G6058"/>
    </row>
    <row r="6059" spans="7:7" x14ac:dyDescent="0.35">
      <c r="G6059"/>
    </row>
    <row r="6060" spans="7:7" x14ac:dyDescent="0.35">
      <c r="G6060"/>
    </row>
    <row r="6061" spans="7:7" x14ac:dyDescent="0.35">
      <c r="G6061"/>
    </row>
    <row r="6062" spans="7:7" x14ac:dyDescent="0.35">
      <c r="G6062"/>
    </row>
    <row r="6063" spans="7:7" x14ac:dyDescent="0.35">
      <c r="G6063"/>
    </row>
    <row r="6064" spans="7:7" x14ac:dyDescent="0.35">
      <c r="G6064"/>
    </row>
    <row r="6065" spans="7:7" x14ac:dyDescent="0.35">
      <c r="G6065"/>
    </row>
    <row r="6066" spans="7:7" x14ac:dyDescent="0.35">
      <c r="G6066"/>
    </row>
    <row r="6067" spans="7:7" x14ac:dyDescent="0.35">
      <c r="G6067"/>
    </row>
    <row r="6068" spans="7:7" x14ac:dyDescent="0.35">
      <c r="G6068"/>
    </row>
    <row r="6069" spans="7:7" x14ac:dyDescent="0.35">
      <c r="G6069"/>
    </row>
    <row r="6070" spans="7:7" x14ac:dyDescent="0.35">
      <c r="G6070"/>
    </row>
    <row r="6071" spans="7:7" x14ac:dyDescent="0.35">
      <c r="G6071"/>
    </row>
    <row r="6072" spans="7:7" x14ac:dyDescent="0.35">
      <c r="G6072"/>
    </row>
    <row r="6073" spans="7:7" x14ac:dyDescent="0.35">
      <c r="G6073"/>
    </row>
    <row r="6074" spans="7:7" x14ac:dyDescent="0.35">
      <c r="G6074"/>
    </row>
    <row r="6075" spans="7:7" x14ac:dyDescent="0.35">
      <c r="G6075"/>
    </row>
    <row r="6076" spans="7:7" x14ac:dyDescent="0.35">
      <c r="G6076"/>
    </row>
    <row r="6077" spans="7:7" x14ac:dyDescent="0.35">
      <c r="G6077"/>
    </row>
    <row r="6078" spans="7:7" x14ac:dyDescent="0.35">
      <c r="G6078"/>
    </row>
    <row r="6079" spans="7:7" x14ac:dyDescent="0.35">
      <c r="G6079"/>
    </row>
    <row r="6080" spans="7:7" x14ac:dyDescent="0.35">
      <c r="G6080"/>
    </row>
    <row r="6081" spans="7:7" x14ac:dyDescent="0.35">
      <c r="G6081"/>
    </row>
    <row r="6082" spans="7:7" x14ac:dyDescent="0.35">
      <c r="G6082"/>
    </row>
    <row r="6083" spans="7:7" x14ac:dyDescent="0.35">
      <c r="G6083"/>
    </row>
    <row r="6084" spans="7:7" x14ac:dyDescent="0.35">
      <c r="G6084"/>
    </row>
    <row r="6085" spans="7:7" x14ac:dyDescent="0.35">
      <c r="G6085"/>
    </row>
    <row r="6086" spans="7:7" x14ac:dyDescent="0.35">
      <c r="G6086"/>
    </row>
    <row r="6087" spans="7:7" x14ac:dyDescent="0.35">
      <c r="G6087"/>
    </row>
    <row r="6088" spans="7:7" x14ac:dyDescent="0.35">
      <c r="G6088"/>
    </row>
    <row r="6089" spans="7:7" x14ac:dyDescent="0.35">
      <c r="G6089"/>
    </row>
    <row r="6090" spans="7:7" x14ac:dyDescent="0.35">
      <c r="G6090"/>
    </row>
    <row r="6091" spans="7:7" x14ac:dyDescent="0.35">
      <c r="G6091"/>
    </row>
    <row r="6092" spans="7:7" x14ac:dyDescent="0.35">
      <c r="G6092"/>
    </row>
    <row r="6093" spans="7:7" x14ac:dyDescent="0.35">
      <c r="G6093"/>
    </row>
    <row r="6094" spans="7:7" x14ac:dyDescent="0.35">
      <c r="G6094"/>
    </row>
    <row r="6095" spans="7:7" x14ac:dyDescent="0.35">
      <c r="G6095"/>
    </row>
    <row r="6096" spans="7:7" x14ac:dyDescent="0.35">
      <c r="G6096"/>
    </row>
    <row r="6097" spans="7:7" x14ac:dyDescent="0.35">
      <c r="G6097"/>
    </row>
    <row r="6098" spans="7:7" x14ac:dyDescent="0.35">
      <c r="G6098"/>
    </row>
    <row r="6099" spans="7:7" x14ac:dyDescent="0.35">
      <c r="G6099"/>
    </row>
    <row r="6100" spans="7:7" x14ac:dyDescent="0.35">
      <c r="G6100"/>
    </row>
    <row r="6101" spans="7:7" x14ac:dyDescent="0.35">
      <c r="G6101"/>
    </row>
    <row r="6102" spans="7:7" x14ac:dyDescent="0.35">
      <c r="G6102"/>
    </row>
    <row r="6103" spans="7:7" x14ac:dyDescent="0.35">
      <c r="G6103"/>
    </row>
    <row r="6104" spans="7:7" x14ac:dyDescent="0.35">
      <c r="G6104"/>
    </row>
    <row r="6105" spans="7:7" x14ac:dyDescent="0.35">
      <c r="G6105"/>
    </row>
    <row r="6106" spans="7:7" x14ac:dyDescent="0.35">
      <c r="G6106"/>
    </row>
    <row r="6107" spans="7:7" x14ac:dyDescent="0.35">
      <c r="G6107"/>
    </row>
    <row r="6108" spans="7:7" x14ac:dyDescent="0.35">
      <c r="G6108"/>
    </row>
    <row r="6109" spans="7:7" x14ac:dyDescent="0.35">
      <c r="G6109"/>
    </row>
    <row r="6110" spans="7:7" x14ac:dyDescent="0.35">
      <c r="G6110"/>
    </row>
    <row r="6111" spans="7:7" x14ac:dyDescent="0.35">
      <c r="G6111"/>
    </row>
    <row r="6112" spans="7:7" x14ac:dyDescent="0.35">
      <c r="G6112"/>
    </row>
    <row r="6113" spans="7:7" x14ac:dyDescent="0.35">
      <c r="G6113"/>
    </row>
    <row r="6114" spans="7:7" x14ac:dyDescent="0.35">
      <c r="G6114"/>
    </row>
    <row r="6115" spans="7:7" x14ac:dyDescent="0.35">
      <c r="G6115"/>
    </row>
    <row r="6116" spans="7:7" x14ac:dyDescent="0.35">
      <c r="G6116"/>
    </row>
    <row r="6117" spans="7:7" x14ac:dyDescent="0.35">
      <c r="G6117"/>
    </row>
    <row r="6118" spans="7:7" x14ac:dyDescent="0.35">
      <c r="G6118"/>
    </row>
    <row r="6119" spans="7:7" x14ac:dyDescent="0.35">
      <c r="G6119"/>
    </row>
    <row r="6120" spans="7:7" x14ac:dyDescent="0.35">
      <c r="G6120"/>
    </row>
    <row r="6121" spans="7:7" x14ac:dyDescent="0.35">
      <c r="G6121"/>
    </row>
    <row r="6122" spans="7:7" x14ac:dyDescent="0.35">
      <c r="G6122"/>
    </row>
    <row r="6123" spans="7:7" x14ac:dyDescent="0.35">
      <c r="G6123"/>
    </row>
    <row r="6124" spans="7:7" x14ac:dyDescent="0.35">
      <c r="G6124"/>
    </row>
    <row r="6125" spans="7:7" x14ac:dyDescent="0.35">
      <c r="G6125"/>
    </row>
    <row r="6126" spans="7:7" x14ac:dyDescent="0.35">
      <c r="G6126"/>
    </row>
    <row r="6127" spans="7:7" x14ac:dyDescent="0.35">
      <c r="G6127"/>
    </row>
    <row r="6128" spans="7:7" x14ac:dyDescent="0.35">
      <c r="G6128"/>
    </row>
    <row r="6129" spans="7:7" x14ac:dyDescent="0.35">
      <c r="G6129"/>
    </row>
    <row r="6130" spans="7:7" x14ac:dyDescent="0.35">
      <c r="G6130"/>
    </row>
    <row r="6131" spans="7:7" x14ac:dyDescent="0.35">
      <c r="G6131"/>
    </row>
    <row r="6132" spans="7:7" x14ac:dyDescent="0.35">
      <c r="G6132"/>
    </row>
    <row r="6133" spans="7:7" x14ac:dyDescent="0.35">
      <c r="G6133"/>
    </row>
    <row r="6134" spans="7:7" x14ac:dyDescent="0.35">
      <c r="G6134"/>
    </row>
    <row r="6135" spans="7:7" x14ac:dyDescent="0.35">
      <c r="G6135"/>
    </row>
    <row r="6136" spans="7:7" x14ac:dyDescent="0.35">
      <c r="G6136"/>
    </row>
    <row r="6137" spans="7:7" x14ac:dyDescent="0.35">
      <c r="G6137"/>
    </row>
    <row r="6138" spans="7:7" x14ac:dyDescent="0.35">
      <c r="G6138"/>
    </row>
    <row r="6139" spans="7:7" x14ac:dyDescent="0.35">
      <c r="G6139"/>
    </row>
    <row r="6140" spans="7:7" x14ac:dyDescent="0.35">
      <c r="G6140"/>
    </row>
    <row r="6141" spans="7:7" x14ac:dyDescent="0.35">
      <c r="G6141"/>
    </row>
    <row r="6142" spans="7:7" x14ac:dyDescent="0.35">
      <c r="G6142"/>
    </row>
    <row r="6143" spans="7:7" x14ac:dyDescent="0.35">
      <c r="G6143"/>
    </row>
    <row r="6144" spans="7:7" x14ac:dyDescent="0.35">
      <c r="G6144"/>
    </row>
    <row r="6145" spans="7:7" x14ac:dyDescent="0.35">
      <c r="G6145"/>
    </row>
    <row r="6146" spans="7:7" x14ac:dyDescent="0.35">
      <c r="G6146"/>
    </row>
    <row r="6147" spans="7:7" x14ac:dyDescent="0.35">
      <c r="G6147"/>
    </row>
    <row r="6148" spans="7:7" x14ac:dyDescent="0.35">
      <c r="G6148"/>
    </row>
    <row r="6149" spans="7:7" x14ac:dyDescent="0.35">
      <c r="G6149"/>
    </row>
    <row r="6150" spans="7:7" x14ac:dyDescent="0.35">
      <c r="G6150"/>
    </row>
    <row r="6151" spans="7:7" x14ac:dyDescent="0.35">
      <c r="G6151"/>
    </row>
    <row r="6152" spans="7:7" x14ac:dyDescent="0.35">
      <c r="G6152"/>
    </row>
    <row r="6153" spans="7:7" x14ac:dyDescent="0.35">
      <c r="G6153"/>
    </row>
    <row r="6154" spans="7:7" x14ac:dyDescent="0.35">
      <c r="G6154"/>
    </row>
    <row r="6155" spans="7:7" x14ac:dyDescent="0.35">
      <c r="G6155"/>
    </row>
    <row r="6156" spans="7:7" x14ac:dyDescent="0.35">
      <c r="G6156"/>
    </row>
    <row r="6157" spans="7:7" x14ac:dyDescent="0.35">
      <c r="G6157"/>
    </row>
    <row r="6158" spans="7:7" x14ac:dyDescent="0.35">
      <c r="G6158"/>
    </row>
    <row r="6159" spans="7:7" x14ac:dyDescent="0.35">
      <c r="G6159"/>
    </row>
    <row r="6160" spans="7:7" x14ac:dyDescent="0.35">
      <c r="G6160"/>
    </row>
    <row r="6161" spans="7:7" x14ac:dyDescent="0.35">
      <c r="G6161"/>
    </row>
    <row r="6162" spans="7:7" x14ac:dyDescent="0.35">
      <c r="G6162"/>
    </row>
    <row r="6163" spans="7:7" x14ac:dyDescent="0.35">
      <c r="G6163"/>
    </row>
    <row r="6164" spans="7:7" x14ac:dyDescent="0.35">
      <c r="G6164"/>
    </row>
    <row r="6165" spans="7:7" x14ac:dyDescent="0.35">
      <c r="G6165"/>
    </row>
    <row r="6166" spans="7:7" x14ac:dyDescent="0.35">
      <c r="G6166"/>
    </row>
    <row r="6167" spans="7:7" x14ac:dyDescent="0.35">
      <c r="G6167"/>
    </row>
    <row r="6168" spans="7:7" x14ac:dyDescent="0.35">
      <c r="G6168"/>
    </row>
    <row r="6169" spans="7:7" x14ac:dyDescent="0.35">
      <c r="G6169"/>
    </row>
    <row r="6170" spans="7:7" x14ac:dyDescent="0.35">
      <c r="G6170"/>
    </row>
    <row r="6171" spans="7:7" x14ac:dyDescent="0.35">
      <c r="G6171"/>
    </row>
    <row r="6172" spans="7:7" x14ac:dyDescent="0.35">
      <c r="G6172"/>
    </row>
    <row r="6173" spans="7:7" x14ac:dyDescent="0.35">
      <c r="G6173"/>
    </row>
    <row r="6174" spans="7:7" x14ac:dyDescent="0.35">
      <c r="G6174"/>
    </row>
    <row r="6175" spans="7:7" x14ac:dyDescent="0.35">
      <c r="G6175"/>
    </row>
    <row r="6176" spans="7:7" x14ac:dyDescent="0.35">
      <c r="G6176"/>
    </row>
    <row r="6177" spans="7:7" x14ac:dyDescent="0.35">
      <c r="G6177"/>
    </row>
    <row r="6178" spans="7:7" x14ac:dyDescent="0.35">
      <c r="G6178"/>
    </row>
    <row r="6179" spans="7:7" x14ac:dyDescent="0.35">
      <c r="G6179"/>
    </row>
    <row r="6180" spans="7:7" x14ac:dyDescent="0.35">
      <c r="G6180"/>
    </row>
    <row r="6181" spans="7:7" x14ac:dyDescent="0.35">
      <c r="G6181"/>
    </row>
    <row r="6182" spans="7:7" x14ac:dyDescent="0.35">
      <c r="G6182"/>
    </row>
    <row r="6183" spans="7:7" x14ac:dyDescent="0.35">
      <c r="G6183"/>
    </row>
    <row r="6184" spans="7:7" x14ac:dyDescent="0.35">
      <c r="G6184"/>
    </row>
    <row r="6185" spans="7:7" x14ac:dyDescent="0.35">
      <c r="G6185"/>
    </row>
    <row r="6186" spans="7:7" x14ac:dyDescent="0.35">
      <c r="G6186"/>
    </row>
    <row r="6187" spans="7:7" x14ac:dyDescent="0.35">
      <c r="G6187"/>
    </row>
    <row r="6188" spans="7:7" x14ac:dyDescent="0.35">
      <c r="G6188"/>
    </row>
    <row r="6189" spans="7:7" x14ac:dyDescent="0.35">
      <c r="G6189"/>
    </row>
    <row r="6190" spans="7:7" x14ac:dyDescent="0.35">
      <c r="G6190"/>
    </row>
    <row r="6191" spans="7:7" x14ac:dyDescent="0.35">
      <c r="G6191"/>
    </row>
    <row r="6192" spans="7:7" x14ac:dyDescent="0.35">
      <c r="G6192"/>
    </row>
    <row r="6193" spans="7:7" x14ac:dyDescent="0.35">
      <c r="G6193"/>
    </row>
    <row r="6194" spans="7:7" x14ac:dyDescent="0.35">
      <c r="G6194"/>
    </row>
    <row r="6195" spans="7:7" x14ac:dyDescent="0.35">
      <c r="G6195"/>
    </row>
    <row r="6196" spans="7:7" x14ac:dyDescent="0.35">
      <c r="G6196"/>
    </row>
    <row r="6197" spans="7:7" x14ac:dyDescent="0.35">
      <c r="G6197"/>
    </row>
    <row r="6198" spans="7:7" x14ac:dyDescent="0.35">
      <c r="G6198"/>
    </row>
    <row r="6199" spans="7:7" x14ac:dyDescent="0.35">
      <c r="G6199"/>
    </row>
    <row r="6200" spans="7:7" x14ac:dyDescent="0.35">
      <c r="G6200"/>
    </row>
    <row r="6201" spans="7:7" x14ac:dyDescent="0.35">
      <c r="G6201"/>
    </row>
    <row r="6202" spans="7:7" x14ac:dyDescent="0.35">
      <c r="G6202"/>
    </row>
    <row r="6203" spans="7:7" x14ac:dyDescent="0.35">
      <c r="G6203"/>
    </row>
    <row r="6204" spans="7:7" x14ac:dyDescent="0.35">
      <c r="G6204"/>
    </row>
    <row r="6205" spans="7:7" x14ac:dyDescent="0.35">
      <c r="G6205"/>
    </row>
    <row r="6206" spans="7:7" x14ac:dyDescent="0.35">
      <c r="G6206"/>
    </row>
    <row r="6207" spans="7:7" x14ac:dyDescent="0.35">
      <c r="G6207"/>
    </row>
    <row r="6208" spans="7:7" x14ac:dyDescent="0.35">
      <c r="G6208"/>
    </row>
    <row r="6209" spans="7:7" x14ac:dyDescent="0.35">
      <c r="G6209"/>
    </row>
    <row r="6210" spans="7:7" x14ac:dyDescent="0.35">
      <c r="G6210"/>
    </row>
    <row r="6211" spans="7:7" x14ac:dyDescent="0.35">
      <c r="G6211"/>
    </row>
    <row r="6212" spans="7:7" x14ac:dyDescent="0.35">
      <c r="G6212"/>
    </row>
    <row r="6213" spans="7:7" x14ac:dyDescent="0.35">
      <c r="G6213"/>
    </row>
    <row r="6214" spans="7:7" x14ac:dyDescent="0.35">
      <c r="G6214"/>
    </row>
    <row r="6215" spans="7:7" x14ac:dyDescent="0.35">
      <c r="G6215"/>
    </row>
    <row r="6216" spans="7:7" x14ac:dyDescent="0.35">
      <c r="G6216"/>
    </row>
    <row r="6217" spans="7:7" x14ac:dyDescent="0.35">
      <c r="G6217"/>
    </row>
    <row r="6218" spans="7:7" x14ac:dyDescent="0.35">
      <c r="G6218"/>
    </row>
    <row r="6219" spans="7:7" x14ac:dyDescent="0.35">
      <c r="G6219"/>
    </row>
    <row r="6220" spans="7:7" x14ac:dyDescent="0.35">
      <c r="G6220"/>
    </row>
    <row r="6221" spans="7:7" x14ac:dyDescent="0.35">
      <c r="G6221"/>
    </row>
    <row r="6222" spans="7:7" x14ac:dyDescent="0.35">
      <c r="G6222"/>
    </row>
    <row r="6223" spans="7:7" x14ac:dyDescent="0.35">
      <c r="G6223"/>
    </row>
    <row r="6224" spans="7:7" x14ac:dyDescent="0.35">
      <c r="G6224"/>
    </row>
    <row r="6225" spans="7:7" x14ac:dyDescent="0.35">
      <c r="G6225"/>
    </row>
    <row r="6226" spans="7:7" x14ac:dyDescent="0.35">
      <c r="G6226"/>
    </row>
    <row r="6227" spans="7:7" x14ac:dyDescent="0.35">
      <c r="G6227"/>
    </row>
    <row r="6228" spans="7:7" x14ac:dyDescent="0.35">
      <c r="G6228"/>
    </row>
    <row r="6229" spans="7:7" x14ac:dyDescent="0.35">
      <c r="G6229"/>
    </row>
    <row r="6230" spans="7:7" x14ac:dyDescent="0.35">
      <c r="G6230"/>
    </row>
    <row r="6231" spans="7:7" x14ac:dyDescent="0.35">
      <c r="G6231"/>
    </row>
    <row r="6232" spans="7:7" x14ac:dyDescent="0.35">
      <c r="G6232"/>
    </row>
    <row r="6233" spans="7:7" x14ac:dyDescent="0.35">
      <c r="G6233"/>
    </row>
    <row r="6234" spans="7:7" x14ac:dyDescent="0.35">
      <c r="G6234"/>
    </row>
    <row r="6235" spans="7:7" x14ac:dyDescent="0.35">
      <c r="G6235"/>
    </row>
    <row r="6236" spans="7:7" x14ac:dyDescent="0.35">
      <c r="G6236"/>
    </row>
    <row r="6237" spans="7:7" x14ac:dyDescent="0.35">
      <c r="G6237"/>
    </row>
    <row r="6238" spans="7:7" x14ac:dyDescent="0.35">
      <c r="G6238"/>
    </row>
    <row r="6239" spans="7:7" x14ac:dyDescent="0.35">
      <c r="G6239"/>
    </row>
    <row r="6240" spans="7:7" x14ac:dyDescent="0.35">
      <c r="G6240"/>
    </row>
    <row r="6241" spans="7:7" x14ac:dyDescent="0.35">
      <c r="G6241"/>
    </row>
    <row r="6242" spans="7:7" x14ac:dyDescent="0.35">
      <c r="G6242"/>
    </row>
    <row r="6243" spans="7:7" x14ac:dyDescent="0.35">
      <c r="G6243"/>
    </row>
    <row r="6244" spans="7:7" x14ac:dyDescent="0.35">
      <c r="G6244"/>
    </row>
    <row r="6245" spans="7:7" x14ac:dyDescent="0.35">
      <c r="G6245"/>
    </row>
    <row r="6246" spans="7:7" x14ac:dyDescent="0.35">
      <c r="G6246"/>
    </row>
    <row r="6247" spans="7:7" x14ac:dyDescent="0.35">
      <c r="G6247"/>
    </row>
    <row r="6248" spans="7:7" x14ac:dyDescent="0.35">
      <c r="G6248"/>
    </row>
    <row r="6249" spans="7:7" x14ac:dyDescent="0.35">
      <c r="G6249"/>
    </row>
    <row r="6250" spans="7:7" x14ac:dyDescent="0.35">
      <c r="G6250"/>
    </row>
    <row r="6251" spans="7:7" x14ac:dyDescent="0.35">
      <c r="G6251"/>
    </row>
    <row r="6252" spans="7:7" x14ac:dyDescent="0.35">
      <c r="G6252"/>
    </row>
    <row r="6253" spans="7:7" x14ac:dyDescent="0.35">
      <c r="G6253"/>
    </row>
    <row r="6254" spans="7:7" x14ac:dyDescent="0.35">
      <c r="G6254"/>
    </row>
    <row r="6255" spans="7:7" x14ac:dyDescent="0.35">
      <c r="G6255"/>
    </row>
    <row r="6256" spans="7:7" x14ac:dyDescent="0.35">
      <c r="G6256"/>
    </row>
    <row r="6257" spans="7:7" x14ac:dyDescent="0.35">
      <c r="G6257"/>
    </row>
    <row r="6258" spans="7:7" x14ac:dyDescent="0.35">
      <c r="G6258"/>
    </row>
    <row r="6259" spans="7:7" x14ac:dyDescent="0.35">
      <c r="G6259"/>
    </row>
    <row r="6260" spans="7:7" x14ac:dyDescent="0.35">
      <c r="G6260"/>
    </row>
    <row r="6261" spans="7:7" x14ac:dyDescent="0.35">
      <c r="G6261"/>
    </row>
    <row r="6262" spans="7:7" x14ac:dyDescent="0.35">
      <c r="G6262"/>
    </row>
    <row r="6263" spans="7:7" x14ac:dyDescent="0.35">
      <c r="G6263"/>
    </row>
    <row r="6264" spans="7:7" x14ac:dyDescent="0.35">
      <c r="G6264"/>
    </row>
    <row r="6265" spans="7:7" x14ac:dyDescent="0.35">
      <c r="G6265"/>
    </row>
    <row r="6266" spans="7:7" x14ac:dyDescent="0.35">
      <c r="G6266"/>
    </row>
    <row r="6267" spans="7:7" x14ac:dyDescent="0.35">
      <c r="G6267"/>
    </row>
    <row r="6268" spans="7:7" x14ac:dyDescent="0.35">
      <c r="G6268"/>
    </row>
    <row r="6269" spans="7:7" x14ac:dyDescent="0.35">
      <c r="G6269"/>
    </row>
    <row r="6270" spans="7:7" x14ac:dyDescent="0.35">
      <c r="G6270"/>
    </row>
    <row r="6271" spans="7:7" x14ac:dyDescent="0.35">
      <c r="G6271"/>
    </row>
    <row r="6272" spans="7:7" x14ac:dyDescent="0.35">
      <c r="G6272"/>
    </row>
    <row r="6273" spans="7:7" x14ac:dyDescent="0.35">
      <c r="G6273"/>
    </row>
    <row r="6274" spans="7:7" x14ac:dyDescent="0.35">
      <c r="G6274"/>
    </row>
    <row r="6275" spans="7:7" x14ac:dyDescent="0.35">
      <c r="G6275"/>
    </row>
    <row r="6276" spans="7:7" x14ac:dyDescent="0.35">
      <c r="G6276"/>
    </row>
    <row r="6277" spans="7:7" x14ac:dyDescent="0.35">
      <c r="G6277"/>
    </row>
    <row r="6278" spans="7:7" x14ac:dyDescent="0.35">
      <c r="G6278"/>
    </row>
    <row r="6279" spans="7:7" x14ac:dyDescent="0.35">
      <c r="G6279"/>
    </row>
    <row r="6280" spans="7:7" x14ac:dyDescent="0.35">
      <c r="G6280"/>
    </row>
    <row r="6281" spans="7:7" x14ac:dyDescent="0.35">
      <c r="G6281"/>
    </row>
    <row r="6282" spans="7:7" x14ac:dyDescent="0.35">
      <c r="G6282"/>
    </row>
    <row r="6283" spans="7:7" x14ac:dyDescent="0.35">
      <c r="G6283"/>
    </row>
    <row r="6284" spans="7:7" x14ac:dyDescent="0.35">
      <c r="G6284"/>
    </row>
    <row r="6285" spans="7:7" x14ac:dyDescent="0.35">
      <c r="G6285"/>
    </row>
    <row r="6286" spans="7:7" x14ac:dyDescent="0.35">
      <c r="G6286"/>
    </row>
    <row r="6287" spans="7:7" x14ac:dyDescent="0.35">
      <c r="G6287"/>
    </row>
    <row r="6288" spans="7:7" x14ac:dyDescent="0.35">
      <c r="G6288"/>
    </row>
    <row r="6289" spans="7:7" x14ac:dyDescent="0.35">
      <c r="G6289"/>
    </row>
    <row r="6290" spans="7:7" x14ac:dyDescent="0.35">
      <c r="G6290"/>
    </row>
    <row r="6291" spans="7:7" x14ac:dyDescent="0.35">
      <c r="G6291"/>
    </row>
    <row r="6292" spans="7:7" x14ac:dyDescent="0.35">
      <c r="G6292"/>
    </row>
    <row r="6293" spans="7:7" x14ac:dyDescent="0.35">
      <c r="G6293"/>
    </row>
    <row r="6294" spans="7:7" x14ac:dyDescent="0.35">
      <c r="G6294"/>
    </row>
    <row r="6295" spans="7:7" x14ac:dyDescent="0.35">
      <c r="G6295"/>
    </row>
    <row r="6296" spans="7:7" x14ac:dyDescent="0.35">
      <c r="G6296"/>
    </row>
    <row r="6297" spans="7:7" x14ac:dyDescent="0.35">
      <c r="G6297"/>
    </row>
    <row r="6298" spans="7:7" x14ac:dyDescent="0.35">
      <c r="G6298"/>
    </row>
    <row r="6299" spans="7:7" x14ac:dyDescent="0.35">
      <c r="G6299"/>
    </row>
    <row r="6300" spans="7:7" x14ac:dyDescent="0.35">
      <c r="G6300"/>
    </row>
    <row r="6301" spans="7:7" x14ac:dyDescent="0.35">
      <c r="G6301"/>
    </row>
    <row r="6302" spans="7:7" x14ac:dyDescent="0.35">
      <c r="G6302"/>
    </row>
    <row r="6303" spans="7:7" x14ac:dyDescent="0.35">
      <c r="G6303"/>
    </row>
    <row r="6304" spans="7:7" x14ac:dyDescent="0.35">
      <c r="G6304"/>
    </row>
    <row r="6305" spans="7:7" x14ac:dyDescent="0.35">
      <c r="G6305"/>
    </row>
    <row r="6306" spans="7:7" x14ac:dyDescent="0.35">
      <c r="G6306"/>
    </row>
    <row r="6307" spans="7:7" x14ac:dyDescent="0.35">
      <c r="G6307"/>
    </row>
    <row r="6308" spans="7:7" x14ac:dyDescent="0.35">
      <c r="G6308"/>
    </row>
    <row r="6309" spans="7:7" x14ac:dyDescent="0.35">
      <c r="G6309"/>
    </row>
    <row r="6310" spans="7:7" x14ac:dyDescent="0.35">
      <c r="G6310"/>
    </row>
    <row r="6311" spans="7:7" x14ac:dyDescent="0.35">
      <c r="G6311"/>
    </row>
    <row r="6312" spans="7:7" x14ac:dyDescent="0.35">
      <c r="G6312"/>
    </row>
    <row r="6313" spans="7:7" x14ac:dyDescent="0.35">
      <c r="G6313"/>
    </row>
    <row r="6314" spans="7:7" x14ac:dyDescent="0.35">
      <c r="G6314"/>
    </row>
    <row r="6315" spans="7:7" x14ac:dyDescent="0.35">
      <c r="G6315"/>
    </row>
    <row r="6316" spans="7:7" x14ac:dyDescent="0.35">
      <c r="G6316"/>
    </row>
    <row r="6317" spans="7:7" x14ac:dyDescent="0.35">
      <c r="G6317"/>
    </row>
    <row r="6318" spans="7:7" x14ac:dyDescent="0.35">
      <c r="G6318"/>
    </row>
    <row r="6319" spans="7:7" x14ac:dyDescent="0.35">
      <c r="G6319"/>
    </row>
    <row r="6320" spans="7:7" x14ac:dyDescent="0.35">
      <c r="G6320"/>
    </row>
    <row r="6321" spans="7:7" x14ac:dyDescent="0.35">
      <c r="G6321"/>
    </row>
    <row r="6322" spans="7:7" x14ac:dyDescent="0.35">
      <c r="G6322"/>
    </row>
    <row r="6323" spans="7:7" x14ac:dyDescent="0.35">
      <c r="G6323"/>
    </row>
    <row r="6324" spans="7:7" x14ac:dyDescent="0.35">
      <c r="G6324"/>
    </row>
    <row r="6325" spans="7:7" x14ac:dyDescent="0.35">
      <c r="G6325"/>
    </row>
    <row r="6326" spans="7:7" x14ac:dyDescent="0.35">
      <c r="G6326"/>
    </row>
    <row r="6327" spans="7:7" x14ac:dyDescent="0.35">
      <c r="G6327"/>
    </row>
    <row r="6328" spans="7:7" x14ac:dyDescent="0.35">
      <c r="G6328"/>
    </row>
    <row r="6329" spans="7:7" x14ac:dyDescent="0.35">
      <c r="G6329"/>
    </row>
    <row r="6330" spans="7:7" x14ac:dyDescent="0.35">
      <c r="G6330"/>
    </row>
    <row r="6331" spans="7:7" x14ac:dyDescent="0.35">
      <c r="G6331"/>
    </row>
    <row r="6332" spans="7:7" x14ac:dyDescent="0.35">
      <c r="G6332"/>
    </row>
    <row r="6333" spans="7:7" x14ac:dyDescent="0.35">
      <c r="G6333"/>
    </row>
    <row r="6334" spans="7:7" x14ac:dyDescent="0.35">
      <c r="G6334"/>
    </row>
    <row r="6335" spans="7:7" x14ac:dyDescent="0.35">
      <c r="G6335"/>
    </row>
    <row r="6336" spans="7:7" x14ac:dyDescent="0.35">
      <c r="G6336"/>
    </row>
    <row r="6337" spans="7:7" x14ac:dyDescent="0.35">
      <c r="G6337"/>
    </row>
    <row r="6338" spans="7:7" x14ac:dyDescent="0.35">
      <c r="G6338"/>
    </row>
    <row r="6339" spans="7:7" x14ac:dyDescent="0.35">
      <c r="G6339"/>
    </row>
    <row r="6340" spans="7:7" x14ac:dyDescent="0.35">
      <c r="G6340"/>
    </row>
    <row r="6341" spans="7:7" x14ac:dyDescent="0.35">
      <c r="G6341"/>
    </row>
    <row r="6342" spans="7:7" x14ac:dyDescent="0.35">
      <c r="G6342"/>
    </row>
    <row r="6343" spans="7:7" x14ac:dyDescent="0.35">
      <c r="G6343"/>
    </row>
    <row r="6344" spans="7:7" x14ac:dyDescent="0.35">
      <c r="G6344"/>
    </row>
    <row r="6345" spans="7:7" x14ac:dyDescent="0.35">
      <c r="G6345"/>
    </row>
    <row r="6346" spans="7:7" x14ac:dyDescent="0.35">
      <c r="G6346"/>
    </row>
    <row r="6347" spans="7:7" x14ac:dyDescent="0.35">
      <c r="G6347"/>
    </row>
    <row r="6348" spans="7:7" x14ac:dyDescent="0.35">
      <c r="G6348"/>
    </row>
    <row r="6349" spans="7:7" x14ac:dyDescent="0.35">
      <c r="G6349"/>
    </row>
    <row r="6350" spans="7:7" x14ac:dyDescent="0.35">
      <c r="G6350"/>
    </row>
    <row r="6351" spans="7:7" x14ac:dyDescent="0.35">
      <c r="G6351"/>
    </row>
    <row r="6352" spans="7:7" x14ac:dyDescent="0.35">
      <c r="G6352"/>
    </row>
    <row r="6353" spans="7:7" x14ac:dyDescent="0.35">
      <c r="G6353"/>
    </row>
    <row r="6354" spans="7:7" x14ac:dyDescent="0.35">
      <c r="G6354"/>
    </row>
    <row r="6355" spans="7:7" x14ac:dyDescent="0.35">
      <c r="G6355"/>
    </row>
    <row r="6356" spans="7:7" x14ac:dyDescent="0.35">
      <c r="G6356"/>
    </row>
    <row r="6357" spans="7:7" x14ac:dyDescent="0.35">
      <c r="G6357"/>
    </row>
    <row r="6358" spans="7:7" x14ac:dyDescent="0.35">
      <c r="G6358"/>
    </row>
    <row r="6359" spans="7:7" x14ac:dyDescent="0.35">
      <c r="G6359"/>
    </row>
    <row r="6360" spans="7:7" x14ac:dyDescent="0.35">
      <c r="G6360"/>
    </row>
    <row r="6361" spans="7:7" x14ac:dyDescent="0.35">
      <c r="G6361"/>
    </row>
    <row r="6362" spans="7:7" x14ac:dyDescent="0.35">
      <c r="G6362"/>
    </row>
    <row r="6363" spans="7:7" x14ac:dyDescent="0.35">
      <c r="G6363"/>
    </row>
    <row r="6364" spans="7:7" x14ac:dyDescent="0.35">
      <c r="G6364"/>
    </row>
    <row r="6365" spans="7:7" x14ac:dyDescent="0.35">
      <c r="G6365"/>
    </row>
    <row r="6366" spans="7:7" x14ac:dyDescent="0.35">
      <c r="G6366"/>
    </row>
    <row r="6367" spans="7:7" x14ac:dyDescent="0.35">
      <c r="G6367"/>
    </row>
    <row r="6368" spans="7:7" x14ac:dyDescent="0.35">
      <c r="G6368"/>
    </row>
    <row r="6369" spans="7:7" x14ac:dyDescent="0.35">
      <c r="G6369"/>
    </row>
    <row r="6370" spans="7:7" x14ac:dyDescent="0.35">
      <c r="G6370"/>
    </row>
    <row r="6371" spans="7:7" x14ac:dyDescent="0.35">
      <c r="G6371"/>
    </row>
    <row r="6372" spans="7:7" x14ac:dyDescent="0.35">
      <c r="G6372"/>
    </row>
    <row r="6373" spans="7:7" x14ac:dyDescent="0.35">
      <c r="G6373"/>
    </row>
    <row r="6374" spans="7:7" x14ac:dyDescent="0.35">
      <c r="G6374"/>
    </row>
    <row r="6375" spans="7:7" x14ac:dyDescent="0.35">
      <c r="G6375"/>
    </row>
    <row r="6376" spans="7:7" x14ac:dyDescent="0.35">
      <c r="G6376"/>
    </row>
    <row r="6377" spans="7:7" x14ac:dyDescent="0.35">
      <c r="G6377"/>
    </row>
    <row r="6378" spans="7:7" x14ac:dyDescent="0.35">
      <c r="G6378"/>
    </row>
    <row r="6379" spans="7:7" x14ac:dyDescent="0.35">
      <c r="G6379"/>
    </row>
    <row r="6380" spans="7:7" x14ac:dyDescent="0.35">
      <c r="G6380"/>
    </row>
    <row r="6381" spans="7:7" x14ac:dyDescent="0.35">
      <c r="G6381"/>
    </row>
    <row r="6382" spans="7:7" x14ac:dyDescent="0.35">
      <c r="G6382"/>
    </row>
    <row r="6383" spans="7:7" x14ac:dyDescent="0.35">
      <c r="G6383"/>
    </row>
    <row r="6384" spans="7:7" x14ac:dyDescent="0.35">
      <c r="G6384"/>
    </row>
    <row r="6385" spans="7:7" x14ac:dyDescent="0.35">
      <c r="G6385"/>
    </row>
    <row r="6386" spans="7:7" x14ac:dyDescent="0.35">
      <c r="G6386"/>
    </row>
    <row r="6387" spans="7:7" x14ac:dyDescent="0.35">
      <c r="G6387"/>
    </row>
    <row r="6388" spans="7:7" x14ac:dyDescent="0.35">
      <c r="G6388"/>
    </row>
    <row r="6389" spans="7:7" x14ac:dyDescent="0.35">
      <c r="G6389"/>
    </row>
    <row r="6390" spans="7:7" x14ac:dyDescent="0.35">
      <c r="G6390"/>
    </row>
    <row r="6391" spans="7:7" x14ac:dyDescent="0.35">
      <c r="G6391"/>
    </row>
    <row r="6392" spans="7:7" x14ac:dyDescent="0.35">
      <c r="G6392"/>
    </row>
    <row r="6393" spans="7:7" x14ac:dyDescent="0.35">
      <c r="G6393"/>
    </row>
    <row r="6394" spans="7:7" x14ac:dyDescent="0.35">
      <c r="G6394"/>
    </row>
    <row r="6395" spans="7:7" x14ac:dyDescent="0.35">
      <c r="G6395"/>
    </row>
    <row r="6396" spans="7:7" x14ac:dyDescent="0.35">
      <c r="G6396"/>
    </row>
    <row r="6397" spans="7:7" x14ac:dyDescent="0.35">
      <c r="G6397"/>
    </row>
    <row r="6398" spans="7:7" x14ac:dyDescent="0.35">
      <c r="G6398"/>
    </row>
    <row r="6399" spans="7:7" x14ac:dyDescent="0.35">
      <c r="G6399"/>
    </row>
    <row r="6400" spans="7:7" x14ac:dyDescent="0.35">
      <c r="G6400"/>
    </row>
    <row r="6401" spans="7:7" x14ac:dyDescent="0.35">
      <c r="G6401"/>
    </row>
    <row r="6402" spans="7:7" x14ac:dyDescent="0.35">
      <c r="G6402"/>
    </row>
    <row r="6403" spans="7:7" x14ac:dyDescent="0.35">
      <c r="G6403"/>
    </row>
    <row r="6404" spans="7:7" x14ac:dyDescent="0.35">
      <c r="G6404"/>
    </row>
    <row r="6405" spans="7:7" x14ac:dyDescent="0.35">
      <c r="G6405"/>
    </row>
    <row r="6406" spans="7:7" x14ac:dyDescent="0.35">
      <c r="G6406"/>
    </row>
    <row r="6407" spans="7:7" x14ac:dyDescent="0.35">
      <c r="G6407"/>
    </row>
    <row r="6408" spans="7:7" x14ac:dyDescent="0.35">
      <c r="G6408"/>
    </row>
    <row r="6409" spans="7:7" x14ac:dyDescent="0.35">
      <c r="G6409"/>
    </row>
    <row r="6410" spans="7:7" x14ac:dyDescent="0.35">
      <c r="G6410"/>
    </row>
    <row r="6411" spans="7:7" x14ac:dyDescent="0.35">
      <c r="G6411"/>
    </row>
    <row r="6412" spans="7:7" x14ac:dyDescent="0.35">
      <c r="G6412"/>
    </row>
    <row r="6413" spans="7:7" x14ac:dyDescent="0.35">
      <c r="G6413"/>
    </row>
    <row r="6414" spans="7:7" x14ac:dyDescent="0.35">
      <c r="G6414"/>
    </row>
    <row r="6415" spans="7:7" x14ac:dyDescent="0.35">
      <c r="G6415"/>
    </row>
    <row r="6416" spans="7:7" x14ac:dyDescent="0.35">
      <c r="G6416"/>
    </row>
    <row r="6417" spans="7:7" x14ac:dyDescent="0.35">
      <c r="G6417"/>
    </row>
    <row r="6418" spans="7:7" x14ac:dyDescent="0.35">
      <c r="G6418"/>
    </row>
    <row r="6419" spans="7:7" x14ac:dyDescent="0.35">
      <c r="G6419"/>
    </row>
    <row r="6420" spans="7:7" x14ac:dyDescent="0.35">
      <c r="G6420"/>
    </row>
    <row r="6421" spans="7:7" x14ac:dyDescent="0.35">
      <c r="G6421"/>
    </row>
    <row r="6422" spans="7:7" x14ac:dyDescent="0.35">
      <c r="G6422"/>
    </row>
    <row r="6423" spans="7:7" x14ac:dyDescent="0.35">
      <c r="G6423"/>
    </row>
    <row r="6424" spans="7:7" x14ac:dyDescent="0.35">
      <c r="G6424"/>
    </row>
    <row r="6425" spans="7:7" x14ac:dyDescent="0.35">
      <c r="G6425"/>
    </row>
    <row r="6426" spans="7:7" x14ac:dyDescent="0.35">
      <c r="G6426"/>
    </row>
    <row r="6427" spans="7:7" x14ac:dyDescent="0.35">
      <c r="G6427"/>
    </row>
    <row r="6428" spans="7:7" x14ac:dyDescent="0.35">
      <c r="G6428"/>
    </row>
    <row r="6429" spans="7:7" x14ac:dyDescent="0.35">
      <c r="G6429"/>
    </row>
    <row r="6430" spans="7:7" x14ac:dyDescent="0.35">
      <c r="G6430"/>
    </row>
    <row r="6431" spans="7:7" x14ac:dyDescent="0.35">
      <c r="G6431"/>
    </row>
    <row r="6432" spans="7:7" x14ac:dyDescent="0.35">
      <c r="G6432"/>
    </row>
    <row r="6433" spans="7:7" x14ac:dyDescent="0.35">
      <c r="G6433"/>
    </row>
    <row r="6434" spans="7:7" x14ac:dyDescent="0.35">
      <c r="G6434"/>
    </row>
    <row r="6435" spans="7:7" x14ac:dyDescent="0.35">
      <c r="G6435"/>
    </row>
    <row r="6436" spans="7:7" x14ac:dyDescent="0.35">
      <c r="G6436"/>
    </row>
    <row r="6437" spans="7:7" x14ac:dyDescent="0.35">
      <c r="G6437"/>
    </row>
    <row r="6438" spans="7:7" x14ac:dyDescent="0.35">
      <c r="G6438"/>
    </row>
    <row r="6439" spans="7:7" x14ac:dyDescent="0.35">
      <c r="G6439"/>
    </row>
    <row r="6440" spans="7:7" x14ac:dyDescent="0.35">
      <c r="G6440"/>
    </row>
    <row r="6441" spans="7:7" x14ac:dyDescent="0.35">
      <c r="G6441"/>
    </row>
    <row r="6442" spans="7:7" x14ac:dyDescent="0.35">
      <c r="G6442"/>
    </row>
    <row r="6443" spans="7:7" x14ac:dyDescent="0.35">
      <c r="G6443"/>
    </row>
    <row r="6444" spans="7:7" x14ac:dyDescent="0.35">
      <c r="G6444"/>
    </row>
    <row r="6445" spans="7:7" x14ac:dyDescent="0.35">
      <c r="G6445"/>
    </row>
    <row r="6446" spans="7:7" x14ac:dyDescent="0.35">
      <c r="G6446"/>
    </row>
    <row r="6447" spans="7:7" x14ac:dyDescent="0.35">
      <c r="G6447"/>
    </row>
    <row r="6448" spans="7:7" x14ac:dyDescent="0.35">
      <c r="G6448"/>
    </row>
    <row r="6449" spans="7:7" x14ac:dyDescent="0.35">
      <c r="G6449"/>
    </row>
    <row r="6450" spans="7:7" x14ac:dyDescent="0.35">
      <c r="G6450"/>
    </row>
    <row r="6451" spans="7:7" x14ac:dyDescent="0.35">
      <c r="G6451"/>
    </row>
    <row r="6452" spans="7:7" x14ac:dyDescent="0.35">
      <c r="G6452"/>
    </row>
    <row r="6453" spans="7:7" x14ac:dyDescent="0.35">
      <c r="G6453"/>
    </row>
    <row r="6454" spans="7:7" x14ac:dyDescent="0.35">
      <c r="G6454"/>
    </row>
    <row r="6455" spans="7:7" x14ac:dyDescent="0.35">
      <c r="G6455"/>
    </row>
    <row r="6456" spans="7:7" x14ac:dyDescent="0.35">
      <c r="G6456"/>
    </row>
    <row r="6457" spans="7:7" x14ac:dyDescent="0.35">
      <c r="G6457"/>
    </row>
    <row r="6458" spans="7:7" x14ac:dyDescent="0.35">
      <c r="G6458"/>
    </row>
    <row r="6459" spans="7:7" x14ac:dyDescent="0.35">
      <c r="G6459"/>
    </row>
    <row r="6460" spans="7:7" x14ac:dyDescent="0.35">
      <c r="G6460"/>
    </row>
    <row r="6461" spans="7:7" x14ac:dyDescent="0.35">
      <c r="G6461"/>
    </row>
    <row r="6462" spans="7:7" x14ac:dyDescent="0.35">
      <c r="G6462"/>
    </row>
    <row r="6463" spans="7:7" x14ac:dyDescent="0.35">
      <c r="G6463"/>
    </row>
    <row r="6464" spans="7:7" x14ac:dyDescent="0.35">
      <c r="G6464"/>
    </row>
    <row r="6465" spans="7:7" x14ac:dyDescent="0.35">
      <c r="G6465"/>
    </row>
    <row r="6466" spans="7:7" x14ac:dyDescent="0.35">
      <c r="G6466"/>
    </row>
    <row r="6467" spans="7:7" x14ac:dyDescent="0.35">
      <c r="G6467"/>
    </row>
    <row r="6468" spans="7:7" x14ac:dyDescent="0.35">
      <c r="G6468"/>
    </row>
    <row r="6469" spans="7:7" x14ac:dyDescent="0.35">
      <c r="G6469"/>
    </row>
    <row r="6470" spans="7:7" x14ac:dyDescent="0.35">
      <c r="G6470"/>
    </row>
    <row r="6471" spans="7:7" x14ac:dyDescent="0.35">
      <c r="G6471"/>
    </row>
    <row r="6472" spans="7:7" x14ac:dyDescent="0.35">
      <c r="G6472"/>
    </row>
    <row r="6473" spans="7:7" x14ac:dyDescent="0.35">
      <c r="G6473"/>
    </row>
    <row r="6474" spans="7:7" x14ac:dyDescent="0.35">
      <c r="G6474"/>
    </row>
    <row r="6475" spans="7:7" x14ac:dyDescent="0.35">
      <c r="G6475"/>
    </row>
    <row r="6476" spans="7:7" x14ac:dyDescent="0.35">
      <c r="G6476"/>
    </row>
    <row r="6477" spans="7:7" x14ac:dyDescent="0.35">
      <c r="G6477"/>
    </row>
    <row r="6478" spans="7:7" x14ac:dyDescent="0.35">
      <c r="G6478"/>
    </row>
    <row r="6479" spans="7:7" x14ac:dyDescent="0.35">
      <c r="G6479"/>
    </row>
    <row r="6480" spans="7:7" x14ac:dyDescent="0.35">
      <c r="G6480"/>
    </row>
    <row r="6481" spans="7:7" x14ac:dyDescent="0.35">
      <c r="G6481"/>
    </row>
    <row r="6482" spans="7:7" x14ac:dyDescent="0.35">
      <c r="G6482"/>
    </row>
    <row r="6483" spans="7:7" x14ac:dyDescent="0.35">
      <c r="G6483"/>
    </row>
    <row r="6484" spans="7:7" x14ac:dyDescent="0.35">
      <c r="G6484"/>
    </row>
    <row r="6485" spans="7:7" x14ac:dyDescent="0.35">
      <c r="G6485"/>
    </row>
    <row r="6486" spans="7:7" x14ac:dyDescent="0.35">
      <c r="G6486"/>
    </row>
    <row r="6487" spans="7:7" x14ac:dyDescent="0.35">
      <c r="G6487"/>
    </row>
    <row r="6488" spans="7:7" x14ac:dyDescent="0.35">
      <c r="G6488"/>
    </row>
    <row r="6489" spans="7:7" x14ac:dyDescent="0.35">
      <c r="G6489"/>
    </row>
    <row r="6490" spans="7:7" x14ac:dyDescent="0.35">
      <c r="G6490"/>
    </row>
    <row r="6491" spans="7:7" x14ac:dyDescent="0.35">
      <c r="G6491"/>
    </row>
    <row r="6492" spans="7:7" x14ac:dyDescent="0.35">
      <c r="G6492"/>
    </row>
    <row r="6493" spans="7:7" x14ac:dyDescent="0.35">
      <c r="G6493"/>
    </row>
    <row r="6494" spans="7:7" x14ac:dyDescent="0.35">
      <c r="G6494"/>
    </row>
    <row r="6495" spans="7:7" x14ac:dyDescent="0.35">
      <c r="G6495"/>
    </row>
    <row r="6496" spans="7:7" x14ac:dyDescent="0.35">
      <c r="G6496"/>
    </row>
    <row r="6497" spans="7:7" x14ac:dyDescent="0.35">
      <c r="G6497"/>
    </row>
    <row r="6498" spans="7:7" x14ac:dyDescent="0.35">
      <c r="G6498"/>
    </row>
    <row r="6499" spans="7:7" x14ac:dyDescent="0.35">
      <c r="G6499"/>
    </row>
    <row r="6500" spans="7:7" x14ac:dyDescent="0.35">
      <c r="G6500"/>
    </row>
    <row r="6501" spans="7:7" x14ac:dyDescent="0.35">
      <c r="G6501"/>
    </row>
    <row r="6502" spans="7:7" x14ac:dyDescent="0.35">
      <c r="G6502"/>
    </row>
    <row r="6503" spans="7:7" x14ac:dyDescent="0.35">
      <c r="G6503"/>
    </row>
    <row r="6504" spans="7:7" x14ac:dyDescent="0.35">
      <c r="G6504"/>
    </row>
    <row r="6505" spans="7:7" x14ac:dyDescent="0.35">
      <c r="G6505"/>
    </row>
    <row r="6506" spans="7:7" x14ac:dyDescent="0.35">
      <c r="G6506"/>
    </row>
    <row r="6507" spans="7:7" x14ac:dyDescent="0.35">
      <c r="G6507"/>
    </row>
    <row r="6508" spans="7:7" x14ac:dyDescent="0.35">
      <c r="G6508"/>
    </row>
    <row r="6509" spans="7:7" x14ac:dyDescent="0.35">
      <c r="G6509"/>
    </row>
    <row r="6510" spans="7:7" x14ac:dyDescent="0.35">
      <c r="G6510"/>
    </row>
    <row r="6511" spans="7:7" x14ac:dyDescent="0.35">
      <c r="G6511"/>
    </row>
    <row r="6512" spans="7:7" x14ac:dyDescent="0.35">
      <c r="G6512"/>
    </row>
    <row r="6513" spans="7:7" x14ac:dyDescent="0.35">
      <c r="G6513"/>
    </row>
    <row r="6514" spans="7:7" x14ac:dyDescent="0.35">
      <c r="G6514"/>
    </row>
    <row r="6515" spans="7:7" x14ac:dyDescent="0.35">
      <c r="G6515"/>
    </row>
    <row r="6516" spans="7:7" x14ac:dyDescent="0.35">
      <c r="G6516"/>
    </row>
    <row r="6517" spans="7:7" x14ac:dyDescent="0.35">
      <c r="G6517"/>
    </row>
    <row r="6518" spans="7:7" x14ac:dyDescent="0.35">
      <c r="G6518"/>
    </row>
    <row r="6519" spans="7:7" x14ac:dyDescent="0.35">
      <c r="G6519"/>
    </row>
    <row r="6520" spans="7:7" x14ac:dyDescent="0.35">
      <c r="G6520"/>
    </row>
    <row r="6521" spans="7:7" x14ac:dyDescent="0.35">
      <c r="G6521"/>
    </row>
    <row r="6522" spans="7:7" x14ac:dyDescent="0.35">
      <c r="G6522"/>
    </row>
    <row r="6523" spans="7:7" x14ac:dyDescent="0.35">
      <c r="G6523"/>
    </row>
    <row r="6524" spans="7:7" x14ac:dyDescent="0.35">
      <c r="G6524"/>
    </row>
    <row r="6525" spans="7:7" x14ac:dyDescent="0.35">
      <c r="G6525"/>
    </row>
    <row r="6526" spans="7:7" x14ac:dyDescent="0.35">
      <c r="G6526"/>
    </row>
    <row r="6527" spans="7:7" x14ac:dyDescent="0.35">
      <c r="G6527"/>
    </row>
    <row r="6528" spans="7:7" x14ac:dyDescent="0.35">
      <c r="G6528"/>
    </row>
    <row r="6529" spans="7:7" x14ac:dyDescent="0.35">
      <c r="G6529"/>
    </row>
    <row r="6530" spans="7:7" x14ac:dyDescent="0.35">
      <c r="G6530"/>
    </row>
    <row r="6531" spans="7:7" x14ac:dyDescent="0.35">
      <c r="G6531"/>
    </row>
    <row r="6532" spans="7:7" x14ac:dyDescent="0.35">
      <c r="G6532"/>
    </row>
    <row r="6533" spans="7:7" x14ac:dyDescent="0.35">
      <c r="G6533"/>
    </row>
    <row r="6534" spans="7:7" x14ac:dyDescent="0.35">
      <c r="G6534"/>
    </row>
    <row r="6535" spans="7:7" x14ac:dyDescent="0.35">
      <c r="G6535"/>
    </row>
    <row r="6536" spans="7:7" x14ac:dyDescent="0.35">
      <c r="G6536"/>
    </row>
    <row r="6537" spans="7:7" x14ac:dyDescent="0.35">
      <c r="G6537"/>
    </row>
    <row r="6538" spans="7:7" x14ac:dyDescent="0.35">
      <c r="G6538"/>
    </row>
    <row r="6539" spans="7:7" x14ac:dyDescent="0.35">
      <c r="G6539"/>
    </row>
    <row r="6540" spans="7:7" x14ac:dyDescent="0.35">
      <c r="G6540"/>
    </row>
    <row r="6541" spans="7:7" x14ac:dyDescent="0.35">
      <c r="G6541"/>
    </row>
    <row r="6542" spans="7:7" x14ac:dyDescent="0.35">
      <c r="G6542"/>
    </row>
    <row r="6543" spans="7:7" x14ac:dyDescent="0.35">
      <c r="G6543"/>
    </row>
    <row r="6544" spans="7:7" x14ac:dyDescent="0.35">
      <c r="G6544"/>
    </row>
    <row r="6545" spans="7:7" x14ac:dyDescent="0.35">
      <c r="G6545"/>
    </row>
    <row r="6546" spans="7:7" x14ac:dyDescent="0.35">
      <c r="G6546"/>
    </row>
    <row r="6547" spans="7:7" x14ac:dyDescent="0.35">
      <c r="G6547"/>
    </row>
    <row r="6548" spans="7:7" x14ac:dyDescent="0.35">
      <c r="G6548"/>
    </row>
    <row r="6549" spans="7:7" x14ac:dyDescent="0.35">
      <c r="G6549"/>
    </row>
    <row r="6550" spans="7:7" x14ac:dyDescent="0.35">
      <c r="G6550"/>
    </row>
    <row r="6551" spans="7:7" x14ac:dyDescent="0.35">
      <c r="G6551"/>
    </row>
    <row r="6552" spans="7:7" x14ac:dyDescent="0.35">
      <c r="G6552"/>
    </row>
    <row r="6553" spans="7:7" x14ac:dyDescent="0.35">
      <c r="G6553"/>
    </row>
    <row r="6554" spans="7:7" x14ac:dyDescent="0.35">
      <c r="G6554"/>
    </row>
    <row r="6555" spans="7:7" x14ac:dyDescent="0.35">
      <c r="G6555"/>
    </row>
    <row r="6556" spans="7:7" x14ac:dyDescent="0.35">
      <c r="G6556"/>
    </row>
    <row r="6557" spans="7:7" x14ac:dyDescent="0.35">
      <c r="G6557"/>
    </row>
    <row r="6558" spans="7:7" x14ac:dyDescent="0.35">
      <c r="G6558"/>
    </row>
    <row r="6559" spans="7:7" x14ac:dyDescent="0.35">
      <c r="G6559"/>
    </row>
    <row r="6560" spans="7:7" x14ac:dyDescent="0.35">
      <c r="G6560"/>
    </row>
    <row r="6561" spans="7:7" x14ac:dyDescent="0.35">
      <c r="G6561"/>
    </row>
    <row r="6562" spans="7:7" x14ac:dyDescent="0.35">
      <c r="G6562"/>
    </row>
    <row r="6563" spans="7:7" x14ac:dyDescent="0.35">
      <c r="G6563"/>
    </row>
    <row r="6564" spans="7:7" x14ac:dyDescent="0.35">
      <c r="G6564"/>
    </row>
    <row r="6565" spans="7:7" x14ac:dyDescent="0.35">
      <c r="G6565"/>
    </row>
    <row r="6566" spans="7:7" x14ac:dyDescent="0.35">
      <c r="G6566"/>
    </row>
    <row r="6567" spans="7:7" x14ac:dyDescent="0.35">
      <c r="G6567"/>
    </row>
    <row r="6568" spans="7:7" x14ac:dyDescent="0.35">
      <c r="G6568"/>
    </row>
    <row r="6569" spans="7:7" x14ac:dyDescent="0.35">
      <c r="G6569"/>
    </row>
    <row r="6570" spans="7:7" x14ac:dyDescent="0.35">
      <c r="G6570"/>
    </row>
    <row r="6571" spans="7:7" x14ac:dyDescent="0.35">
      <c r="G6571"/>
    </row>
    <row r="6572" spans="7:7" x14ac:dyDescent="0.35">
      <c r="G6572"/>
    </row>
    <row r="6573" spans="7:7" x14ac:dyDescent="0.35">
      <c r="G6573"/>
    </row>
    <row r="6574" spans="7:7" x14ac:dyDescent="0.35">
      <c r="G6574"/>
    </row>
    <row r="6575" spans="7:7" x14ac:dyDescent="0.35">
      <c r="G6575"/>
    </row>
    <row r="6576" spans="7:7" x14ac:dyDescent="0.35">
      <c r="G6576"/>
    </row>
    <row r="6577" spans="7:7" x14ac:dyDescent="0.35">
      <c r="G6577"/>
    </row>
    <row r="6578" spans="7:7" x14ac:dyDescent="0.35">
      <c r="G6578"/>
    </row>
    <row r="6579" spans="7:7" x14ac:dyDescent="0.35">
      <c r="G6579"/>
    </row>
    <row r="6580" spans="7:7" x14ac:dyDescent="0.35">
      <c r="G6580"/>
    </row>
    <row r="6581" spans="7:7" x14ac:dyDescent="0.35">
      <c r="G6581"/>
    </row>
    <row r="6582" spans="7:7" x14ac:dyDescent="0.35">
      <c r="G6582"/>
    </row>
    <row r="6583" spans="7:7" x14ac:dyDescent="0.35">
      <c r="G6583"/>
    </row>
    <row r="6584" spans="7:7" x14ac:dyDescent="0.35">
      <c r="G6584"/>
    </row>
    <row r="6585" spans="7:7" x14ac:dyDescent="0.35">
      <c r="G6585"/>
    </row>
    <row r="6586" spans="7:7" x14ac:dyDescent="0.35">
      <c r="G6586"/>
    </row>
    <row r="6587" spans="7:7" x14ac:dyDescent="0.35">
      <c r="G6587"/>
    </row>
    <row r="6588" spans="7:7" x14ac:dyDescent="0.35">
      <c r="G6588"/>
    </row>
    <row r="6589" spans="7:7" x14ac:dyDescent="0.35">
      <c r="G6589"/>
    </row>
    <row r="6590" spans="7:7" x14ac:dyDescent="0.35">
      <c r="G6590"/>
    </row>
    <row r="6591" spans="7:7" x14ac:dyDescent="0.35">
      <c r="G6591"/>
    </row>
    <row r="6592" spans="7:7" x14ac:dyDescent="0.35">
      <c r="G6592"/>
    </row>
    <row r="6593" spans="7:7" x14ac:dyDescent="0.35">
      <c r="G6593"/>
    </row>
    <row r="6594" spans="7:7" x14ac:dyDescent="0.35">
      <c r="G6594"/>
    </row>
    <row r="6595" spans="7:7" x14ac:dyDescent="0.35">
      <c r="G6595"/>
    </row>
    <row r="6596" spans="7:7" x14ac:dyDescent="0.35">
      <c r="G6596"/>
    </row>
    <row r="6597" spans="7:7" x14ac:dyDescent="0.35">
      <c r="G6597"/>
    </row>
    <row r="6598" spans="7:7" x14ac:dyDescent="0.35">
      <c r="G6598"/>
    </row>
    <row r="6599" spans="7:7" x14ac:dyDescent="0.35">
      <c r="G6599"/>
    </row>
    <row r="6600" spans="7:7" x14ac:dyDescent="0.35">
      <c r="G6600"/>
    </row>
    <row r="6601" spans="7:7" x14ac:dyDescent="0.35">
      <c r="G6601"/>
    </row>
    <row r="6602" spans="7:7" x14ac:dyDescent="0.35">
      <c r="G6602"/>
    </row>
    <row r="6603" spans="7:7" x14ac:dyDescent="0.35">
      <c r="G6603"/>
    </row>
    <row r="6604" spans="7:7" x14ac:dyDescent="0.35">
      <c r="G6604"/>
    </row>
    <row r="6605" spans="7:7" x14ac:dyDescent="0.35">
      <c r="G6605"/>
    </row>
    <row r="6606" spans="7:7" x14ac:dyDescent="0.35">
      <c r="G6606"/>
    </row>
    <row r="6607" spans="7:7" x14ac:dyDescent="0.35">
      <c r="G6607"/>
    </row>
    <row r="6608" spans="7:7" x14ac:dyDescent="0.35">
      <c r="G6608"/>
    </row>
    <row r="6609" spans="7:7" x14ac:dyDescent="0.35">
      <c r="G6609"/>
    </row>
    <row r="6610" spans="7:7" x14ac:dyDescent="0.35">
      <c r="G6610"/>
    </row>
    <row r="6611" spans="7:7" x14ac:dyDescent="0.35">
      <c r="G6611"/>
    </row>
    <row r="6612" spans="7:7" x14ac:dyDescent="0.35">
      <c r="G6612"/>
    </row>
    <row r="6613" spans="7:7" x14ac:dyDescent="0.35">
      <c r="G6613"/>
    </row>
    <row r="6614" spans="7:7" x14ac:dyDescent="0.35">
      <c r="G6614"/>
    </row>
    <row r="6615" spans="7:7" x14ac:dyDescent="0.35">
      <c r="G6615"/>
    </row>
    <row r="6616" spans="7:7" x14ac:dyDescent="0.35">
      <c r="G6616"/>
    </row>
    <row r="6617" spans="7:7" x14ac:dyDescent="0.35">
      <c r="G6617"/>
    </row>
    <row r="6618" spans="7:7" x14ac:dyDescent="0.35">
      <c r="G6618"/>
    </row>
    <row r="6619" spans="7:7" x14ac:dyDescent="0.35">
      <c r="G6619"/>
    </row>
    <row r="6620" spans="7:7" x14ac:dyDescent="0.35">
      <c r="G6620"/>
    </row>
    <row r="6621" spans="7:7" x14ac:dyDescent="0.35">
      <c r="G6621"/>
    </row>
    <row r="6622" spans="7:7" x14ac:dyDescent="0.35">
      <c r="G6622"/>
    </row>
    <row r="6623" spans="7:7" x14ac:dyDescent="0.35">
      <c r="G6623"/>
    </row>
    <row r="6624" spans="7:7" x14ac:dyDescent="0.35">
      <c r="G6624"/>
    </row>
    <row r="6625" spans="7:7" x14ac:dyDescent="0.35">
      <c r="G6625"/>
    </row>
    <row r="6626" spans="7:7" x14ac:dyDescent="0.35">
      <c r="G6626"/>
    </row>
    <row r="6627" spans="7:7" x14ac:dyDescent="0.35">
      <c r="G6627"/>
    </row>
    <row r="6628" spans="7:7" x14ac:dyDescent="0.35">
      <c r="G6628"/>
    </row>
    <row r="6629" spans="7:7" x14ac:dyDescent="0.35">
      <c r="G6629"/>
    </row>
    <row r="6630" spans="7:7" x14ac:dyDescent="0.35">
      <c r="G6630"/>
    </row>
    <row r="6631" spans="7:7" x14ac:dyDescent="0.35">
      <c r="G6631"/>
    </row>
    <row r="6632" spans="7:7" x14ac:dyDescent="0.35">
      <c r="G6632"/>
    </row>
    <row r="6633" spans="7:7" x14ac:dyDescent="0.35">
      <c r="G6633"/>
    </row>
    <row r="6634" spans="7:7" x14ac:dyDescent="0.35">
      <c r="G6634"/>
    </row>
    <row r="6635" spans="7:7" x14ac:dyDescent="0.35">
      <c r="G6635"/>
    </row>
    <row r="6636" spans="7:7" x14ac:dyDescent="0.35">
      <c r="G6636"/>
    </row>
    <row r="6637" spans="7:7" x14ac:dyDescent="0.35">
      <c r="G6637"/>
    </row>
    <row r="6638" spans="7:7" x14ac:dyDescent="0.35">
      <c r="G6638"/>
    </row>
    <row r="6639" spans="7:7" x14ac:dyDescent="0.35">
      <c r="G6639"/>
    </row>
    <row r="6640" spans="7:7" x14ac:dyDescent="0.35">
      <c r="G6640"/>
    </row>
    <row r="6641" spans="7:7" x14ac:dyDescent="0.35">
      <c r="G6641"/>
    </row>
    <row r="6642" spans="7:7" x14ac:dyDescent="0.35">
      <c r="G6642"/>
    </row>
    <row r="6643" spans="7:7" x14ac:dyDescent="0.35">
      <c r="G6643"/>
    </row>
    <row r="6644" spans="7:7" x14ac:dyDescent="0.35">
      <c r="G6644"/>
    </row>
    <row r="6645" spans="7:7" x14ac:dyDescent="0.35">
      <c r="G6645"/>
    </row>
    <row r="6646" spans="7:7" x14ac:dyDescent="0.35">
      <c r="G6646"/>
    </row>
    <row r="6647" spans="7:7" x14ac:dyDescent="0.35">
      <c r="G6647"/>
    </row>
    <row r="6648" spans="7:7" x14ac:dyDescent="0.35">
      <c r="G6648"/>
    </row>
    <row r="6649" spans="7:7" x14ac:dyDescent="0.35">
      <c r="G6649"/>
    </row>
    <row r="6650" spans="7:7" x14ac:dyDescent="0.35">
      <c r="G6650"/>
    </row>
    <row r="6651" spans="7:7" x14ac:dyDescent="0.35">
      <c r="G6651"/>
    </row>
    <row r="6652" spans="7:7" x14ac:dyDescent="0.35">
      <c r="G6652"/>
    </row>
    <row r="6653" spans="7:7" x14ac:dyDescent="0.35">
      <c r="G6653"/>
    </row>
    <row r="6654" spans="7:7" x14ac:dyDescent="0.35">
      <c r="G6654"/>
    </row>
    <row r="6655" spans="7:7" x14ac:dyDescent="0.35">
      <c r="G6655"/>
    </row>
    <row r="6656" spans="7:7" x14ac:dyDescent="0.35">
      <c r="G6656"/>
    </row>
    <row r="6657" spans="7:7" x14ac:dyDescent="0.35">
      <c r="G6657"/>
    </row>
    <row r="6658" spans="7:7" x14ac:dyDescent="0.35">
      <c r="G6658"/>
    </row>
    <row r="6659" spans="7:7" x14ac:dyDescent="0.35">
      <c r="G6659"/>
    </row>
    <row r="6660" spans="7:7" x14ac:dyDescent="0.35">
      <c r="G6660"/>
    </row>
    <row r="6661" spans="7:7" x14ac:dyDescent="0.35">
      <c r="G6661"/>
    </row>
    <row r="6662" spans="7:7" x14ac:dyDescent="0.35">
      <c r="G6662"/>
    </row>
    <row r="6663" spans="7:7" x14ac:dyDescent="0.35">
      <c r="G6663"/>
    </row>
    <row r="6664" spans="7:7" x14ac:dyDescent="0.35">
      <c r="G6664"/>
    </row>
    <row r="6665" spans="7:7" x14ac:dyDescent="0.35">
      <c r="G6665"/>
    </row>
    <row r="6666" spans="7:7" x14ac:dyDescent="0.35">
      <c r="G6666"/>
    </row>
    <row r="6667" spans="7:7" x14ac:dyDescent="0.35">
      <c r="G6667"/>
    </row>
    <row r="6668" spans="7:7" x14ac:dyDescent="0.35">
      <c r="G6668"/>
    </row>
    <row r="6669" spans="7:7" x14ac:dyDescent="0.35">
      <c r="G6669"/>
    </row>
    <row r="6670" spans="7:7" x14ac:dyDescent="0.35">
      <c r="G6670"/>
    </row>
    <row r="6671" spans="7:7" x14ac:dyDescent="0.35">
      <c r="G6671"/>
    </row>
    <row r="6672" spans="7:7" x14ac:dyDescent="0.35">
      <c r="G6672"/>
    </row>
    <row r="6673" spans="7:7" x14ac:dyDescent="0.35">
      <c r="G6673"/>
    </row>
    <row r="6674" spans="7:7" x14ac:dyDescent="0.35">
      <c r="G6674"/>
    </row>
    <row r="6675" spans="7:7" x14ac:dyDescent="0.35">
      <c r="G6675"/>
    </row>
    <row r="6676" spans="7:7" x14ac:dyDescent="0.35">
      <c r="G6676"/>
    </row>
    <row r="6677" spans="7:7" x14ac:dyDescent="0.35">
      <c r="G6677"/>
    </row>
    <row r="6678" spans="7:7" x14ac:dyDescent="0.35">
      <c r="G6678"/>
    </row>
    <row r="6679" spans="7:7" x14ac:dyDescent="0.35">
      <c r="G6679"/>
    </row>
    <row r="6680" spans="7:7" x14ac:dyDescent="0.35">
      <c r="G6680"/>
    </row>
    <row r="6681" spans="7:7" x14ac:dyDescent="0.35">
      <c r="G6681"/>
    </row>
    <row r="6682" spans="7:7" x14ac:dyDescent="0.35">
      <c r="G6682"/>
    </row>
    <row r="6683" spans="7:7" x14ac:dyDescent="0.35">
      <c r="G6683"/>
    </row>
    <row r="6684" spans="7:7" x14ac:dyDescent="0.35">
      <c r="G6684"/>
    </row>
    <row r="6685" spans="7:7" x14ac:dyDescent="0.35">
      <c r="G6685"/>
    </row>
    <row r="6686" spans="7:7" x14ac:dyDescent="0.35">
      <c r="G6686"/>
    </row>
    <row r="6687" spans="7:7" x14ac:dyDescent="0.35">
      <c r="G6687"/>
    </row>
    <row r="6688" spans="7:7" x14ac:dyDescent="0.35">
      <c r="G6688"/>
    </row>
    <row r="6689" spans="7:7" x14ac:dyDescent="0.35">
      <c r="G6689"/>
    </row>
    <row r="6690" spans="7:7" x14ac:dyDescent="0.35">
      <c r="G6690"/>
    </row>
    <row r="6691" spans="7:7" x14ac:dyDescent="0.35">
      <c r="G6691"/>
    </row>
    <row r="6692" spans="7:7" x14ac:dyDescent="0.35">
      <c r="G6692"/>
    </row>
    <row r="6693" spans="7:7" x14ac:dyDescent="0.35">
      <c r="G6693"/>
    </row>
    <row r="6694" spans="7:7" x14ac:dyDescent="0.35">
      <c r="G6694"/>
    </row>
    <row r="6695" spans="7:7" x14ac:dyDescent="0.35">
      <c r="G6695"/>
    </row>
    <row r="6696" spans="7:7" x14ac:dyDescent="0.35">
      <c r="G6696"/>
    </row>
    <row r="6697" spans="7:7" x14ac:dyDescent="0.35">
      <c r="G6697"/>
    </row>
    <row r="6698" spans="7:7" x14ac:dyDescent="0.35">
      <c r="G6698"/>
    </row>
    <row r="6699" spans="7:7" x14ac:dyDescent="0.35">
      <c r="G6699"/>
    </row>
    <row r="6700" spans="7:7" x14ac:dyDescent="0.35">
      <c r="G6700"/>
    </row>
    <row r="6701" spans="7:7" x14ac:dyDescent="0.35">
      <c r="G6701"/>
    </row>
    <row r="6702" spans="7:7" x14ac:dyDescent="0.35">
      <c r="G6702"/>
    </row>
    <row r="6703" spans="7:7" x14ac:dyDescent="0.35">
      <c r="G6703"/>
    </row>
    <row r="6704" spans="7:7" x14ac:dyDescent="0.35">
      <c r="G6704"/>
    </row>
    <row r="6705" spans="7:7" x14ac:dyDescent="0.35">
      <c r="G6705"/>
    </row>
    <row r="6706" spans="7:7" x14ac:dyDescent="0.35">
      <c r="G6706"/>
    </row>
    <row r="6707" spans="7:7" x14ac:dyDescent="0.35">
      <c r="G6707"/>
    </row>
    <row r="6708" spans="7:7" x14ac:dyDescent="0.35">
      <c r="G6708"/>
    </row>
    <row r="6709" spans="7:7" x14ac:dyDescent="0.35">
      <c r="G6709"/>
    </row>
    <row r="6710" spans="7:7" x14ac:dyDescent="0.35">
      <c r="G6710"/>
    </row>
    <row r="6711" spans="7:7" x14ac:dyDescent="0.35">
      <c r="G6711"/>
    </row>
    <row r="6712" spans="7:7" x14ac:dyDescent="0.35">
      <c r="G6712"/>
    </row>
    <row r="6713" spans="7:7" x14ac:dyDescent="0.35">
      <c r="G6713"/>
    </row>
    <row r="6714" spans="7:7" x14ac:dyDescent="0.35">
      <c r="G6714"/>
    </row>
    <row r="6715" spans="7:7" x14ac:dyDescent="0.35">
      <c r="G6715"/>
    </row>
    <row r="6716" spans="7:7" x14ac:dyDescent="0.35">
      <c r="G6716"/>
    </row>
    <row r="6717" spans="7:7" x14ac:dyDescent="0.35">
      <c r="G6717"/>
    </row>
    <row r="6718" spans="7:7" x14ac:dyDescent="0.35">
      <c r="G6718"/>
    </row>
    <row r="6719" spans="7:7" x14ac:dyDescent="0.35">
      <c r="G6719"/>
    </row>
    <row r="6720" spans="7:7" x14ac:dyDescent="0.35">
      <c r="G6720"/>
    </row>
    <row r="6721" spans="7:7" x14ac:dyDescent="0.35">
      <c r="G6721"/>
    </row>
    <row r="6722" spans="7:7" x14ac:dyDescent="0.35">
      <c r="G6722"/>
    </row>
    <row r="6723" spans="7:7" x14ac:dyDescent="0.35">
      <c r="G6723"/>
    </row>
    <row r="6724" spans="7:7" x14ac:dyDescent="0.35">
      <c r="G6724"/>
    </row>
    <row r="6725" spans="7:7" x14ac:dyDescent="0.35">
      <c r="G6725"/>
    </row>
    <row r="6726" spans="7:7" x14ac:dyDescent="0.35">
      <c r="G6726"/>
    </row>
    <row r="6727" spans="7:7" x14ac:dyDescent="0.35">
      <c r="G6727"/>
    </row>
    <row r="6728" spans="7:7" x14ac:dyDescent="0.35">
      <c r="G6728"/>
    </row>
    <row r="6729" spans="7:7" x14ac:dyDescent="0.35">
      <c r="G6729"/>
    </row>
    <row r="6730" spans="7:7" x14ac:dyDescent="0.35">
      <c r="G6730"/>
    </row>
    <row r="6731" spans="7:7" x14ac:dyDescent="0.35">
      <c r="G6731"/>
    </row>
    <row r="6732" spans="7:7" x14ac:dyDescent="0.35">
      <c r="G6732"/>
    </row>
    <row r="6733" spans="7:7" x14ac:dyDescent="0.35">
      <c r="G6733"/>
    </row>
    <row r="6734" spans="7:7" x14ac:dyDescent="0.35">
      <c r="G6734"/>
    </row>
    <row r="6735" spans="7:7" x14ac:dyDescent="0.35">
      <c r="G6735"/>
    </row>
    <row r="6736" spans="7:7" x14ac:dyDescent="0.35">
      <c r="G6736"/>
    </row>
    <row r="6737" spans="7:7" x14ac:dyDescent="0.35">
      <c r="G6737"/>
    </row>
    <row r="6738" spans="7:7" x14ac:dyDescent="0.35">
      <c r="G6738"/>
    </row>
    <row r="6739" spans="7:7" x14ac:dyDescent="0.35">
      <c r="G6739"/>
    </row>
    <row r="6740" spans="7:7" x14ac:dyDescent="0.35">
      <c r="G6740"/>
    </row>
    <row r="6741" spans="7:7" x14ac:dyDescent="0.35">
      <c r="G6741"/>
    </row>
    <row r="6742" spans="7:7" x14ac:dyDescent="0.35">
      <c r="G6742"/>
    </row>
    <row r="6743" spans="7:7" x14ac:dyDescent="0.35">
      <c r="G6743"/>
    </row>
    <row r="6744" spans="7:7" x14ac:dyDescent="0.35">
      <c r="G6744"/>
    </row>
    <row r="6745" spans="7:7" x14ac:dyDescent="0.35">
      <c r="G6745"/>
    </row>
    <row r="6746" spans="7:7" x14ac:dyDescent="0.35">
      <c r="G6746"/>
    </row>
    <row r="6747" spans="7:7" x14ac:dyDescent="0.35">
      <c r="G6747"/>
    </row>
    <row r="6748" spans="7:7" x14ac:dyDescent="0.35">
      <c r="G6748"/>
    </row>
    <row r="6749" spans="7:7" x14ac:dyDescent="0.35">
      <c r="G6749"/>
    </row>
    <row r="6750" spans="7:7" x14ac:dyDescent="0.35">
      <c r="G6750"/>
    </row>
    <row r="6751" spans="7:7" x14ac:dyDescent="0.35">
      <c r="G6751"/>
    </row>
    <row r="6752" spans="7:7" x14ac:dyDescent="0.35">
      <c r="G6752"/>
    </row>
    <row r="6753" spans="7:7" x14ac:dyDescent="0.35">
      <c r="G6753"/>
    </row>
    <row r="6754" spans="7:7" x14ac:dyDescent="0.35">
      <c r="G6754"/>
    </row>
    <row r="6755" spans="7:7" x14ac:dyDescent="0.35">
      <c r="G6755"/>
    </row>
    <row r="6756" spans="7:7" x14ac:dyDescent="0.35">
      <c r="G6756"/>
    </row>
    <row r="6757" spans="7:7" x14ac:dyDescent="0.35">
      <c r="G6757"/>
    </row>
    <row r="6758" spans="7:7" x14ac:dyDescent="0.35">
      <c r="G6758"/>
    </row>
    <row r="6759" spans="7:7" x14ac:dyDescent="0.35">
      <c r="G6759"/>
    </row>
    <row r="6760" spans="7:7" x14ac:dyDescent="0.35">
      <c r="G6760"/>
    </row>
    <row r="6761" spans="7:7" x14ac:dyDescent="0.35">
      <c r="G6761"/>
    </row>
    <row r="6762" spans="7:7" x14ac:dyDescent="0.35">
      <c r="G6762"/>
    </row>
    <row r="6763" spans="7:7" x14ac:dyDescent="0.35">
      <c r="G6763"/>
    </row>
    <row r="6764" spans="7:7" x14ac:dyDescent="0.35">
      <c r="G6764"/>
    </row>
    <row r="6765" spans="7:7" x14ac:dyDescent="0.35">
      <c r="G6765"/>
    </row>
    <row r="6766" spans="7:7" x14ac:dyDescent="0.35">
      <c r="G6766"/>
    </row>
    <row r="6767" spans="7:7" x14ac:dyDescent="0.35">
      <c r="G6767"/>
    </row>
    <row r="6768" spans="7:7" x14ac:dyDescent="0.35">
      <c r="G6768"/>
    </row>
    <row r="6769" spans="7:7" x14ac:dyDescent="0.35">
      <c r="G6769"/>
    </row>
    <row r="6770" spans="7:7" x14ac:dyDescent="0.35">
      <c r="G6770"/>
    </row>
    <row r="6771" spans="7:7" x14ac:dyDescent="0.35">
      <c r="G6771"/>
    </row>
    <row r="6772" spans="7:7" x14ac:dyDescent="0.35">
      <c r="G6772"/>
    </row>
    <row r="6773" spans="7:7" x14ac:dyDescent="0.35">
      <c r="G6773"/>
    </row>
    <row r="6774" spans="7:7" x14ac:dyDescent="0.35">
      <c r="G6774"/>
    </row>
    <row r="6775" spans="7:7" x14ac:dyDescent="0.35">
      <c r="G6775"/>
    </row>
    <row r="6776" spans="7:7" x14ac:dyDescent="0.35">
      <c r="G6776"/>
    </row>
    <row r="6777" spans="7:7" x14ac:dyDescent="0.35">
      <c r="G6777"/>
    </row>
    <row r="6778" spans="7:7" x14ac:dyDescent="0.35">
      <c r="G6778"/>
    </row>
    <row r="6779" spans="7:7" x14ac:dyDescent="0.35">
      <c r="G6779"/>
    </row>
    <row r="6780" spans="7:7" x14ac:dyDescent="0.35">
      <c r="G6780"/>
    </row>
    <row r="6781" spans="7:7" x14ac:dyDescent="0.35">
      <c r="G6781"/>
    </row>
    <row r="6782" spans="7:7" x14ac:dyDescent="0.35">
      <c r="G6782"/>
    </row>
    <row r="6783" spans="7:7" x14ac:dyDescent="0.35">
      <c r="G6783"/>
    </row>
    <row r="6784" spans="7:7" x14ac:dyDescent="0.35">
      <c r="G6784"/>
    </row>
    <row r="6785" spans="7:7" x14ac:dyDescent="0.35">
      <c r="G6785"/>
    </row>
    <row r="6786" spans="7:7" x14ac:dyDescent="0.35">
      <c r="G6786"/>
    </row>
    <row r="6787" spans="7:7" x14ac:dyDescent="0.35">
      <c r="G6787"/>
    </row>
    <row r="6788" spans="7:7" x14ac:dyDescent="0.35">
      <c r="G6788"/>
    </row>
    <row r="6789" spans="7:7" x14ac:dyDescent="0.35">
      <c r="G6789"/>
    </row>
    <row r="6790" spans="7:7" x14ac:dyDescent="0.35">
      <c r="G6790"/>
    </row>
    <row r="6791" spans="7:7" x14ac:dyDescent="0.35">
      <c r="G6791"/>
    </row>
    <row r="6792" spans="7:7" x14ac:dyDescent="0.35">
      <c r="G6792"/>
    </row>
    <row r="6793" spans="7:7" x14ac:dyDescent="0.35">
      <c r="G6793"/>
    </row>
    <row r="6794" spans="7:7" x14ac:dyDescent="0.35">
      <c r="G6794"/>
    </row>
    <row r="6795" spans="7:7" x14ac:dyDescent="0.35">
      <c r="G6795"/>
    </row>
    <row r="6796" spans="7:7" x14ac:dyDescent="0.35">
      <c r="G6796"/>
    </row>
    <row r="6797" spans="7:7" x14ac:dyDescent="0.35">
      <c r="G6797"/>
    </row>
    <row r="6798" spans="7:7" x14ac:dyDescent="0.35">
      <c r="G6798"/>
    </row>
    <row r="6799" spans="7:7" x14ac:dyDescent="0.35">
      <c r="G6799"/>
    </row>
    <row r="6800" spans="7:7" x14ac:dyDescent="0.35">
      <c r="G6800"/>
    </row>
    <row r="6801" spans="7:7" x14ac:dyDescent="0.35">
      <c r="G6801"/>
    </row>
    <row r="6802" spans="7:7" x14ac:dyDescent="0.35">
      <c r="G6802"/>
    </row>
    <row r="6803" spans="7:7" x14ac:dyDescent="0.35">
      <c r="G6803"/>
    </row>
    <row r="6804" spans="7:7" x14ac:dyDescent="0.35">
      <c r="G6804"/>
    </row>
    <row r="6805" spans="7:7" x14ac:dyDescent="0.35">
      <c r="G6805"/>
    </row>
    <row r="6806" spans="7:7" x14ac:dyDescent="0.35">
      <c r="G6806"/>
    </row>
    <row r="6807" spans="7:7" x14ac:dyDescent="0.35">
      <c r="G6807"/>
    </row>
    <row r="6808" spans="7:7" x14ac:dyDescent="0.35">
      <c r="G6808"/>
    </row>
    <row r="6809" spans="7:7" x14ac:dyDescent="0.35">
      <c r="G6809"/>
    </row>
    <row r="6810" spans="7:7" x14ac:dyDescent="0.35">
      <c r="G6810"/>
    </row>
    <row r="6811" spans="7:7" x14ac:dyDescent="0.35">
      <c r="G6811"/>
    </row>
    <row r="6812" spans="7:7" x14ac:dyDescent="0.35">
      <c r="G6812"/>
    </row>
    <row r="6813" spans="7:7" x14ac:dyDescent="0.35">
      <c r="G6813"/>
    </row>
    <row r="6814" spans="7:7" x14ac:dyDescent="0.35">
      <c r="G6814"/>
    </row>
    <row r="6815" spans="7:7" x14ac:dyDescent="0.35">
      <c r="G6815"/>
    </row>
    <row r="6816" spans="7:7" x14ac:dyDescent="0.35">
      <c r="G6816"/>
    </row>
    <row r="6817" spans="7:7" x14ac:dyDescent="0.35">
      <c r="G6817"/>
    </row>
    <row r="6818" spans="7:7" x14ac:dyDescent="0.35">
      <c r="G6818"/>
    </row>
    <row r="6819" spans="7:7" x14ac:dyDescent="0.35">
      <c r="G6819"/>
    </row>
    <row r="6820" spans="7:7" x14ac:dyDescent="0.35">
      <c r="G6820"/>
    </row>
    <row r="6821" spans="7:7" x14ac:dyDescent="0.35">
      <c r="G6821"/>
    </row>
    <row r="6822" spans="7:7" x14ac:dyDescent="0.35">
      <c r="G6822"/>
    </row>
    <row r="6823" spans="7:7" x14ac:dyDescent="0.35">
      <c r="G6823"/>
    </row>
    <row r="6824" spans="7:7" x14ac:dyDescent="0.35">
      <c r="G6824"/>
    </row>
    <row r="6825" spans="7:7" x14ac:dyDescent="0.35">
      <c r="G6825"/>
    </row>
    <row r="6826" spans="7:7" x14ac:dyDescent="0.35">
      <c r="G6826"/>
    </row>
    <row r="6827" spans="7:7" x14ac:dyDescent="0.35">
      <c r="G6827"/>
    </row>
    <row r="6828" spans="7:7" x14ac:dyDescent="0.35">
      <c r="G6828"/>
    </row>
    <row r="6829" spans="7:7" x14ac:dyDescent="0.35">
      <c r="G6829"/>
    </row>
    <row r="6830" spans="7:7" x14ac:dyDescent="0.35">
      <c r="G6830"/>
    </row>
    <row r="6831" spans="7:7" x14ac:dyDescent="0.35">
      <c r="G6831"/>
    </row>
    <row r="6832" spans="7:7" x14ac:dyDescent="0.35">
      <c r="G6832"/>
    </row>
    <row r="6833" spans="7:7" x14ac:dyDescent="0.35">
      <c r="G6833"/>
    </row>
    <row r="6834" spans="7:7" x14ac:dyDescent="0.35">
      <c r="G6834"/>
    </row>
    <row r="6835" spans="7:7" x14ac:dyDescent="0.35">
      <c r="G6835"/>
    </row>
    <row r="6836" spans="7:7" x14ac:dyDescent="0.35">
      <c r="G6836"/>
    </row>
    <row r="6837" spans="7:7" x14ac:dyDescent="0.35">
      <c r="G6837"/>
    </row>
    <row r="6838" spans="7:7" x14ac:dyDescent="0.35">
      <c r="G6838"/>
    </row>
    <row r="6839" spans="7:7" x14ac:dyDescent="0.35">
      <c r="G6839"/>
    </row>
    <row r="6840" spans="7:7" x14ac:dyDescent="0.35">
      <c r="G6840"/>
    </row>
    <row r="6841" spans="7:7" x14ac:dyDescent="0.35">
      <c r="G6841"/>
    </row>
    <row r="6842" spans="7:7" x14ac:dyDescent="0.35">
      <c r="G6842"/>
    </row>
    <row r="6843" spans="7:7" x14ac:dyDescent="0.35">
      <c r="G6843"/>
    </row>
    <row r="6844" spans="7:7" x14ac:dyDescent="0.35">
      <c r="G6844"/>
    </row>
    <row r="6845" spans="7:7" x14ac:dyDescent="0.35">
      <c r="G6845"/>
    </row>
    <row r="6846" spans="7:7" x14ac:dyDescent="0.35">
      <c r="G6846"/>
    </row>
    <row r="6847" spans="7:7" x14ac:dyDescent="0.35">
      <c r="G6847"/>
    </row>
    <row r="6848" spans="7:7" x14ac:dyDescent="0.35">
      <c r="G6848"/>
    </row>
    <row r="6849" spans="7:7" x14ac:dyDescent="0.35">
      <c r="G6849"/>
    </row>
    <row r="6850" spans="7:7" x14ac:dyDescent="0.35">
      <c r="G6850"/>
    </row>
    <row r="6851" spans="7:7" x14ac:dyDescent="0.35">
      <c r="G6851"/>
    </row>
    <row r="6852" spans="7:7" x14ac:dyDescent="0.35">
      <c r="G6852"/>
    </row>
    <row r="6853" spans="7:7" x14ac:dyDescent="0.35">
      <c r="G6853"/>
    </row>
    <row r="6854" spans="7:7" x14ac:dyDescent="0.35">
      <c r="G6854"/>
    </row>
    <row r="6855" spans="7:7" x14ac:dyDescent="0.35">
      <c r="G6855"/>
    </row>
    <row r="6856" spans="7:7" x14ac:dyDescent="0.35">
      <c r="G6856"/>
    </row>
    <row r="6857" spans="7:7" x14ac:dyDescent="0.35">
      <c r="G6857"/>
    </row>
    <row r="6858" spans="7:7" x14ac:dyDescent="0.35">
      <c r="G6858"/>
    </row>
    <row r="6859" spans="7:7" x14ac:dyDescent="0.35">
      <c r="G6859"/>
    </row>
    <row r="6860" spans="7:7" x14ac:dyDescent="0.35">
      <c r="G6860"/>
    </row>
    <row r="6861" spans="7:7" x14ac:dyDescent="0.35">
      <c r="G6861"/>
    </row>
    <row r="6862" spans="7:7" x14ac:dyDescent="0.35">
      <c r="G6862"/>
    </row>
    <row r="6863" spans="7:7" x14ac:dyDescent="0.35">
      <c r="G6863"/>
    </row>
    <row r="6864" spans="7:7" x14ac:dyDescent="0.35">
      <c r="G6864"/>
    </row>
    <row r="6865" spans="7:7" x14ac:dyDescent="0.35">
      <c r="G6865"/>
    </row>
    <row r="6866" spans="7:7" x14ac:dyDescent="0.35">
      <c r="G6866"/>
    </row>
    <row r="6867" spans="7:7" x14ac:dyDescent="0.35">
      <c r="G6867"/>
    </row>
    <row r="6868" spans="7:7" x14ac:dyDescent="0.35">
      <c r="G6868"/>
    </row>
    <row r="6869" spans="7:7" x14ac:dyDescent="0.35">
      <c r="G6869"/>
    </row>
    <row r="6870" spans="7:7" x14ac:dyDescent="0.35">
      <c r="G6870"/>
    </row>
    <row r="6871" spans="7:7" x14ac:dyDescent="0.35">
      <c r="G6871"/>
    </row>
    <row r="6872" spans="7:7" x14ac:dyDescent="0.35">
      <c r="G6872"/>
    </row>
    <row r="6873" spans="7:7" x14ac:dyDescent="0.35">
      <c r="G6873"/>
    </row>
    <row r="6874" spans="7:7" x14ac:dyDescent="0.35">
      <c r="G6874"/>
    </row>
    <row r="6875" spans="7:7" x14ac:dyDescent="0.35">
      <c r="G6875"/>
    </row>
    <row r="6876" spans="7:7" x14ac:dyDescent="0.35">
      <c r="G6876"/>
    </row>
    <row r="6877" spans="7:7" x14ac:dyDescent="0.35">
      <c r="G6877"/>
    </row>
    <row r="6878" spans="7:7" x14ac:dyDescent="0.35">
      <c r="G6878"/>
    </row>
    <row r="6879" spans="7:7" x14ac:dyDescent="0.35">
      <c r="G6879"/>
    </row>
    <row r="6880" spans="7:7" x14ac:dyDescent="0.35">
      <c r="G6880"/>
    </row>
    <row r="6881" spans="7:7" x14ac:dyDescent="0.35">
      <c r="G6881"/>
    </row>
    <row r="6882" spans="7:7" x14ac:dyDescent="0.35">
      <c r="G6882"/>
    </row>
    <row r="6883" spans="7:7" x14ac:dyDescent="0.35">
      <c r="G6883"/>
    </row>
    <row r="6884" spans="7:7" x14ac:dyDescent="0.35">
      <c r="G6884"/>
    </row>
    <row r="6885" spans="7:7" x14ac:dyDescent="0.35">
      <c r="G6885"/>
    </row>
    <row r="6886" spans="7:7" x14ac:dyDescent="0.35">
      <c r="G6886"/>
    </row>
    <row r="6887" spans="7:7" x14ac:dyDescent="0.35">
      <c r="G6887"/>
    </row>
    <row r="6888" spans="7:7" x14ac:dyDescent="0.35">
      <c r="G6888"/>
    </row>
    <row r="6889" spans="7:7" x14ac:dyDescent="0.35">
      <c r="G6889"/>
    </row>
    <row r="6890" spans="7:7" x14ac:dyDescent="0.35">
      <c r="G6890"/>
    </row>
    <row r="6891" spans="7:7" x14ac:dyDescent="0.35">
      <c r="G6891"/>
    </row>
    <row r="6892" spans="7:7" x14ac:dyDescent="0.35">
      <c r="G6892"/>
    </row>
    <row r="6893" spans="7:7" x14ac:dyDescent="0.35">
      <c r="G6893"/>
    </row>
    <row r="6894" spans="7:7" x14ac:dyDescent="0.35">
      <c r="G6894"/>
    </row>
    <row r="6895" spans="7:7" x14ac:dyDescent="0.35">
      <c r="G6895"/>
    </row>
    <row r="6896" spans="7:7" x14ac:dyDescent="0.35">
      <c r="G6896"/>
    </row>
    <row r="6897" spans="7:7" x14ac:dyDescent="0.35">
      <c r="G6897"/>
    </row>
    <row r="6898" spans="7:7" x14ac:dyDescent="0.35">
      <c r="G6898"/>
    </row>
    <row r="6899" spans="7:7" x14ac:dyDescent="0.35">
      <c r="G6899"/>
    </row>
    <row r="6900" spans="7:7" x14ac:dyDescent="0.35">
      <c r="G6900"/>
    </row>
    <row r="6901" spans="7:7" x14ac:dyDescent="0.35">
      <c r="G6901"/>
    </row>
    <row r="6902" spans="7:7" x14ac:dyDescent="0.35">
      <c r="G6902"/>
    </row>
    <row r="6903" spans="7:7" x14ac:dyDescent="0.35">
      <c r="G6903"/>
    </row>
    <row r="6904" spans="7:7" x14ac:dyDescent="0.35">
      <c r="G6904"/>
    </row>
    <row r="6905" spans="7:7" x14ac:dyDescent="0.35">
      <c r="G6905"/>
    </row>
    <row r="6906" spans="7:7" x14ac:dyDescent="0.35">
      <c r="G6906"/>
    </row>
    <row r="6907" spans="7:7" x14ac:dyDescent="0.35">
      <c r="G6907"/>
    </row>
    <row r="6908" spans="7:7" x14ac:dyDescent="0.35">
      <c r="G6908"/>
    </row>
    <row r="6909" spans="7:7" x14ac:dyDescent="0.35">
      <c r="G6909"/>
    </row>
    <row r="6910" spans="7:7" x14ac:dyDescent="0.35">
      <c r="G6910"/>
    </row>
    <row r="6911" spans="7:7" x14ac:dyDescent="0.35">
      <c r="G6911"/>
    </row>
    <row r="6912" spans="7:7" x14ac:dyDescent="0.35">
      <c r="G6912"/>
    </row>
    <row r="6913" spans="7:7" x14ac:dyDescent="0.35">
      <c r="G6913"/>
    </row>
    <row r="6914" spans="7:7" x14ac:dyDescent="0.35">
      <c r="G6914"/>
    </row>
    <row r="6915" spans="7:7" x14ac:dyDescent="0.35">
      <c r="G6915"/>
    </row>
    <row r="6916" spans="7:7" x14ac:dyDescent="0.35">
      <c r="G6916"/>
    </row>
    <row r="6917" spans="7:7" x14ac:dyDescent="0.35">
      <c r="G6917"/>
    </row>
    <row r="6918" spans="7:7" x14ac:dyDescent="0.35">
      <c r="G6918"/>
    </row>
    <row r="6919" spans="7:7" x14ac:dyDescent="0.35">
      <c r="G6919"/>
    </row>
    <row r="6920" spans="7:7" x14ac:dyDescent="0.35">
      <c r="G6920"/>
    </row>
    <row r="6921" spans="7:7" x14ac:dyDescent="0.35">
      <c r="G6921"/>
    </row>
    <row r="6922" spans="7:7" x14ac:dyDescent="0.35">
      <c r="G6922"/>
    </row>
    <row r="6923" spans="7:7" x14ac:dyDescent="0.35">
      <c r="G6923"/>
    </row>
    <row r="6924" spans="7:7" x14ac:dyDescent="0.35">
      <c r="G6924"/>
    </row>
    <row r="6925" spans="7:7" x14ac:dyDescent="0.35">
      <c r="G6925"/>
    </row>
    <row r="6926" spans="7:7" x14ac:dyDescent="0.35">
      <c r="G6926"/>
    </row>
    <row r="6927" spans="7:7" x14ac:dyDescent="0.35">
      <c r="G6927"/>
    </row>
    <row r="6928" spans="7:7" x14ac:dyDescent="0.35">
      <c r="G6928"/>
    </row>
    <row r="6929" spans="7:7" x14ac:dyDescent="0.35">
      <c r="G6929"/>
    </row>
    <row r="6930" spans="7:7" x14ac:dyDescent="0.35">
      <c r="G6930"/>
    </row>
    <row r="6931" spans="7:7" x14ac:dyDescent="0.35">
      <c r="G6931"/>
    </row>
    <row r="6932" spans="7:7" x14ac:dyDescent="0.35">
      <c r="G6932"/>
    </row>
    <row r="6933" spans="7:7" x14ac:dyDescent="0.35">
      <c r="G6933"/>
    </row>
    <row r="6934" spans="7:7" x14ac:dyDescent="0.35">
      <c r="G6934"/>
    </row>
    <row r="6935" spans="7:7" x14ac:dyDescent="0.35">
      <c r="G6935"/>
    </row>
    <row r="6936" spans="7:7" x14ac:dyDescent="0.35">
      <c r="G6936"/>
    </row>
    <row r="6937" spans="7:7" x14ac:dyDescent="0.35">
      <c r="G6937"/>
    </row>
    <row r="6938" spans="7:7" x14ac:dyDescent="0.35">
      <c r="G6938"/>
    </row>
    <row r="6939" spans="7:7" x14ac:dyDescent="0.35">
      <c r="G6939"/>
    </row>
    <row r="6940" spans="7:7" x14ac:dyDescent="0.35">
      <c r="G6940"/>
    </row>
    <row r="6941" spans="7:7" x14ac:dyDescent="0.35">
      <c r="G6941"/>
    </row>
    <row r="6942" spans="7:7" x14ac:dyDescent="0.35">
      <c r="G6942"/>
    </row>
    <row r="6943" spans="7:7" x14ac:dyDescent="0.35">
      <c r="G6943"/>
    </row>
    <row r="6944" spans="7:7" x14ac:dyDescent="0.35">
      <c r="G6944"/>
    </row>
    <row r="6945" spans="7:7" x14ac:dyDescent="0.35">
      <c r="G6945"/>
    </row>
    <row r="6946" spans="7:7" x14ac:dyDescent="0.35">
      <c r="G6946"/>
    </row>
    <row r="6947" spans="7:7" x14ac:dyDescent="0.35">
      <c r="G6947"/>
    </row>
    <row r="6948" spans="7:7" x14ac:dyDescent="0.35">
      <c r="G6948"/>
    </row>
    <row r="6949" spans="7:7" x14ac:dyDescent="0.35">
      <c r="G6949"/>
    </row>
    <row r="6950" spans="7:7" x14ac:dyDescent="0.35">
      <c r="G6950"/>
    </row>
    <row r="6951" spans="7:7" x14ac:dyDescent="0.35">
      <c r="G6951"/>
    </row>
    <row r="6952" spans="7:7" x14ac:dyDescent="0.35">
      <c r="G6952"/>
    </row>
    <row r="6953" spans="7:7" x14ac:dyDescent="0.35">
      <c r="G6953"/>
    </row>
    <row r="6954" spans="7:7" x14ac:dyDescent="0.35">
      <c r="G6954"/>
    </row>
    <row r="6955" spans="7:7" x14ac:dyDescent="0.35">
      <c r="G6955"/>
    </row>
    <row r="6956" spans="7:7" x14ac:dyDescent="0.35">
      <c r="G6956"/>
    </row>
    <row r="6957" spans="7:7" x14ac:dyDescent="0.35">
      <c r="G6957"/>
    </row>
    <row r="6958" spans="7:7" x14ac:dyDescent="0.35">
      <c r="G6958"/>
    </row>
    <row r="6959" spans="7:7" x14ac:dyDescent="0.35">
      <c r="G6959"/>
    </row>
    <row r="6960" spans="7:7" x14ac:dyDescent="0.35">
      <c r="G6960"/>
    </row>
    <row r="6961" spans="7:7" x14ac:dyDescent="0.35">
      <c r="G6961"/>
    </row>
    <row r="6962" spans="7:7" x14ac:dyDescent="0.35">
      <c r="G6962"/>
    </row>
    <row r="6963" spans="7:7" x14ac:dyDescent="0.35">
      <c r="G6963"/>
    </row>
    <row r="6964" spans="7:7" x14ac:dyDescent="0.35">
      <c r="G6964"/>
    </row>
    <row r="6965" spans="7:7" x14ac:dyDescent="0.35">
      <c r="G6965"/>
    </row>
    <row r="6966" spans="7:7" x14ac:dyDescent="0.35">
      <c r="G6966"/>
    </row>
    <row r="6967" spans="7:7" x14ac:dyDescent="0.35">
      <c r="G6967"/>
    </row>
    <row r="6968" spans="7:7" x14ac:dyDescent="0.35">
      <c r="G6968"/>
    </row>
    <row r="6969" spans="7:7" x14ac:dyDescent="0.35">
      <c r="G6969"/>
    </row>
    <row r="6970" spans="7:7" x14ac:dyDescent="0.35">
      <c r="G6970"/>
    </row>
    <row r="6971" spans="7:7" x14ac:dyDescent="0.35">
      <c r="G6971"/>
    </row>
    <row r="6972" spans="7:7" x14ac:dyDescent="0.35">
      <c r="G6972"/>
    </row>
    <row r="6973" spans="7:7" x14ac:dyDescent="0.35">
      <c r="G6973"/>
    </row>
    <row r="6974" spans="7:7" x14ac:dyDescent="0.35">
      <c r="G6974"/>
    </row>
    <row r="6975" spans="7:7" x14ac:dyDescent="0.35">
      <c r="G6975"/>
    </row>
    <row r="6976" spans="7:7" x14ac:dyDescent="0.35">
      <c r="G6976"/>
    </row>
    <row r="6977" spans="7:7" x14ac:dyDescent="0.35">
      <c r="G6977"/>
    </row>
    <row r="6978" spans="7:7" x14ac:dyDescent="0.35">
      <c r="G6978"/>
    </row>
    <row r="6979" spans="7:7" x14ac:dyDescent="0.35">
      <c r="G6979"/>
    </row>
    <row r="6980" spans="7:7" x14ac:dyDescent="0.35">
      <c r="G6980"/>
    </row>
    <row r="6981" spans="7:7" x14ac:dyDescent="0.35">
      <c r="G6981"/>
    </row>
    <row r="6982" spans="7:7" x14ac:dyDescent="0.35">
      <c r="G6982"/>
    </row>
    <row r="6983" spans="7:7" x14ac:dyDescent="0.35">
      <c r="G6983"/>
    </row>
    <row r="6984" spans="7:7" x14ac:dyDescent="0.35">
      <c r="G6984"/>
    </row>
    <row r="6985" spans="7:7" x14ac:dyDescent="0.35">
      <c r="G6985"/>
    </row>
    <row r="6986" spans="7:7" x14ac:dyDescent="0.35">
      <c r="G6986"/>
    </row>
    <row r="6987" spans="7:7" x14ac:dyDescent="0.35">
      <c r="G6987"/>
    </row>
    <row r="6988" spans="7:7" x14ac:dyDescent="0.35">
      <c r="G6988"/>
    </row>
    <row r="6989" spans="7:7" x14ac:dyDescent="0.35">
      <c r="G6989"/>
    </row>
    <row r="6990" spans="7:7" x14ac:dyDescent="0.35">
      <c r="G6990"/>
    </row>
    <row r="6991" spans="7:7" x14ac:dyDescent="0.35">
      <c r="G6991"/>
    </row>
    <row r="6992" spans="7:7" x14ac:dyDescent="0.35">
      <c r="G6992"/>
    </row>
    <row r="6993" spans="7:7" x14ac:dyDescent="0.35">
      <c r="G6993"/>
    </row>
    <row r="6994" spans="7:7" x14ac:dyDescent="0.35">
      <c r="G6994"/>
    </row>
    <row r="6995" spans="7:7" x14ac:dyDescent="0.35">
      <c r="G6995"/>
    </row>
    <row r="6996" spans="7:7" x14ac:dyDescent="0.35">
      <c r="G6996"/>
    </row>
    <row r="6997" spans="7:7" x14ac:dyDescent="0.35">
      <c r="G6997"/>
    </row>
    <row r="6998" spans="7:7" x14ac:dyDescent="0.35">
      <c r="G6998"/>
    </row>
    <row r="6999" spans="7:7" x14ac:dyDescent="0.35">
      <c r="G6999"/>
    </row>
    <row r="7000" spans="7:7" x14ac:dyDescent="0.35">
      <c r="G7000"/>
    </row>
    <row r="7001" spans="7:7" x14ac:dyDescent="0.35">
      <c r="G7001"/>
    </row>
    <row r="7002" spans="7:7" x14ac:dyDescent="0.35">
      <c r="G7002"/>
    </row>
    <row r="7003" spans="7:7" x14ac:dyDescent="0.35">
      <c r="G7003"/>
    </row>
    <row r="7004" spans="7:7" x14ac:dyDescent="0.35">
      <c r="G7004"/>
    </row>
    <row r="7005" spans="7:7" x14ac:dyDescent="0.35">
      <c r="G7005"/>
    </row>
    <row r="7006" spans="7:7" x14ac:dyDescent="0.35">
      <c r="G7006"/>
    </row>
    <row r="7007" spans="7:7" x14ac:dyDescent="0.35">
      <c r="G7007"/>
    </row>
    <row r="7008" spans="7:7" x14ac:dyDescent="0.35">
      <c r="G7008"/>
    </row>
    <row r="7009" spans="7:7" x14ac:dyDescent="0.35">
      <c r="G7009"/>
    </row>
    <row r="7010" spans="7:7" x14ac:dyDescent="0.35">
      <c r="G7010"/>
    </row>
    <row r="7011" spans="7:7" x14ac:dyDescent="0.35">
      <c r="G7011"/>
    </row>
    <row r="7012" spans="7:7" x14ac:dyDescent="0.35">
      <c r="G7012"/>
    </row>
    <row r="7013" spans="7:7" x14ac:dyDescent="0.35">
      <c r="G7013"/>
    </row>
    <row r="7014" spans="7:7" x14ac:dyDescent="0.35">
      <c r="G7014"/>
    </row>
    <row r="7015" spans="7:7" x14ac:dyDescent="0.35">
      <c r="G7015"/>
    </row>
    <row r="7016" spans="7:7" x14ac:dyDescent="0.35">
      <c r="G7016"/>
    </row>
    <row r="7017" spans="7:7" x14ac:dyDescent="0.35">
      <c r="G7017"/>
    </row>
    <row r="7018" spans="7:7" x14ac:dyDescent="0.35">
      <c r="G7018"/>
    </row>
    <row r="7019" spans="7:7" x14ac:dyDescent="0.35">
      <c r="G7019"/>
    </row>
    <row r="7020" spans="7:7" x14ac:dyDescent="0.35">
      <c r="G7020"/>
    </row>
    <row r="7021" spans="7:7" x14ac:dyDescent="0.35">
      <c r="G7021"/>
    </row>
    <row r="7022" spans="7:7" x14ac:dyDescent="0.35">
      <c r="G7022"/>
    </row>
    <row r="7023" spans="7:7" x14ac:dyDescent="0.35">
      <c r="G7023"/>
    </row>
    <row r="7024" spans="7:7" x14ac:dyDescent="0.35">
      <c r="G7024"/>
    </row>
    <row r="7025" spans="7:7" x14ac:dyDescent="0.35">
      <c r="G7025"/>
    </row>
    <row r="7026" spans="7:7" x14ac:dyDescent="0.35">
      <c r="G7026"/>
    </row>
    <row r="7027" spans="7:7" x14ac:dyDescent="0.35">
      <c r="G7027"/>
    </row>
    <row r="7028" spans="7:7" x14ac:dyDescent="0.35">
      <c r="G7028"/>
    </row>
    <row r="7029" spans="7:7" x14ac:dyDescent="0.35">
      <c r="G7029"/>
    </row>
    <row r="7030" spans="7:7" x14ac:dyDescent="0.35">
      <c r="G7030"/>
    </row>
    <row r="7031" spans="7:7" x14ac:dyDescent="0.35">
      <c r="G7031"/>
    </row>
    <row r="7032" spans="7:7" x14ac:dyDescent="0.35">
      <c r="G7032"/>
    </row>
    <row r="7033" spans="7:7" x14ac:dyDescent="0.35">
      <c r="G7033"/>
    </row>
    <row r="7034" spans="7:7" x14ac:dyDescent="0.35">
      <c r="G7034"/>
    </row>
    <row r="7035" spans="7:7" x14ac:dyDescent="0.35">
      <c r="G7035"/>
    </row>
    <row r="7036" spans="7:7" x14ac:dyDescent="0.35">
      <c r="G7036"/>
    </row>
    <row r="7037" spans="7:7" x14ac:dyDescent="0.35">
      <c r="G7037"/>
    </row>
    <row r="7038" spans="7:7" x14ac:dyDescent="0.35">
      <c r="G7038"/>
    </row>
    <row r="7039" spans="7:7" x14ac:dyDescent="0.35">
      <c r="G7039"/>
    </row>
    <row r="7040" spans="7:7" x14ac:dyDescent="0.35">
      <c r="G7040"/>
    </row>
    <row r="7041" spans="7:7" x14ac:dyDescent="0.35">
      <c r="G7041"/>
    </row>
    <row r="7042" spans="7:7" x14ac:dyDescent="0.35">
      <c r="G7042"/>
    </row>
    <row r="7043" spans="7:7" x14ac:dyDescent="0.35">
      <c r="G7043"/>
    </row>
    <row r="7044" spans="7:7" x14ac:dyDescent="0.35">
      <c r="G7044"/>
    </row>
    <row r="7045" spans="7:7" x14ac:dyDescent="0.35">
      <c r="G7045"/>
    </row>
    <row r="7046" spans="7:7" x14ac:dyDescent="0.35">
      <c r="G7046"/>
    </row>
    <row r="7047" spans="7:7" x14ac:dyDescent="0.35">
      <c r="G7047"/>
    </row>
    <row r="7048" spans="7:7" x14ac:dyDescent="0.35">
      <c r="G7048"/>
    </row>
    <row r="7049" spans="7:7" x14ac:dyDescent="0.35">
      <c r="G7049"/>
    </row>
    <row r="7050" spans="7:7" x14ac:dyDescent="0.35">
      <c r="G7050"/>
    </row>
    <row r="7051" spans="7:7" x14ac:dyDescent="0.35">
      <c r="G7051"/>
    </row>
    <row r="7052" spans="7:7" x14ac:dyDescent="0.35">
      <c r="G7052"/>
    </row>
    <row r="7053" spans="7:7" x14ac:dyDescent="0.35">
      <c r="G7053"/>
    </row>
    <row r="7054" spans="7:7" x14ac:dyDescent="0.35">
      <c r="G7054"/>
    </row>
    <row r="7055" spans="7:7" x14ac:dyDescent="0.35">
      <c r="G7055"/>
    </row>
    <row r="7056" spans="7:7" x14ac:dyDescent="0.35">
      <c r="G7056"/>
    </row>
    <row r="7057" spans="7:7" x14ac:dyDescent="0.35">
      <c r="G7057"/>
    </row>
    <row r="7058" spans="7:7" x14ac:dyDescent="0.35">
      <c r="G7058"/>
    </row>
    <row r="7059" spans="7:7" x14ac:dyDescent="0.35">
      <c r="G7059"/>
    </row>
    <row r="7060" spans="7:7" x14ac:dyDescent="0.35">
      <c r="G7060"/>
    </row>
    <row r="7061" spans="7:7" x14ac:dyDescent="0.35">
      <c r="G7061"/>
    </row>
    <row r="7062" spans="7:7" x14ac:dyDescent="0.35">
      <c r="G7062"/>
    </row>
    <row r="7063" spans="7:7" x14ac:dyDescent="0.35">
      <c r="G7063"/>
    </row>
    <row r="7064" spans="7:7" x14ac:dyDescent="0.35">
      <c r="G7064"/>
    </row>
    <row r="7065" spans="7:7" x14ac:dyDescent="0.35">
      <c r="G7065"/>
    </row>
    <row r="7066" spans="7:7" x14ac:dyDescent="0.35">
      <c r="G7066"/>
    </row>
    <row r="7067" spans="7:7" x14ac:dyDescent="0.35">
      <c r="G7067"/>
    </row>
    <row r="7068" spans="7:7" x14ac:dyDescent="0.35">
      <c r="G7068"/>
    </row>
    <row r="7069" spans="7:7" x14ac:dyDescent="0.35">
      <c r="G7069"/>
    </row>
    <row r="7070" spans="7:7" x14ac:dyDescent="0.35">
      <c r="G7070"/>
    </row>
    <row r="7071" spans="7:7" x14ac:dyDescent="0.35">
      <c r="G7071"/>
    </row>
    <row r="7072" spans="7:7" x14ac:dyDescent="0.35">
      <c r="G7072"/>
    </row>
    <row r="7073" spans="7:7" x14ac:dyDescent="0.35">
      <c r="G7073"/>
    </row>
    <row r="7074" spans="7:7" x14ac:dyDescent="0.35">
      <c r="G7074"/>
    </row>
    <row r="7075" spans="7:7" x14ac:dyDescent="0.35">
      <c r="G7075"/>
    </row>
    <row r="7076" spans="7:7" x14ac:dyDescent="0.35">
      <c r="G7076"/>
    </row>
    <row r="7077" spans="7:7" x14ac:dyDescent="0.35">
      <c r="G7077"/>
    </row>
    <row r="7078" spans="7:7" x14ac:dyDescent="0.35">
      <c r="G7078"/>
    </row>
    <row r="7079" spans="7:7" x14ac:dyDescent="0.35">
      <c r="G7079"/>
    </row>
    <row r="7080" spans="7:7" x14ac:dyDescent="0.35">
      <c r="G7080"/>
    </row>
    <row r="7081" spans="7:7" x14ac:dyDescent="0.35">
      <c r="G7081"/>
    </row>
    <row r="7082" spans="7:7" x14ac:dyDescent="0.35">
      <c r="G7082"/>
    </row>
    <row r="7083" spans="7:7" x14ac:dyDescent="0.35">
      <c r="G7083"/>
    </row>
    <row r="7084" spans="7:7" x14ac:dyDescent="0.35">
      <c r="G7084"/>
    </row>
    <row r="7085" spans="7:7" x14ac:dyDescent="0.35">
      <c r="G7085"/>
    </row>
    <row r="7086" spans="7:7" x14ac:dyDescent="0.35">
      <c r="G7086"/>
    </row>
    <row r="7087" spans="7:7" x14ac:dyDescent="0.35">
      <c r="G7087"/>
    </row>
    <row r="7088" spans="7:7" x14ac:dyDescent="0.35">
      <c r="G7088"/>
    </row>
    <row r="7089" spans="7:7" x14ac:dyDescent="0.35">
      <c r="G7089"/>
    </row>
    <row r="7090" spans="7:7" x14ac:dyDescent="0.35">
      <c r="G7090"/>
    </row>
    <row r="7091" spans="7:7" x14ac:dyDescent="0.35">
      <c r="G7091"/>
    </row>
    <row r="7092" spans="7:7" x14ac:dyDescent="0.35">
      <c r="G7092"/>
    </row>
    <row r="7093" spans="7:7" x14ac:dyDescent="0.35">
      <c r="G7093"/>
    </row>
    <row r="7094" spans="7:7" x14ac:dyDescent="0.35">
      <c r="G7094"/>
    </row>
    <row r="7095" spans="7:7" x14ac:dyDescent="0.35">
      <c r="G7095"/>
    </row>
    <row r="7096" spans="7:7" x14ac:dyDescent="0.35">
      <c r="G7096"/>
    </row>
    <row r="7097" spans="7:7" x14ac:dyDescent="0.35">
      <c r="G7097"/>
    </row>
    <row r="7098" spans="7:7" x14ac:dyDescent="0.35">
      <c r="G7098"/>
    </row>
    <row r="7099" spans="7:7" x14ac:dyDescent="0.35">
      <c r="G7099"/>
    </row>
    <row r="7100" spans="7:7" x14ac:dyDescent="0.35">
      <c r="G7100"/>
    </row>
    <row r="7101" spans="7:7" x14ac:dyDescent="0.35">
      <c r="G7101"/>
    </row>
    <row r="7102" spans="7:7" x14ac:dyDescent="0.35">
      <c r="G7102"/>
    </row>
    <row r="7103" spans="7:7" x14ac:dyDescent="0.35">
      <c r="G7103"/>
    </row>
    <row r="7104" spans="7:7" x14ac:dyDescent="0.35">
      <c r="G7104"/>
    </row>
    <row r="7105" spans="7:7" x14ac:dyDescent="0.35">
      <c r="G7105"/>
    </row>
    <row r="7106" spans="7:7" x14ac:dyDescent="0.35">
      <c r="G7106"/>
    </row>
    <row r="7107" spans="7:7" x14ac:dyDescent="0.35">
      <c r="G7107"/>
    </row>
    <row r="7108" spans="7:7" x14ac:dyDescent="0.35">
      <c r="G7108"/>
    </row>
    <row r="7109" spans="7:7" x14ac:dyDescent="0.35">
      <c r="G7109"/>
    </row>
    <row r="7110" spans="7:7" x14ac:dyDescent="0.35">
      <c r="G7110"/>
    </row>
    <row r="7111" spans="7:7" x14ac:dyDescent="0.35">
      <c r="G7111"/>
    </row>
    <row r="7112" spans="7:7" x14ac:dyDescent="0.35">
      <c r="G7112"/>
    </row>
    <row r="7113" spans="7:7" x14ac:dyDescent="0.35">
      <c r="G7113"/>
    </row>
    <row r="7114" spans="7:7" x14ac:dyDescent="0.35">
      <c r="G7114"/>
    </row>
    <row r="7115" spans="7:7" x14ac:dyDescent="0.35">
      <c r="G7115"/>
    </row>
    <row r="7116" spans="7:7" x14ac:dyDescent="0.35">
      <c r="G7116"/>
    </row>
    <row r="7117" spans="7:7" x14ac:dyDescent="0.35">
      <c r="G7117"/>
    </row>
    <row r="7118" spans="7:7" x14ac:dyDescent="0.35">
      <c r="G7118"/>
    </row>
    <row r="7119" spans="7:7" x14ac:dyDescent="0.35">
      <c r="G7119"/>
    </row>
    <row r="7120" spans="7:7" x14ac:dyDescent="0.35">
      <c r="G7120"/>
    </row>
    <row r="7121" spans="7:7" x14ac:dyDescent="0.35">
      <c r="G7121"/>
    </row>
    <row r="7122" spans="7:7" x14ac:dyDescent="0.35">
      <c r="G7122"/>
    </row>
    <row r="7123" spans="7:7" x14ac:dyDescent="0.35">
      <c r="G7123"/>
    </row>
    <row r="7124" spans="7:7" x14ac:dyDescent="0.35">
      <c r="G7124"/>
    </row>
    <row r="7125" spans="7:7" x14ac:dyDescent="0.35">
      <c r="G7125"/>
    </row>
    <row r="7126" spans="7:7" x14ac:dyDescent="0.35">
      <c r="G7126"/>
    </row>
    <row r="7127" spans="7:7" x14ac:dyDescent="0.35">
      <c r="G7127"/>
    </row>
    <row r="7128" spans="7:7" x14ac:dyDescent="0.35">
      <c r="G7128"/>
    </row>
    <row r="7129" spans="7:7" x14ac:dyDescent="0.35">
      <c r="G7129"/>
    </row>
    <row r="7130" spans="7:7" x14ac:dyDescent="0.35">
      <c r="G7130"/>
    </row>
    <row r="7131" spans="7:7" x14ac:dyDescent="0.35">
      <c r="G7131"/>
    </row>
    <row r="7132" spans="7:7" x14ac:dyDescent="0.35">
      <c r="G7132"/>
    </row>
    <row r="7133" spans="7:7" x14ac:dyDescent="0.35">
      <c r="G7133"/>
    </row>
    <row r="7134" spans="7:7" x14ac:dyDescent="0.35">
      <c r="G7134"/>
    </row>
    <row r="7135" spans="7:7" x14ac:dyDescent="0.35">
      <c r="G7135"/>
    </row>
    <row r="7136" spans="7:7" x14ac:dyDescent="0.35">
      <c r="G7136"/>
    </row>
    <row r="7137" spans="7:7" x14ac:dyDescent="0.35">
      <c r="G7137"/>
    </row>
    <row r="7138" spans="7:7" x14ac:dyDescent="0.35">
      <c r="G7138"/>
    </row>
    <row r="7139" spans="7:7" x14ac:dyDescent="0.35">
      <c r="G7139"/>
    </row>
    <row r="7140" spans="7:7" x14ac:dyDescent="0.35">
      <c r="G7140"/>
    </row>
    <row r="7141" spans="7:7" x14ac:dyDescent="0.35">
      <c r="G7141"/>
    </row>
    <row r="7142" spans="7:7" x14ac:dyDescent="0.35">
      <c r="G7142"/>
    </row>
    <row r="7143" spans="7:7" x14ac:dyDescent="0.35">
      <c r="G7143"/>
    </row>
    <row r="7144" spans="7:7" x14ac:dyDescent="0.35">
      <c r="G7144"/>
    </row>
    <row r="7145" spans="7:7" x14ac:dyDescent="0.35">
      <c r="G7145"/>
    </row>
    <row r="7146" spans="7:7" x14ac:dyDescent="0.35">
      <c r="G7146"/>
    </row>
    <row r="7147" spans="7:7" x14ac:dyDescent="0.35">
      <c r="G7147"/>
    </row>
    <row r="7148" spans="7:7" x14ac:dyDescent="0.35">
      <c r="G7148"/>
    </row>
    <row r="7149" spans="7:7" x14ac:dyDescent="0.35">
      <c r="G7149"/>
    </row>
    <row r="7150" spans="7:7" x14ac:dyDescent="0.35">
      <c r="G7150"/>
    </row>
    <row r="7151" spans="7:7" x14ac:dyDescent="0.35">
      <c r="G7151"/>
    </row>
    <row r="7152" spans="7:7" x14ac:dyDescent="0.35">
      <c r="G7152"/>
    </row>
    <row r="7153" spans="7:7" x14ac:dyDescent="0.35">
      <c r="G7153"/>
    </row>
    <row r="7154" spans="7:7" x14ac:dyDescent="0.35">
      <c r="G7154"/>
    </row>
    <row r="7155" spans="7:7" x14ac:dyDescent="0.35">
      <c r="G7155"/>
    </row>
    <row r="7156" spans="7:7" x14ac:dyDescent="0.35">
      <c r="G7156"/>
    </row>
    <row r="7157" spans="7:7" x14ac:dyDescent="0.35">
      <c r="G7157"/>
    </row>
    <row r="7158" spans="7:7" x14ac:dyDescent="0.35">
      <c r="G7158"/>
    </row>
    <row r="7159" spans="7:7" x14ac:dyDescent="0.35">
      <c r="G7159"/>
    </row>
    <row r="7160" spans="7:7" x14ac:dyDescent="0.35">
      <c r="G7160"/>
    </row>
    <row r="7161" spans="7:7" x14ac:dyDescent="0.35">
      <c r="G7161"/>
    </row>
    <row r="7162" spans="7:7" x14ac:dyDescent="0.35">
      <c r="G7162"/>
    </row>
    <row r="7163" spans="7:7" x14ac:dyDescent="0.35">
      <c r="G7163"/>
    </row>
    <row r="7164" spans="7:7" x14ac:dyDescent="0.35">
      <c r="G7164"/>
    </row>
    <row r="7165" spans="7:7" x14ac:dyDescent="0.35">
      <c r="G7165"/>
    </row>
    <row r="7166" spans="7:7" x14ac:dyDescent="0.35">
      <c r="G7166"/>
    </row>
    <row r="7167" spans="7:7" x14ac:dyDescent="0.35">
      <c r="G7167"/>
    </row>
    <row r="7168" spans="7:7" x14ac:dyDescent="0.35">
      <c r="G7168"/>
    </row>
    <row r="7169" spans="7:7" x14ac:dyDescent="0.35">
      <c r="G7169"/>
    </row>
    <row r="7170" spans="7:7" x14ac:dyDescent="0.35">
      <c r="G7170"/>
    </row>
    <row r="7171" spans="7:7" x14ac:dyDescent="0.35">
      <c r="G7171"/>
    </row>
    <row r="7172" spans="7:7" x14ac:dyDescent="0.35">
      <c r="G7172"/>
    </row>
    <row r="7173" spans="7:7" x14ac:dyDescent="0.35">
      <c r="G7173"/>
    </row>
    <row r="7174" spans="7:7" x14ac:dyDescent="0.35">
      <c r="G7174"/>
    </row>
    <row r="7175" spans="7:7" x14ac:dyDescent="0.35">
      <c r="G7175"/>
    </row>
    <row r="7176" spans="7:7" x14ac:dyDescent="0.35">
      <c r="G7176"/>
    </row>
    <row r="7177" spans="7:7" x14ac:dyDescent="0.35">
      <c r="G7177"/>
    </row>
    <row r="7178" spans="7:7" x14ac:dyDescent="0.35">
      <c r="G7178"/>
    </row>
    <row r="7179" spans="7:7" x14ac:dyDescent="0.35">
      <c r="G7179"/>
    </row>
    <row r="7180" spans="7:7" x14ac:dyDescent="0.35">
      <c r="G7180"/>
    </row>
    <row r="7181" spans="7:7" x14ac:dyDescent="0.35">
      <c r="G7181"/>
    </row>
    <row r="7182" spans="7:7" x14ac:dyDescent="0.35">
      <c r="G7182"/>
    </row>
    <row r="7183" spans="7:7" x14ac:dyDescent="0.35">
      <c r="G7183"/>
    </row>
    <row r="7184" spans="7:7" x14ac:dyDescent="0.35">
      <c r="G7184"/>
    </row>
    <row r="7185" spans="7:7" x14ac:dyDescent="0.35">
      <c r="G7185"/>
    </row>
    <row r="7186" spans="7:7" x14ac:dyDescent="0.35">
      <c r="G7186"/>
    </row>
    <row r="7187" spans="7:7" x14ac:dyDescent="0.35">
      <c r="G7187"/>
    </row>
    <row r="7188" spans="7:7" x14ac:dyDescent="0.35">
      <c r="G7188"/>
    </row>
    <row r="7189" spans="7:7" x14ac:dyDescent="0.35">
      <c r="G7189"/>
    </row>
    <row r="7190" spans="7:7" x14ac:dyDescent="0.35">
      <c r="G7190"/>
    </row>
    <row r="7191" spans="7:7" x14ac:dyDescent="0.35">
      <c r="G7191"/>
    </row>
    <row r="7192" spans="7:7" x14ac:dyDescent="0.35">
      <c r="G7192"/>
    </row>
    <row r="7193" spans="7:7" x14ac:dyDescent="0.35">
      <c r="G7193"/>
    </row>
    <row r="7194" spans="7:7" x14ac:dyDescent="0.35">
      <c r="G7194"/>
    </row>
    <row r="7195" spans="7:7" x14ac:dyDescent="0.35">
      <c r="G7195"/>
    </row>
    <row r="7196" spans="7:7" x14ac:dyDescent="0.35">
      <c r="G7196"/>
    </row>
    <row r="7197" spans="7:7" x14ac:dyDescent="0.35">
      <c r="G7197"/>
    </row>
    <row r="7198" spans="7:7" x14ac:dyDescent="0.35">
      <c r="G7198"/>
    </row>
    <row r="7199" spans="7:7" x14ac:dyDescent="0.35">
      <c r="G7199"/>
    </row>
    <row r="7200" spans="7:7" x14ac:dyDescent="0.35">
      <c r="G7200"/>
    </row>
    <row r="7201" spans="7:7" x14ac:dyDescent="0.35">
      <c r="G7201"/>
    </row>
    <row r="7202" spans="7:7" x14ac:dyDescent="0.35">
      <c r="G7202"/>
    </row>
    <row r="7203" spans="7:7" x14ac:dyDescent="0.35">
      <c r="G7203"/>
    </row>
    <row r="7204" spans="7:7" x14ac:dyDescent="0.35">
      <c r="G7204"/>
    </row>
    <row r="7205" spans="7:7" x14ac:dyDescent="0.35">
      <c r="G7205"/>
    </row>
    <row r="7206" spans="7:7" x14ac:dyDescent="0.35">
      <c r="G7206"/>
    </row>
    <row r="7207" spans="7:7" x14ac:dyDescent="0.35">
      <c r="G7207"/>
    </row>
    <row r="7208" spans="7:7" x14ac:dyDescent="0.35">
      <c r="G7208"/>
    </row>
    <row r="7209" spans="7:7" x14ac:dyDescent="0.35">
      <c r="G7209"/>
    </row>
    <row r="7210" spans="7:7" x14ac:dyDescent="0.35">
      <c r="G7210"/>
    </row>
    <row r="7211" spans="7:7" x14ac:dyDescent="0.35">
      <c r="G7211"/>
    </row>
    <row r="7212" spans="7:7" x14ac:dyDescent="0.35">
      <c r="G7212"/>
    </row>
    <row r="7213" spans="7:7" x14ac:dyDescent="0.35">
      <c r="G7213"/>
    </row>
    <row r="7214" spans="7:7" x14ac:dyDescent="0.35">
      <c r="G7214"/>
    </row>
    <row r="7215" spans="7:7" x14ac:dyDescent="0.35">
      <c r="G7215"/>
    </row>
    <row r="7216" spans="7:7" x14ac:dyDescent="0.35">
      <c r="G7216"/>
    </row>
    <row r="7217" spans="7:7" x14ac:dyDescent="0.35">
      <c r="G7217"/>
    </row>
    <row r="7218" spans="7:7" x14ac:dyDescent="0.35">
      <c r="G7218"/>
    </row>
    <row r="7219" spans="7:7" x14ac:dyDescent="0.35">
      <c r="G7219"/>
    </row>
    <row r="7220" spans="7:7" x14ac:dyDescent="0.35">
      <c r="G7220"/>
    </row>
    <row r="7221" spans="7:7" x14ac:dyDescent="0.35">
      <c r="G7221"/>
    </row>
    <row r="7222" spans="7:7" x14ac:dyDescent="0.35">
      <c r="G7222"/>
    </row>
    <row r="7223" spans="7:7" x14ac:dyDescent="0.35">
      <c r="G7223"/>
    </row>
    <row r="7224" spans="7:7" x14ac:dyDescent="0.35">
      <c r="G7224"/>
    </row>
    <row r="7225" spans="7:7" x14ac:dyDescent="0.35">
      <c r="G7225"/>
    </row>
    <row r="7226" spans="7:7" x14ac:dyDescent="0.35">
      <c r="G7226"/>
    </row>
    <row r="7227" spans="7:7" x14ac:dyDescent="0.35">
      <c r="G7227"/>
    </row>
    <row r="7228" spans="7:7" x14ac:dyDescent="0.35">
      <c r="G7228"/>
    </row>
    <row r="7229" spans="7:7" x14ac:dyDescent="0.35">
      <c r="G7229"/>
    </row>
    <row r="7230" spans="7:7" x14ac:dyDescent="0.35">
      <c r="G7230"/>
    </row>
    <row r="7231" spans="7:7" x14ac:dyDescent="0.35">
      <c r="G7231"/>
    </row>
    <row r="7232" spans="7:7" x14ac:dyDescent="0.35">
      <c r="G7232"/>
    </row>
    <row r="7233" spans="7:7" x14ac:dyDescent="0.35">
      <c r="G7233"/>
    </row>
    <row r="7234" spans="7:7" x14ac:dyDescent="0.35">
      <c r="G7234"/>
    </row>
    <row r="7235" spans="7:7" x14ac:dyDescent="0.35">
      <c r="G7235"/>
    </row>
    <row r="7236" spans="7:7" x14ac:dyDescent="0.35">
      <c r="G7236"/>
    </row>
    <row r="7237" spans="7:7" x14ac:dyDescent="0.35">
      <c r="G7237"/>
    </row>
    <row r="7238" spans="7:7" x14ac:dyDescent="0.35">
      <c r="G7238"/>
    </row>
    <row r="7239" spans="7:7" x14ac:dyDescent="0.35">
      <c r="G7239"/>
    </row>
    <row r="7240" spans="7:7" x14ac:dyDescent="0.35">
      <c r="G7240"/>
    </row>
    <row r="7241" spans="7:7" x14ac:dyDescent="0.35">
      <c r="G7241"/>
    </row>
    <row r="7242" spans="7:7" x14ac:dyDescent="0.35">
      <c r="G7242"/>
    </row>
    <row r="7243" spans="7:7" x14ac:dyDescent="0.35">
      <c r="G7243"/>
    </row>
    <row r="7244" spans="7:7" x14ac:dyDescent="0.35">
      <c r="G7244"/>
    </row>
    <row r="7245" spans="7:7" x14ac:dyDescent="0.35">
      <c r="G7245"/>
    </row>
    <row r="7246" spans="7:7" x14ac:dyDescent="0.35">
      <c r="G7246"/>
    </row>
    <row r="7247" spans="7:7" x14ac:dyDescent="0.35">
      <c r="G7247"/>
    </row>
    <row r="7248" spans="7:7" x14ac:dyDescent="0.35">
      <c r="G7248"/>
    </row>
    <row r="7249" spans="7:7" x14ac:dyDescent="0.35">
      <c r="G7249"/>
    </row>
    <row r="7250" spans="7:7" x14ac:dyDescent="0.35">
      <c r="G7250"/>
    </row>
    <row r="7251" spans="7:7" x14ac:dyDescent="0.35">
      <c r="G7251"/>
    </row>
    <row r="7252" spans="7:7" x14ac:dyDescent="0.35">
      <c r="G7252"/>
    </row>
    <row r="7253" spans="7:7" x14ac:dyDescent="0.35">
      <c r="G7253"/>
    </row>
    <row r="7254" spans="7:7" x14ac:dyDescent="0.35">
      <c r="G7254"/>
    </row>
    <row r="7255" spans="7:7" x14ac:dyDescent="0.35">
      <c r="G7255"/>
    </row>
    <row r="7256" spans="7:7" x14ac:dyDescent="0.35">
      <c r="G7256"/>
    </row>
    <row r="7257" spans="7:7" x14ac:dyDescent="0.35">
      <c r="G7257"/>
    </row>
    <row r="7258" spans="7:7" x14ac:dyDescent="0.35">
      <c r="G7258"/>
    </row>
    <row r="7259" spans="7:7" x14ac:dyDescent="0.35">
      <c r="G7259"/>
    </row>
    <row r="7260" spans="7:7" x14ac:dyDescent="0.35">
      <c r="G7260"/>
    </row>
    <row r="7261" spans="7:7" x14ac:dyDescent="0.35">
      <c r="G7261"/>
    </row>
    <row r="7262" spans="7:7" x14ac:dyDescent="0.35">
      <c r="G7262"/>
    </row>
    <row r="7263" spans="7:7" x14ac:dyDescent="0.35">
      <c r="G7263"/>
    </row>
    <row r="7264" spans="7:7" x14ac:dyDescent="0.35">
      <c r="G7264"/>
    </row>
    <row r="7265" spans="7:7" x14ac:dyDescent="0.35">
      <c r="G7265"/>
    </row>
    <row r="7266" spans="7:7" x14ac:dyDescent="0.35">
      <c r="G7266"/>
    </row>
    <row r="7267" spans="7:7" x14ac:dyDescent="0.35">
      <c r="G7267"/>
    </row>
    <row r="7268" spans="7:7" x14ac:dyDescent="0.35">
      <c r="G7268"/>
    </row>
    <row r="7269" spans="7:7" x14ac:dyDescent="0.35">
      <c r="G7269"/>
    </row>
    <row r="7270" spans="7:7" x14ac:dyDescent="0.35">
      <c r="G7270"/>
    </row>
    <row r="7271" spans="7:7" x14ac:dyDescent="0.35">
      <c r="G7271"/>
    </row>
    <row r="7272" spans="7:7" x14ac:dyDescent="0.35">
      <c r="G7272"/>
    </row>
    <row r="7273" spans="7:7" x14ac:dyDescent="0.35">
      <c r="G7273"/>
    </row>
    <row r="7274" spans="7:7" x14ac:dyDescent="0.35">
      <c r="G7274"/>
    </row>
    <row r="7275" spans="7:7" x14ac:dyDescent="0.35">
      <c r="G7275"/>
    </row>
    <row r="7276" spans="7:7" x14ac:dyDescent="0.35">
      <c r="G7276"/>
    </row>
    <row r="7277" spans="7:7" x14ac:dyDescent="0.35">
      <c r="G7277"/>
    </row>
    <row r="7278" spans="7:7" x14ac:dyDescent="0.35">
      <c r="G7278"/>
    </row>
    <row r="7279" spans="7:7" x14ac:dyDescent="0.35">
      <c r="G7279"/>
    </row>
    <row r="7280" spans="7:7" x14ac:dyDescent="0.35">
      <c r="G7280"/>
    </row>
    <row r="7281" spans="7:7" x14ac:dyDescent="0.35">
      <c r="G7281"/>
    </row>
    <row r="7282" spans="7:7" x14ac:dyDescent="0.35">
      <c r="G7282"/>
    </row>
    <row r="7283" spans="7:7" x14ac:dyDescent="0.35">
      <c r="G7283"/>
    </row>
    <row r="7284" spans="7:7" x14ac:dyDescent="0.35">
      <c r="G7284"/>
    </row>
    <row r="7285" spans="7:7" x14ac:dyDescent="0.35">
      <c r="G7285"/>
    </row>
    <row r="7286" spans="7:7" x14ac:dyDescent="0.35">
      <c r="G7286"/>
    </row>
    <row r="7287" spans="7:7" x14ac:dyDescent="0.35">
      <c r="G7287"/>
    </row>
    <row r="7288" spans="7:7" x14ac:dyDescent="0.35">
      <c r="G7288"/>
    </row>
    <row r="7289" spans="7:7" x14ac:dyDescent="0.35">
      <c r="G7289"/>
    </row>
    <row r="7290" spans="7:7" x14ac:dyDescent="0.35">
      <c r="G7290"/>
    </row>
    <row r="7291" spans="7:7" x14ac:dyDescent="0.35">
      <c r="G7291"/>
    </row>
    <row r="7292" spans="7:7" x14ac:dyDescent="0.35">
      <c r="G7292"/>
    </row>
    <row r="7293" spans="7:7" x14ac:dyDescent="0.35">
      <c r="G7293"/>
    </row>
    <row r="7294" spans="7:7" x14ac:dyDescent="0.35">
      <c r="G7294"/>
    </row>
    <row r="7295" spans="7:7" x14ac:dyDescent="0.35">
      <c r="G7295"/>
    </row>
    <row r="7296" spans="7:7" x14ac:dyDescent="0.35">
      <c r="G7296"/>
    </row>
    <row r="7297" spans="7:7" x14ac:dyDescent="0.35">
      <c r="G7297"/>
    </row>
    <row r="7298" spans="7:7" x14ac:dyDescent="0.35">
      <c r="G7298"/>
    </row>
    <row r="7299" spans="7:7" x14ac:dyDescent="0.35">
      <c r="G7299"/>
    </row>
    <row r="7300" spans="7:7" x14ac:dyDescent="0.35">
      <c r="G7300"/>
    </row>
    <row r="7301" spans="7:7" x14ac:dyDescent="0.35">
      <c r="G7301"/>
    </row>
    <row r="7302" spans="7:7" x14ac:dyDescent="0.35">
      <c r="G7302"/>
    </row>
    <row r="7303" spans="7:7" x14ac:dyDescent="0.35">
      <c r="G7303"/>
    </row>
    <row r="7304" spans="7:7" x14ac:dyDescent="0.35">
      <c r="G7304"/>
    </row>
    <row r="7305" spans="7:7" x14ac:dyDescent="0.35">
      <c r="G7305"/>
    </row>
    <row r="7306" spans="7:7" x14ac:dyDescent="0.35">
      <c r="G7306"/>
    </row>
    <row r="7307" spans="7:7" x14ac:dyDescent="0.35">
      <c r="G7307"/>
    </row>
    <row r="7308" spans="7:7" x14ac:dyDescent="0.35">
      <c r="G7308"/>
    </row>
    <row r="7309" spans="7:7" x14ac:dyDescent="0.35">
      <c r="G7309"/>
    </row>
    <row r="7310" spans="7:7" x14ac:dyDescent="0.35">
      <c r="G7310"/>
    </row>
    <row r="7311" spans="7:7" x14ac:dyDescent="0.35">
      <c r="G7311"/>
    </row>
    <row r="7312" spans="7:7" x14ac:dyDescent="0.35">
      <c r="G7312"/>
    </row>
    <row r="7313" spans="7:7" x14ac:dyDescent="0.35">
      <c r="G7313"/>
    </row>
    <row r="7314" spans="7:7" x14ac:dyDescent="0.35">
      <c r="G7314"/>
    </row>
    <row r="7315" spans="7:7" x14ac:dyDescent="0.35">
      <c r="G7315"/>
    </row>
    <row r="7316" spans="7:7" x14ac:dyDescent="0.35">
      <c r="G7316"/>
    </row>
    <row r="7317" spans="7:7" x14ac:dyDescent="0.35">
      <c r="G7317"/>
    </row>
    <row r="7318" spans="7:7" x14ac:dyDescent="0.35">
      <c r="G7318"/>
    </row>
    <row r="7319" spans="7:7" x14ac:dyDescent="0.35">
      <c r="G7319"/>
    </row>
    <row r="7320" spans="7:7" x14ac:dyDescent="0.35">
      <c r="G7320"/>
    </row>
    <row r="7321" spans="7:7" x14ac:dyDescent="0.35">
      <c r="G7321"/>
    </row>
    <row r="7322" spans="7:7" x14ac:dyDescent="0.35">
      <c r="G7322"/>
    </row>
    <row r="7323" spans="7:7" x14ac:dyDescent="0.35">
      <c r="G7323"/>
    </row>
    <row r="7324" spans="7:7" x14ac:dyDescent="0.35">
      <c r="G7324"/>
    </row>
    <row r="7325" spans="7:7" x14ac:dyDescent="0.35">
      <c r="G7325"/>
    </row>
    <row r="7326" spans="7:7" x14ac:dyDescent="0.35">
      <c r="G7326"/>
    </row>
    <row r="7327" spans="7:7" x14ac:dyDescent="0.35">
      <c r="G7327"/>
    </row>
    <row r="7328" spans="7:7" x14ac:dyDescent="0.35">
      <c r="G7328"/>
    </row>
    <row r="7329" spans="7:7" x14ac:dyDescent="0.35">
      <c r="G7329"/>
    </row>
    <row r="7330" spans="7:7" x14ac:dyDescent="0.35">
      <c r="G7330"/>
    </row>
    <row r="7331" spans="7:7" x14ac:dyDescent="0.35">
      <c r="G7331"/>
    </row>
    <row r="7332" spans="7:7" x14ac:dyDescent="0.35">
      <c r="G7332"/>
    </row>
    <row r="7333" spans="7:7" x14ac:dyDescent="0.35">
      <c r="G7333"/>
    </row>
    <row r="7334" spans="7:7" x14ac:dyDescent="0.35">
      <c r="G7334"/>
    </row>
    <row r="7335" spans="7:7" x14ac:dyDescent="0.35">
      <c r="G7335"/>
    </row>
    <row r="7336" spans="7:7" x14ac:dyDescent="0.35">
      <c r="G7336"/>
    </row>
    <row r="7337" spans="7:7" x14ac:dyDescent="0.35">
      <c r="G7337"/>
    </row>
    <row r="7338" spans="7:7" x14ac:dyDescent="0.35">
      <c r="G7338"/>
    </row>
    <row r="7339" spans="7:7" x14ac:dyDescent="0.35">
      <c r="G7339"/>
    </row>
    <row r="7340" spans="7:7" x14ac:dyDescent="0.35">
      <c r="G7340"/>
    </row>
    <row r="7341" spans="7:7" x14ac:dyDescent="0.35">
      <c r="G7341"/>
    </row>
    <row r="7342" spans="7:7" x14ac:dyDescent="0.35">
      <c r="G7342"/>
    </row>
    <row r="7343" spans="7:7" x14ac:dyDescent="0.35">
      <c r="G7343"/>
    </row>
    <row r="7344" spans="7:7" x14ac:dyDescent="0.35">
      <c r="G7344"/>
    </row>
    <row r="7345" spans="7:7" x14ac:dyDescent="0.35">
      <c r="G7345"/>
    </row>
    <row r="7346" spans="7:7" x14ac:dyDescent="0.35">
      <c r="G7346"/>
    </row>
    <row r="7347" spans="7:7" x14ac:dyDescent="0.35">
      <c r="G7347"/>
    </row>
    <row r="7348" spans="7:7" x14ac:dyDescent="0.35">
      <c r="G7348"/>
    </row>
    <row r="7349" spans="7:7" x14ac:dyDescent="0.35">
      <c r="G7349"/>
    </row>
    <row r="7350" spans="7:7" x14ac:dyDescent="0.35">
      <c r="G7350"/>
    </row>
    <row r="7351" spans="7:7" x14ac:dyDescent="0.35">
      <c r="G7351"/>
    </row>
    <row r="7352" spans="7:7" x14ac:dyDescent="0.35">
      <c r="G7352"/>
    </row>
    <row r="7353" spans="7:7" x14ac:dyDescent="0.35">
      <c r="G7353"/>
    </row>
    <row r="7354" spans="7:7" x14ac:dyDescent="0.35">
      <c r="G7354"/>
    </row>
    <row r="7355" spans="7:7" x14ac:dyDescent="0.35">
      <c r="G7355"/>
    </row>
    <row r="7356" spans="7:7" x14ac:dyDescent="0.35">
      <c r="G7356"/>
    </row>
    <row r="7357" spans="7:7" x14ac:dyDescent="0.35">
      <c r="G7357"/>
    </row>
    <row r="7358" spans="7:7" x14ac:dyDescent="0.35">
      <c r="G7358"/>
    </row>
    <row r="7359" spans="7:7" x14ac:dyDescent="0.35">
      <c r="G7359"/>
    </row>
    <row r="7360" spans="7:7" x14ac:dyDescent="0.35">
      <c r="G7360"/>
    </row>
    <row r="7361" spans="7:7" x14ac:dyDescent="0.35">
      <c r="G7361"/>
    </row>
    <row r="7362" spans="7:7" x14ac:dyDescent="0.35">
      <c r="G7362"/>
    </row>
    <row r="7363" spans="7:7" x14ac:dyDescent="0.35">
      <c r="G7363"/>
    </row>
    <row r="7364" spans="7:7" x14ac:dyDescent="0.35">
      <c r="G7364"/>
    </row>
    <row r="7365" spans="7:7" x14ac:dyDescent="0.35">
      <c r="G7365"/>
    </row>
    <row r="7366" spans="7:7" x14ac:dyDescent="0.35">
      <c r="G7366"/>
    </row>
    <row r="7367" spans="7:7" x14ac:dyDescent="0.35">
      <c r="G7367"/>
    </row>
    <row r="7368" spans="7:7" x14ac:dyDescent="0.35">
      <c r="G7368"/>
    </row>
    <row r="7369" spans="7:7" x14ac:dyDescent="0.35">
      <c r="G7369"/>
    </row>
    <row r="7370" spans="7:7" x14ac:dyDescent="0.35">
      <c r="G7370"/>
    </row>
    <row r="7371" spans="7:7" x14ac:dyDescent="0.35">
      <c r="G7371"/>
    </row>
    <row r="7372" spans="7:7" x14ac:dyDescent="0.35">
      <c r="G7372"/>
    </row>
    <row r="7373" spans="7:7" x14ac:dyDescent="0.35">
      <c r="G7373"/>
    </row>
    <row r="7374" spans="7:7" x14ac:dyDescent="0.35">
      <c r="G7374"/>
    </row>
    <row r="7375" spans="7:7" x14ac:dyDescent="0.35">
      <c r="G7375"/>
    </row>
    <row r="7376" spans="7:7" x14ac:dyDescent="0.35">
      <c r="G7376"/>
    </row>
    <row r="7377" spans="7:7" x14ac:dyDescent="0.35">
      <c r="G7377"/>
    </row>
    <row r="7378" spans="7:7" x14ac:dyDescent="0.35">
      <c r="G7378"/>
    </row>
    <row r="7379" spans="7:7" x14ac:dyDescent="0.35">
      <c r="G7379"/>
    </row>
    <row r="7380" spans="7:7" x14ac:dyDescent="0.35">
      <c r="G7380"/>
    </row>
    <row r="7381" spans="7:7" x14ac:dyDescent="0.35">
      <c r="G7381"/>
    </row>
    <row r="7382" spans="7:7" x14ac:dyDescent="0.35">
      <c r="G7382"/>
    </row>
    <row r="7383" spans="7:7" x14ac:dyDescent="0.35">
      <c r="G7383"/>
    </row>
    <row r="7384" spans="7:7" x14ac:dyDescent="0.35">
      <c r="G7384"/>
    </row>
    <row r="7385" spans="7:7" x14ac:dyDescent="0.35">
      <c r="G7385"/>
    </row>
    <row r="7386" spans="7:7" x14ac:dyDescent="0.35">
      <c r="G7386"/>
    </row>
    <row r="7387" spans="7:7" x14ac:dyDescent="0.35">
      <c r="G7387"/>
    </row>
    <row r="7388" spans="7:7" x14ac:dyDescent="0.35">
      <c r="G7388"/>
    </row>
    <row r="7389" spans="7:7" x14ac:dyDescent="0.35">
      <c r="G7389"/>
    </row>
    <row r="7390" spans="7:7" x14ac:dyDescent="0.35">
      <c r="G7390"/>
    </row>
    <row r="7391" spans="7:7" x14ac:dyDescent="0.35">
      <c r="G7391"/>
    </row>
    <row r="7392" spans="7:7" x14ac:dyDescent="0.35">
      <c r="G7392"/>
    </row>
    <row r="7393" spans="7:7" x14ac:dyDescent="0.35">
      <c r="G7393"/>
    </row>
    <row r="7394" spans="7:7" x14ac:dyDescent="0.35">
      <c r="G7394"/>
    </row>
    <row r="7395" spans="7:7" x14ac:dyDescent="0.35">
      <c r="G7395"/>
    </row>
    <row r="7396" spans="7:7" x14ac:dyDescent="0.35">
      <c r="G7396"/>
    </row>
    <row r="7397" spans="7:7" x14ac:dyDescent="0.35">
      <c r="G7397"/>
    </row>
    <row r="7398" spans="7:7" x14ac:dyDescent="0.35">
      <c r="G7398"/>
    </row>
    <row r="7399" spans="7:7" x14ac:dyDescent="0.35">
      <c r="G7399"/>
    </row>
    <row r="7400" spans="7:7" x14ac:dyDescent="0.35">
      <c r="G7400"/>
    </row>
    <row r="7401" spans="7:7" x14ac:dyDescent="0.35">
      <c r="G7401"/>
    </row>
    <row r="7402" spans="7:7" x14ac:dyDescent="0.35">
      <c r="G7402"/>
    </row>
    <row r="7403" spans="7:7" x14ac:dyDescent="0.35">
      <c r="G7403"/>
    </row>
    <row r="7404" spans="7:7" x14ac:dyDescent="0.35">
      <c r="G7404"/>
    </row>
    <row r="7405" spans="7:7" x14ac:dyDescent="0.35">
      <c r="G7405"/>
    </row>
    <row r="7406" spans="7:7" x14ac:dyDescent="0.35">
      <c r="G7406"/>
    </row>
    <row r="7407" spans="7:7" x14ac:dyDescent="0.35">
      <c r="G7407"/>
    </row>
    <row r="7408" spans="7:7" x14ac:dyDescent="0.35">
      <c r="G7408"/>
    </row>
    <row r="7409" spans="7:7" x14ac:dyDescent="0.35">
      <c r="G7409"/>
    </row>
    <row r="7410" spans="7:7" x14ac:dyDescent="0.35">
      <c r="G7410"/>
    </row>
    <row r="7411" spans="7:7" x14ac:dyDescent="0.35">
      <c r="G7411"/>
    </row>
    <row r="7412" spans="7:7" x14ac:dyDescent="0.35">
      <c r="G7412"/>
    </row>
    <row r="7413" spans="7:7" x14ac:dyDescent="0.35">
      <c r="G7413"/>
    </row>
    <row r="7414" spans="7:7" x14ac:dyDescent="0.35">
      <c r="G7414"/>
    </row>
    <row r="7415" spans="7:7" x14ac:dyDescent="0.35">
      <c r="G7415"/>
    </row>
    <row r="7416" spans="7:7" x14ac:dyDescent="0.35">
      <c r="G7416"/>
    </row>
    <row r="7417" spans="7:7" x14ac:dyDescent="0.35">
      <c r="G7417"/>
    </row>
    <row r="7418" spans="7:7" x14ac:dyDescent="0.35">
      <c r="G7418"/>
    </row>
    <row r="7419" spans="7:7" x14ac:dyDescent="0.35">
      <c r="G7419"/>
    </row>
    <row r="7420" spans="7:7" x14ac:dyDescent="0.35">
      <c r="G7420"/>
    </row>
    <row r="7421" spans="7:7" x14ac:dyDescent="0.35">
      <c r="G7421"/>
    </row>
    <row r="7422" spans="7:7" x14ac:dyDescent="0.35">
      <c r="G7422"/>
    </row>
    <row r="7423" spans="7:7" x14ac:dyDescent="0.35">
      <c r="G7423"/>
    </row>
    <row r="7424" spans="7:7" x14ac:dyDescent="0.35">
      <c r="G7424"/>
    </row>
    <row r="7425" spans="7:7" x14ac:dyDescent="0.35">
      <c r="G7425"/>
    </row>
    <row r="7426" spans="7:7" x14ac:dyDescent="0.35">
      <c r="G7426"/>
    </row>
    <row r="7427" spans="7:7" x14ac:dyDescent="0.35">
      <c r="G7427"/>
    </row>
    <row r="7428" spans="7:7" x14ac:dyDescent="0.35">
      <c r="G7428"/>
    </row>
    <row r="7429" spans="7:7" x14ac:dyDescent="0.35">
      <c r="G7429"/>
    </row>
    <row r="7430" spans="7:7" x14ac:dyDescent="0.35">
      <c r="G7430"/>
    </row>
    <row r="7431" spans="7:7" x14ac:dyDescent="0.35">
      <c r="G7431"/>
    </row>
    <row r="7432" spans="7:7" x14ac:dyDescent="0.35">
      <c r="G7432"/>
    </row>
    <row r="7433" spans="7:7" x14ac:dyDescent="0.35">
      <c r="G7433"/>
    </row>
    <row r="7434" spans="7:7" x14ac:dyDescent="0.35">
      <c r="G7434"/>
    </row>
    <row r="7435" spans="7:7" x14ac:dyDescent="0.35">
      <c r="G7435"/>
    </row>
    <row r="7436" spans="7:7" x14ac:dyDescent="0.35">
      <c r="G7436"/>
    </row>
    <row r="7437" spans="7:7" x14ac:dyDescent="0.35">
      <c r="G7437"/>
    </row>
    <row r="7438" spans="7:7" x14ac:dyDescent="0.35">
      <c r="G7438"/>
    </row>
    <row r="7439" spans="7:7" x14ac:dyDescent="0.35">
      <c r="G7439"/>
    </row>
    <row r="7440" spans="7:7" x14ac:dyDescent="0.35">
      <c r="G7440"/>
    </row>
    <row r="7441" spans="7:7" x14ac:dyDescent="0.35">
      <c r="G7441"/>
    </row>
    <row r="7442" spans="7:7" x14ac:dyDescent="0.35">
      <c r="G7442"/>
    </row>
    <row r="7443" spans="7:7" x14ac:dyDescent="0.35">
      <c r="G7443"/>
    </row>
    <row r="7444" spans="7:7" x14ac:dyDescent="0.35">
      <c r="G7444"/>
    </row>
    <row r="7445" spans="7:7" x14ac:dyDescent="0.35">
      <c r="G7445"/>
    </row>
    <row r="7446" spans="7:7" x14ac:dyDescent="0.35">
      <c r="G7446"/>
    </row>
    <row r="7447" spans="7:7" x14ac:dyDescent="0.35">
      <c r="G7447"/>
    </row>
    <row r="7448" spans="7:7" x14ac:dyDescent="0.35">
      <c r="G7448"/>
    </row>
    <row r="7449" spans="7:7" x14ac:dyDescent="0.35">
      <c r="G7449"/>
    </row>
    <row r="7450" spans="7:7" x14ac:dyDescent="0.35">
      <c r="G7450"/>
    </row>
    <row r="7451" spans="7:7" x14ac:dyDescent="0.35">
      <c r="G7451"/>
    </row>
    <row r="7452" spans="7:7" x14ac:dyDescent="0.35">
      <c r="G7452"/>
    </row>
    <row r="7453" spans="7:7" x14ac:dyDescent="0.35">
      <c r="G7453"/>
    </row>
    <row r="7454" spans="7:7" x14ac:dyDescent="0.35">
      <c r="G7454"/>
    </row>
    <row r="7455" spans="7:7" x14ac:dyDescent="0.35">
      <c r="G7455"/>
    </row>
    <row r="7456" spans="7:7" x14ac:dyDescent="0.35">
      <c r="G7456"/>
    </row>
    <row r="7457" spans="7:7" x14ac:dyDescent="0.35">
      <c r="G7457"/>
    </row>
    <row r="7458" spans="7:7" x14ac:dyDescent="0.35">
      <c r="G7458"/>
    </row>
    <row r="7459" spans="7:7" x14ac:dyDescent="0.35">
      <c r="G7459"/>
    </row>
    <row r="7460" spans="7:7" x14ac:dyDescent="0.35">
      <c r="G7460"/>
    </row>
    <row r="7461" spans="7:7" x14ac:dyDescent="0.35">
      <c r="G7461"/>
    </row>
    <row r="7462" spans="7:7" x14ac:dyDescent="0.35">
      <c r="G7462"/>
    </row>
    <row r="7463" spans="7:7" x14ac:dyDescent="0.35">
      <c r="G7463"/>
    </row>
    <row r="7464" spans="7:7" x14ac:dyDescent="0.35">
      <c r="G7464"/>
    </row>
    <row r="7465" spans="7:7" x14ac:dyDescent="0.35">
      <c r="G7465"/>
    </row>
    <row r="7466" spans="7:7" x14ac:dyDescent="0.35">
      <c r="G7466"/>
    </row>
    <row r="7467" spans="7:7" x14ac:dyDescent="0.35">
      <c r="G7467"/>
    </row>
    <row r="7468" spans="7:7" x14ac:dyDescent="0.35">
      <c r="G7468"/>
    </row>
    <row r="7469" spans="7:7" x14ac:dyDescent="0.35">
      <c r="G7469"/>
    </row>
    <row r="7470" spans="7:7" x14ac:dyDescent="0.35">
      <c r="G7470"/>
    </row>
    <row r="7471" spans="7:7" x14ac:dyDescent="0.35">
      <c r="G7471"/>
    </row>
    <row r="7472" spans="7:7" x14ac:dyDescent="0.35">
      <c r="G7472"/>
    </row>
    <row r="7473" spans="7:7" x14ac:dyDescent="0.35">
      <c r="G7473"/>
    </row>
    <row r="7474" spans="7:7" x14ac:dyDescent="0.35">
      <c r="G7474"/>
    </row>
    <row r="7475" spans="7:7" x14ac:dyDescent="0.35">
      <c r="G7475"/>
    </row>
    <row r="7476" spans="7:7" x14ac:dyDescent="0.35">
      <c r="G7476"/>
    </row>
    <row r="7477" spans="7:7" x14ac:dyDescent="0.35">
      <c r="G7477"/>
    </row>
    <row r="7478" spans="7:7" x14ac:dyDescent="0.35">
      <c r="G7478"/>
    </row>
    <row r="7479" spans="7:7" x14ac:dyDescent="0.35">
      <c r="G7479"/>
    </row>
    <row r="7480" spans="7:7" x14ac:dyDescent="0.35">
      <c r="G7480"/>
    </row>
    <row r="7481" spans="7:7" x14ac:dyDescent="0.35">
      <c r="G7481"/>
    </row>
    <row r="7482" spans="7:7" x14ac:dyDescent="0.35">
      <c r="G7482"/>
    </row>
    <row r="7483" spans="7:7" x14ac:dyDescent="0.35">
      <c r="G7483"/>
    </row>
    <row r="7484" spans="7:7" x14ac:dyDescent="0.35">
      <c r="G7484"/>
    </row>
    <row r="7485" spans="7:7" x14ac:dyDescent="0.35">
      <c r="G7485"/>
    </row>
    <row r="7486" spans="7:7" x14ac:dyDescent="0.35">
      <c r="G7486"/>
    </row>
    <row r="7487" spans="7:7" x14ac:dyDescent="0.35">
      <c r="G7487"/>
    </row>
    <row r="7488" spans="7:7" x14ac:dyDescent="0.35">
      <c r="G7488"/>
    </row>
    <row r="7489" spans="7:7" x14ac:dyDescent="0.35">
      <c r="G7489"/>
    </row>
    <row r="7490" spans="7:7" x14ac:dyDescent="0.35">
      <c r="G7490"/>
    </row>
    <row r="7491" spans="7:7" x14ac:dyDescent="0.35">
      <c r="G7491"/>
    </row>
    <row r="7492" spans="7:7" x14ac:dyDescent="0.35">
      <c r="G7492"/>
    </row>
    <row r="7493" spans="7:7" x14ac:dyDescent="0.35">
      <c r="G7493"/>
    </row>
    <row r="7494" spans="7:7" x14ac:dyDescent="0.35">
      <c r="G7494"/>
    </row>
    <row r="7495" spans="7:7" x14ac:dyDescent="0.35">
      <c r="G7495"/>
    </row>
    <row r="7496" spans="7:7" x14ac:dyDescent="0.35">
      <c r="G7496"/>
    </row>
    <row r="7497" spans="7:7" x14ac:dyDescent="0.35">
      <c r="G7497"/>
    </row>
    <row r="7498" spans="7:7" x14ac:dyDescent="0.35">
      <c r="G7498"/>
    </row>
    <row r="7499" spans="7:7" x14ac:dyDescent="0.35">
      <c r="G7499"/>
    </row>
    <row r="7500" spans="7:7" x14ac:dyDescent="0.35">
      <c r="G7500"/>
    </row>
    <row r="7501" spans="7:7" x14ac:dyDescent="0.35">
      <c r="G7501"/>
    </row>
    <row r="7502" spans="7:7" x14ac:dyDescent="0.35">
      <c r="G7502"/>
    </row>
    <row r="7503" spans="7:7" x14ac:dyDescent="0.35">
      <c r="G7503"/>
    </row>
    <row r="7504" spans="7:7" x14ac:dyDescent="0.35">
      <c r="G7504"/>
    </row>
    <row r="7505" spans="7:7" x14ac:dyDescent="0.35">
      <c r="G7505"/>
    </row>
    <row r="7506" spans="7:7" x14ac:dyDescent="0.35">
      <c r="G7506"/>
    </row>
    <row r="7507" spans="7:7" x14ac:dyDescent="0.35">
      <c r="G7507"/>
    </row>
    <row r="7508" spans="7:7" x14ac:dyDescent="0.35">
      <c r="G7508"/>
    </row>
    <row r="7509" spans="7:7" x14ac:dyDescent="0.35">
      <c r="G7509"/>
    </row>
    <row r="7510" spans="7:7" x14ac:dyDescent="0.35">
      <c r="G7510"/>
    </row>
    <row r="7511" spans="7:7" x14ac:dyDescent="0.35">
      <c r="G7511"/>
    </row>
    <row r="7512" spans="7:7" x14ac:dyDescent="0.35">
      <c r="G7512"/>
    </row>
    <row r="7513" spans="7:7" x14ac:dyDescent="0.35">
      <c r="G7513"/>
    </row>
    <row r="7514" spans="7:7" x14ac:dyDescent="0.35">
      <c r="G7514"/>
    </row>
    <row r="7515" spans="7:7" x14ac:dyDescent="0.35">
      <c r="G7515"/>
    </row>
    <row r="7516" spans="7:7" x14ac:dyDescent="0.35">
      <c r="G7516"/>
    </row>
    <row r="7517" spans="7:7" x14ac:dyDescent="0.35">
      <c r="G7517"/>
    </row>
    <row r="7518" spans="7:7" x14ac:dyDescent="0.35">
      <c r="G7518"/>
    </row>
    <row r="7519" spans="7:7" x14ac:dyDescent="0.35">
      <c r="G7519"/>
    </row>
    <row r="7520" spans="7:7" x14ac:dyDescent="0.35">
      <c r="G7520"/>
    </row>
    <row r="7521" spans="7:7" x14ac:dyDescent="0.35">
      <c r="G7521"/>
    </row>
    <row r="7522" spans="7:7" x14ac:dyDescent="0.35">
      <c r="G7522"/>
    </row>
    <row r="7523" spans="7:7" x14ac:dyDescent="0.35">
      <c r="G7523"/>
    </row>
    <row r="7524" spans="7:7" x14ac:dyDescent="0.35">
      <c r="G7524"/>
    </row>
    <row r="7525" spans="7:7" x14ac:dyDescent="0.35">
      <c r="G7525"/>
    </row>
    <row r="7526" spans="7:7" x14ac:dyDescent="0.35">
      <c r="G7526"/>
    </row>
    <row r="7527" spans="7:7" x14ac:dyDescent="0.35">
      <c r="G7527"/>
    </row>
    <row r="7528" spans="7:7" x14ac:dyDescent="0.35">
      <c r="G7528"/>
    </row>
    <row r="7529" spans="7:7" x14ac:dyDescent="0.35">
      <c r="G7529"/>
    </row>
    <row r="7530" spans="7:7" x14ac:dyDescent="0.35">
      <c r="G7530"/>
    </row>
    <row r="7531" spans="7:7" x14ac:dyDescent="0.35">
      <c r="G7531"/>
    </row>
    <row r="7532" spans="7:7" x14ac:dyDescent="0.35">
      <c r="G7532"/>
    </row>
    <row r="7533" spans="7:7" x14ac:dyDescent="0.35">
      <c r="G7533"/>
    </row>
    <row r="7534" spans="7:7" x14ac:dyDescent="0.35">
      <c r="G7534"/>
    </row>
    <row r="7535" spans="7:7" x14ac:dyDescent="0.35">
      <c r="G7535"/>
    </row>
    <row r="7536" spans="7:7" x14ac:dyDescent="0.35">
      <c r="G7536"/>
    </row>
    <row r="7537" spans="7:7" x14ac:dyDescent="0.35">
      <c r="G7537"/>
    </row>
    <row r="7538" spans="7:7" x14ac:dyDescent="0.35">
      <c r="G7538"/>
    </row>
    <row r="7539" spans="7:7" x14ac:dyDescent="0.35">
      <c r="G7539"/>
    </row>
    <row r="7540" spans="7:7" x14ac:dyDescent="0.35">
      <c r="G7540"/>
    </row>
    <row r="7541" spans="7:7" x14ac:dyDescent="0.35">
      <c r="G7541"/>
    </row>
    <row r="7542" spans="7:7" x14ac:dyDescent="0.35">
      <c r="G7542"/>
    </row>
    <row r="7543" spans="7:7" x14ac:dyDescent="0.35">
      <c r="G7543"/>
    </row>
    <row r="7544" spans="7:7" x14ac:dyDescent="0.35">
      <c r="G7544"/>
    </row>
    <row r="7545" spans="7:7" x14ac:dyDescent="0.35">
      <c r="G7545"/>
    </row>
    <row r="7546" spans="7:7" x14ac:dyDescent="0.35">
      <c r="G7546"/>
    </row>
    <row r="7547" spans="7:7" x14ac:dyDescent="0.35">
      <c r="G7547"/>
    </row>
    <row r="7548" spans="7:7" x14ac:dyDescent="0.35">
      <c r="G7548"/>
    </row>
    <row r="7549" spans="7:7" x14ac:dyDescent="0.35">
      <c r="G7549"/>
    </row>
    <row r="7550" spans="7:7" x14ac:dyDescent="0.35">
      <c r="G7550"/>
    </row>
    <row r="7551" spans="7:7" x14ac:dyDescent="0.35">
      <c r="G7551"/>
    </row>
    <row r="7552" spans="7:7" x14ac:dyDescent="0.35">
      <c r="G7552"/>
    </row>
    <row r="7553" spans="7:7" x14ac:dyDescent="0.35">
      <c r="G7553"/>
    </row>
    <row r="7554" spans="7:7" x14ac:dyDescent="0.35">
      <c r="G7554"/>
    </row>
    <row r="7555" spans="7:7" x14ac:dyDescent="0.35">
      <c r="G7555"/>
    </row>
    <row r="7556" spans="7:7" x14ac:dyDescent="0.35">
      <c r="G7556"/>
    </row>
    <row r="7557" spans="7:7" x14ac:dyDescent="0.35">
      <c r="G7557"/>
    </row>
    <row r="7558" spans="7:7" x14ac:dyDescent="0.35">
      <c r="G7558"/>
    </row>
    <row r="7559" spans="7:7" x14ac:dyDescent="0.35">
      <c r="G7559"/>
    </row>
    <row r="7560" spans="7:7" x14ac:dyDescent="0.35">
      <c r="G7560"/>
    </row>
    <row r="7561" spans="7:7" x14ac:dyDescent="0.35">
      <c r="G7561"/>
    </row>
    <row r="7562" spans="7:7" x14ac:dyDescent="0.35">
      <c r="G7562"/>
    </row>
    <row r="7563" spans="7:7" x14ac:dyDescent="0.35">
      <c r="G7563"/>
    </row>
    <row r="7564" spans="7:7" x14ac:dyDescent="0.35">
      <c r="G7564"/>
    </row>
    <row r="7565" spans="7:7" x14ac:dyDescent="0.35">
      <c r="G7565"/>
    </row>
    <row r="7566" spans="7:7" x14ac:dyDescent="0.35">
      <c r="G7566"/>
    </row>
    <row r="7567" spans="7:7" x14ac:dyDescent="0.35">
      <c r="G7567"/>
    </row>
    <row r="7568" spans="7:7" x14ac:dyDescent="0.35">
      <c r="G7568"/>
    </row>
    <row r="7569" spans="7:7" x14ac:dyDescent="0.35">
      <c r="G7569"/>
    </row>
    <row r="7570" spans="7:7" x14ac:dyDescent="0.35">
      <c r="G7570"/>
    </row>
    <row r="7571" spans="7:7" x14ac:dyDescent="0.35">
      <c r="G7571"/>
    </row>
    <row r="7572" spans="7:7" x14ac:dyDescent="0.35">
      <c r="G7572"/>
    </row>
    <row r="7573" spans="7:7" x14ac:dyDescent="0.35">
      <c r="G7573"/>
    </row>
    <row r="7574" spans="7:7" x14ac:dyDescent="0.35">
      <c r="G7574"/>
    </row>
    <row r="7575" spans="7:7" x14ac:dyDescent="0.35">
      <c r="G7575"/>
    </row>
    <row r="7576" spans="7:7" x14ac:dyDescent="0.35">
      <c r="G7576"/>
    </row>
    <row r="7577" spans="7:7" x14ac:dyDescent="0.35">
      <c r="G7577"/>
    </row>
    <row r="7578" spans="7:7" x14ac:dyDescent="0.35">
      <c r="G7578"/>
    </row>
    <row r="7579" spans="7:7" x14ac:dyDescent="0.35">
      <c r="G7579"/>
    </row>
    <row r="7580" spans="7:7" x14ac:dyDescent="0.35">
      <c r="G7580"/>
    </row>
    <row r="7581" spans="7:7" x14ac:dyDescent="0.35">
      <c r="G7581"/>
    </row>
    <row r="7582" spans="7:7" x14ac:dyDescent="0.35">
      <c r="G7582"/>
    </row>
    <row r="7583" spans="7:7" x14ac:dyDescent="0.35">
      <c r="G7583"/>
    </row>
    <row r="7584" spans="7:7" x14ac:dyDescent="0.35">
      <c r="G7584"/>
    </row>
    <row r="7585" spans="7:7" x14ac:dyDescent="0.35">
      <c r="G7585"/>
    </row>
    <row r="7586" spans="7:7" x14ac:dyDescent="0.35">
      <c r="G7586"/>
    </row>
    <row r="7587" spans="7:7" x14ac:dyDescent="0.35">
      <c r="G7587"/>
    </row>
    <row r="7588" spans="7:7" x14ac:dyDescent="0.35">
      <c r="G7588"/>
    </row>
    <row r="7589" spans="7:7" x14ac:dyDescent="0.35">
      <c r="G7589"/>
    </row>
    <row r="7590" spans="7:7" x14ac:dyDescent="0.35">
      <c r="G7590"/>
    </row>
    <row r="7591" spans="7:7" x14ac:dyDescent="0.35">
      <c r="G7591"/>
    </row>
    <row r="7592" spans="7:7" x14ac:dyDescent="0.35">
      <c r="G7592"/>
    </row>
    <row r="7593" spans="7:7" x14ac:dyDescent="0.35">
      <c r="G7593"/>
    </row>
    <row r="7594" spans="7:7" x14ac:dyDescent="0.35">
      <c r="G7594"/>
    </row>
    <row r="7595" spans="7:7" x14ac:dyDescent="0.35">
      <c r="G7595"/>
    </row>
    <row r="7596" spans="7:7" x14ac:dyDescent="0.35">
      <c r="G7596"/>
    </row>
    <row r="7597" spans="7:7" x14ac:dyDescent="0.35">
      <c r="G7597"/>
    </row>
    <row r="7598" spans="7:7" x14ac:dyDescent="0.35">
      <c r="G7598"/>
    </row>
    <row r="7599" spans="7:7" x14ac:dyDescent="0.35">
      <c r="G7599"/>
    </row>
    <row r="7600" spans="7:7" x14ac:dyDescent="0.35">
      <c r="G7600"/>
    </row>
    <row r="7601" spans="7:7" x14ac:dyDescent="0.35">
      <c r="G7601"/>
    </row>
    <row r="7602" spans="7:7" x14ac:dyDescent="0.35">
      <c r="G7602"/>
    </row>
    <row r="7603" spans="7:7" x14ac:dyDescent="0.35">
      <c r="G7603"/>
    </row>
    <row r="7604" spans="7:7" x14ac:dyDescent="0.35">
      <c r="G7604"/>
    </row>
    <row r="7605" spans="7:7" x14ac:dyDescent="0.35">
      <c r="G7605"/>
    </row>
    <row r="7606" spans="7:7" x14ac:dyDescent="0.35">
      <c r="G7606"/>
    </row>
    <row r="7607" spans="7:7" x14ac:dyDescent="0.35">
      <c r="G7607"/>
    </row>
    <row r="7608" spans="7:7" x14ac:dyDescent="0.35">
      <c r="G7608"/>
    </row>
    <row r="7609" spans="7:7" x14ac:dyDescent="0.35">
      <c r="G7609"/>
    </row>
    <row r="7610" spans="7:7" x14ac:dyDescent="0.35">
      <c r="G7610"/>
    </row>
    <row r="7611" spans="7:7" x14ac:dyDescent="0.35">
      <c r="G7611"/>
    </row>
    <row r="7612" spans="7:7" x14ac:dyDescent="0.35">
      <c r="G7612"/>
    </row>
    <row r="7613" spans="7:7" x14ac:dyDescent="0.35">
      <c r="G7613"/>
    </row>
    <row r="7614" spans="7:7" x14ac:dyDescent="0.35">
      <c r="G7614"/>
    </row>
    <row r="7615" spans="7:7" x14ac:dyDescent="0.35">
      <c r="G7615"/>
    </row>
    <row r="7616" spans="7:7" x14ac:dyDescent="0.35">
      <c r="G7616"/>
    </row>
    <row r="7617" spans="7:7" x14ac:dyDescent="0.35">
      <c r="G7617"/>
    </row>
    <row r="7618" spans="7:7" x14ac:dyDescent="0.35">
      <c r="G7618"/>
    </row>
    <row r="7619" spans="7:7" x14ac:dyDescent="0.35">
      <c r="G7619"/>
    </row>
    <row r="7620" spans="7:7" x14ac:dyDescent="0.35">
      <c r="G7620"/>
    </row>
    <row r="7621" spans="7:7" x14ac:dyDescent="0.35">
      <c r="G7621"/>
    </row>
    <row r="7622" spans="7:7" x14ac:dyDescent="0.35">
      <c r="G7622"/>
    </row>
    <row r="7623" spans="7:7" x14ac:dyDescent="0.35">
      <c r="G7623"/>
    </row>
    <row r="7624" spans="7:7" x14ac:dyDescent="0.35">
      <c r="G7624"/>
    </row>
    <row r="7625" spans="7:7" x14ac:dyDescent="0.35">
      <c r="G7625"/>
    </row>
    <row r="7626" spans="7:7" x14ac:dyDescent="0.35">
      <c r="G7626"/>
    </row>
    <row r="7627" spans="7:7" x14ac:dyDescent="0.35">
      <c r="G7627"/>
    </row>
    <row r="7628" spans="7:7" x14ac:dyDescent="0.35">
      <c r="G7628"/>
    </row>
    <row r="7629" spans="7:7" x14ac:dyDescent="0.35">
      <c r="G7629"/>
    </row>
    <row r="7630" spans="7:7" x14ac:dyDescent="0.35">
      <c r="G7630"/>
    </row>
    <row r="7631" spans="7:7" x14ac:dyDescent="0.35">
      <c r="G7631"/>
    </row>
    <row r="7632" spans="7:7" x14ac:dyDescent="0.35">
      <c r="G7632"/>
    </row>
    <row r="7633" spans="7:7" x14ac:dyDescent="0.35">
      <c r="G7633"/>
    </row>
    <row r="7634" spans="7:7" x14ac:dyDescent="0.35">
      <c r="G7634"/>
    </row>
    <row r="7635" spans="7:7" x14ac:dyDescent="0.35">
      <c r="G7635"/>
    </row>
    <row r="7636" spans="7:7" x14ac:dyDescent="0.35">
      <c r="G7636"/>
    </row>
    <row r="7637" spans="7:7" x14ac:dyDescent="0.35">
      <c r="G7637"/>
    </row>
    <row r="7638" spans="7:7" x14ac:dyDescent="0.35">
      <c r="G7638"/>
    </row>
    <row r="7639" spans="7:7" x14ac:dyDescent="0.35">
      <c r="G7639"/>
    </row>
    <row r="7640" spans="7:7" x14ac:dyDescent="0.35">
      <c r="G7640"/>
    </row>
    <row r="7641" spans="7:7" x14ac:dyDescent="0.35">
      <c r="G7641"/>
    </row>
    <row r="7642" spans="7:7" x14ac:dyDescent="0.35">
      <c r="G7642"/>
    </row>
    <row r="7643" spans="7:7" x14ac:dyDescent="0.35">
      <c r="G7643"/>
    </row>
    <row r="7644" spans="7:7" x14ac:dyDescent="0.35">
      <c r="G7644"/>
    </row>
    <row r="7645" spans="7:7" x14ac:dyDescent="0.35">
      <c r="G7645"/>
    </row>
    <row r="7646" spans="7:7" x14ac:dyDescent="0.35">
      <c r="G7646"/>
    </row>
    <row r="7647" spans="7:7" x14ac:dyDescent="0.35">
      <c r="G7647"/>
    </row>
    <row r="7648" spans="7:7" x14ac:dyDescent="0.35">
      <c r="G7648"/>
    </row>
    <row r="7649" spans="7:7" x14ac:dyDescent="0.35">
      <c r="G7649"/>
    </row>
    <row r="7650" spans="7:7" x14ac:dyDescent="0.35">
      <c r="G7650"/>
    </row>
    <row r="7651" spans="7:7" x14ac:dyDescent="0.35">
      <c r="G7651"/>
    </row>
    <row r="7652" spans="7:7" x14ac:dyDescent="0.35">
      <c r="G7652"/>
    </row>
    <row r="7653" spans="7:7" x14ac:dyDescent="0.35">
      <c r="G7653"/>
    </row>
    <row r="7654" spans="7:7" x14ac:dyDescent="0.35">
      <c r="G7654"/>
    </row>
    <row r="7655" spans="7:7" x14ac:dyDescent="0.35">
      <c r="G7655"/>
    </row>
    <row r="7656" spans="7:7" x14ac:dyDescent="0.35">
      <c r="G7656"/>
    </row>
    <row r="7657" spans="7:7" x14ac:dyDescent="0.35">
      <c r="G7657"/>
    </row>
    <row r="7658" spans="7:7" x14ac:dyDescent="0.35">
      <c r="G7658"/>
    </row>
    <row r="7659" spans="7:7" x14ac:dyDescent="0.35">
      <c r="G7659"/>
    </row>
    <row r="7660" spans="7:7" x14ac:dyDescent="0.35">
      <c r="G7660"/>
    </row>
    <row r="7661" spans="7:7" x14ac:dyDescent="0.35">
      <c r="G7661"/>
    </row>
    <row r="7662" spans="7:7" x14ac:dyDescent="0.35">
      <c r="G7662"/>
    </row>
    <row r="7663" spans="7:7" x14ac:dyDescent="0.35">
      <c r="G7663"/>
    </row>
    <row r="7664" spans="7:7" x14ac:dyDescent="0.35">
      <c r="G7664"/>
    </row>
    <row r="7665" spans="7:7" x14ac:dyDescent="0.35">
      <c r="G7665"/>
    </row>
    <row r="7666" spans="7:7" x14ac:dyDescent="0.35">
      <c r="G7666"/>
    </row>
    <row r="7667" spans="7:7" x14ac:dyDescent="0.35">
      <c r="G7667"/>
    </row>
    <row r="7668" spans="7:7" x14ac:dyDescent="0.35">
      <c r="G7668"/>
    </row>
    <row r="7669" spans="7:7" x14ac:dyDescent="0.35">
      <c r="G7669"/>
    </row>
    <row r="7670" spans="7:7" x14ac:dyDescent="0.35">
      <c r="G7670"/>
    </row>
    <row r="7671" spans="7:7" x14ac:dyDescent="0.35">
      <c r="G7671"/>
    </row>
    <row r="7672" spans="7:7" x14ac:dyDescent="0.35">
      <c r="G7672"/>
    </row>
    <row r="7673" spans="7:7" x14ac:dyDescent="0.35">
      <c r="G7673"/>
    </row>
    <row r="7674" spans="7:7" x14ac:dyDescent="0.35">
      <c r="G7674"/>
    </row>
    <row r="7675" spans="7:7" x14ac:dyDescent="0.35">
      <c r="G7675"/>
    </row>
    <row r="7676" spans="7:7" x14ac:dyDescent="0.35">
      <c r="G7676"/>
    </row>
    <row r="7677" spans="7:7" x14ac:dyDescent="0.35">
      <c r="G7677"/>
    </row>
    <row r="7678" spans="7:7" x14ac:dyDescent="0.35">
      <c r="G7678"/>
    </row>
    <row r="7679" spans="7:7" x14ac:dyDescent="0.35">
      <c r="G7679"/>
    </row>
    <row r="7680" spans="7:7" x14ac:dyDescent="0.35">
      <c r="G7680"/>
    </row>
    <row r="7681" spans="7:7" x14ac:dyDescent="0.35">
      <c r="G7681"/>
    </row>
    <row r="7682" spans="7:7" x14ac:dyDescent="0.35">
      <c r="G7682"/>
    </row>
    <row r="7683" spans="7:7" x14ac:dyDescent="0.35">
      <c r="G7683"/>
    </row>
    <row r="7684" spans="7:7" x14ac:dyDescent="0.35">
      <c r="G7684"/>
    </row>
    <row r="7685" spans="7:7" x14ac:dyDescent="0.35">
      <c r="G7685"/>
    </row>
    <row r="7686" spans="7:7" x14ac:dyDescent="0.35">
      <c r="G7686"/>
    </row>
    <row r="7687" spans="7:7" x14ac:dyDescent="0.35">
      <c r="G7687"/>
    </row>
    <row r="7688" spans="7:7" x14ac:dyDescent="0.35">
      <c r="G7688"/>
    </row>
    <row r="7689" spans="7:7" x14ac:dyDescent="0.35">
      <c r="G7689"/>
    </row>
    <row r="7690" spans="7:7" x14ac:dyDescent="0.35">
      <c r="G7690"/>
    </row>
    <row r="7691" spans="7:7" x14ac:dyDescent="0.35">
      <c r="G7691"/>
    </row>
    <row r="7692" spans="7:7" x14ac:dyDescent="0.35">
      <c r="G7692"/>
    </row>
    <row r="7693" spans="7:7" x14ac:dyDescent="0.35">
      <c r="G7693"/>
    </row>
    <row r="7694" spans="7:7" x14ac:dyDescent="0.35">
      <c r="G7694"/>
    </row>
    <row r="7695" spans="7:7" x14ac:dyDescent="0.35">
      <c r="G7695"/>
    </row>
    <row r="7696" spans="7:7" x14ac:dyDescent="0.35">
      <c r="G7696"/>
    </row>
    <row r="7697" spans="7:7" x14ac:dyDescent="0.35">
      <c r="G7697"/>
    </row>
    <row r="7698" spans="7:7" x14ac:dyDescent="0.35">
      <c r="G7698"/>
    </row>
    <row r="7699" spans="7:7" x14ac:dyDescent="0.35">
      <c r="G7699"/>
    </row>
    <row r="7700" spans="7:7" x14ac:dyDescent="0.35">
      <c r="G7700"/>
    </row>
    <row r="7701" spans="7:7" x14ac:dyDescent="0.35">
      <c r="G7701"/>
    </row>
    <row r="7702" spans="7:7" x14ac:dyDescent="0.35">
      <c r="G7702"/>
    </row>
    <row r="7703" spans="7:7" x14ac:dyDescent="0.35">
      <c r="G7703"/>
    </row>
    <row r="7704" spans="7:7" x14ac:dyDescent="0.35">
      <c r="G7704"/>
    </row>
    <row r="7705" spans="7:7" x14ac:dyDescent="0.35">
      <c r="G7705"/>
    </row>
    <row r="7706" spans="7:7" x14ac:dyDescent="0.35">
      <c r="G7706"/>
    </row>
    <row r="7707" spans="7:7" x14ac:dyDescent="0.35">
      <c r="G7707"/>
    </row>
    <row r="7708" spans="7:7" x14ac:dyDescent="0.35">
      <c r="G7708"/>
    </row>
    <row r="7709" spans="7:7" x14ac:dyDescent="0.35">
      <c r="G7709"/>
    </row>
    <row r="7710" spans="7:7" x14ac:dyDescent="0.35">
      <c r="G7710"/>
    </row>
    <row r="7711" spans="7:7" x14ac:dyDescent="0.35">
      <c r="G7711"/>
    </row>
    <row r="7712" spans="7:7" x14ac:dyDescent="0.35">
      <c r="G7712"/>
    </row>
    <row r="7713" spans="7:7" x14ac:dyDescent="0.35">
      <c r="G7713"/>
    </row>
    <row r="7714" spans="7:7" x14ac:dyDescent="0.35">
      <c r="G7714"/>
    </row>
    <row r="7715" spans="7:7" x14ac:dyDescent="0.35">
      <c r="G7715"/>
    </row>
    <row r="7716" spans="7:7" x14ac:dyDescent="0.35">
      <c r="G7716"/>
    </row>
    <row r="7717" spans="7:7" x14ac:dyDescent="0.35">
      <c r="G7717"/>
    </row>
    <row r="7718" spans="7:7" x14ac:dyDescent="0.35">
      <c r="G7718"/>
    </row>
    <row r="7719" spans="7:7" x14ac:dyDescent="0.35">
      <c r="G7719"/>
    </row>
    <row r="7720" spans="7:7" x14ac:dyDescent="0.35">
      <c r="G7720"/>
    </row>
    <row r="7721" spans="7:7" x14ac:dyDescent="0.35">
      <c r="G7721"/>
    </row>
    <row r="7722" spans="7:7" x14ac:dyDescent="0.35">
      <c r="G7722"/>
    </row>
    <row r="7723" spans="7:7" x14ac:dyDescent="0.35">
      <c r="G7723"/>
    </row>
    <row r="7724" spans="7:7" x14ac:dyDescent="0.35">
      <c r="G7724"/>
    </row>
    <row r="7725" spans="7:7" x14ac:dyDescent="0.35">
      <c r="G7725"/>
    </row>
    <row r="7726" spans="7:7" x14ac:dyDescent="0.35">
      <c r="G7726"/>
    </row>
    <row r="7727" spans="7:7" x14ac:dyDescent="0.35">
      <c r="G7727"/>
    </row>
    <row r="7728" spans="7:7" x14ac:dyDescent="0.35">
      <c r="G7728"/>
    </row>
    <row r="7729" spans="7:7" x14ac:dyDescent="0.35">
      <c r="G7729"/>
    </row>
    <row r="7730" spans="7:7" x14ac:dyDescent="0.35">
      <c r="G7730"/>
    </row>
    <row r="7731" spans="7:7" x14ac:dyDescent="0.35">
      <c r="G7731"/>
    </row>
    <row r="7732" spans="7:7" x14ac:dyDescent="0.35">
      <c r="G7732"/>
    </row>
    <row r="7733" spans="7:7" x14ac:dyDescent="0.35">
      <c r="G7733"/>
    </row>
    <row r="7734" spans="7:7" x14ac:dyDescent="0.35">
      <c r="G7734"/>
    </row>
    <row r="7735" spans="7:7" x14ac:dyDescent="0.35">
      <c r="G7735"/>
    </row>
    <row r="7736" spans="7:7" x14ac:dyDescent="0.35">
      <c r="G7736"/>
    </row>
    <row r="7737" spans="7:7" x14ac:dyDescent="0.35">
      <c r="G7737"/>
    </row>
    <row r="7738" spans="7:7" x14ac:dyDescent="0.35">
      <c r="G7738"/>
    </row>
    <row r="7739" spans="7:7" x14ac:dyDescent="0.35">
      <c r="G7739"/>
    </row>
    <row r="7740" spans="7:7" x14ac:dyDescent="0.35">
      <c r="G7740"/>
    </row>
    <row r="7741" spans="7:7" x14ac:dyDescent="0.35">
      <c r="G7741"/>
    </row>
    <row r="7742" spans="7:7" x14ac:dyDescent="0.35">
      <c r="G7742"/>
    </row>
    <row r="7743" spans="7:7" x14ac:dyDescent="0.35">
      <c r="G7743"/>
    </row>
    <row r="7744" spans="7:7" x14ac:dyDescent="0.35">
      <c r="G7744"/>
    </row>
    <row r="7745" spans="7:7" x14ac:dyDescent="0.35">
      <c r="G7745"/>
    </row>
    <row r="7746" spans="7:7" x14ac:dyDescent="0.35">
      <c r="G7746"/>
    </row>
    <row r="7747" spans="7:7" x14ac:dyDescent="0.35">
      <c r="G7747"/>
    </row>
    <row r="7748" spans="7:7" x14ac:dyDescent="0.35">
      <c r="G7748"/>
    </row>
    <row r="7749" spans="7:7" x14ac:dyDescent="0.35">
      <c r="G7749"/>
    </row>
    <row r="7750" spans="7:7" x14ac:dyDescent="0.35">
      <c r="G7750"/>
    </row>
    <row r="7751" spans="7:7" x14ac:dyDescent="0.35">
      <c r="G7751"/>
    </row>
    <row r="7752" spans="7:7" x14ac:dyDescent="0.35">
      <c r="G7752"/>
    </row>
    <row r="7753" spans="7:7" x14ac:dyDescent="0.35">
      <c r="G7753"/>
    </row>
    <row r="7754" spans="7:7" x14ac:dyDescent="0.35">
      <c r="G7754"/>
    </row>
    <row r="7755" spans="7:7" x14ac:dyDescent="0.35">
      <c r="G7755"/>
    </row>
    <row r="7756" spans="7:7" x14ac:dyDescent="0.35">
      <c r="G7756"/>
    </row>
    <row r="7757" spans="7:7" x14ac:dyDescent="0.35">
      <c r="G7757"/>
    </row>
    <row r="7758" spans="7:7" x14ac:dyDescent="0.35">
      <c r="G7758"/>
    </row>
    <row r="7759" spans="7:7" x14ac:dyDescent="0.35">
      <c r="G7759"/>
    </row>
    <row r="7760" spans="7:7" x14ac:dyDescent="0.35">
      <c r="G7760"/>
    </row>
    <row r="7761" spans="7:7" x14ac:dyDescent="0.35">
      <c r="G7761"/>
    </row>
    <row r="7762" spans="7:7" x14ac:dyDescent="0.35">
      <c r="G7762"/>
    </row>
    <row r="7763" spans="7:7" x14ac:dyDescent="0.35">
      <c r="G7763"/>
    </row>
    <row r="7764" spans="7:7" x14ac:dyDescent="0.35">
      <c r="G7764"/>
    </row>
    <row r="7765" spans="7:7" x14ac:dyDescent="0.35">
      <c r="G7765"/>
    </row>
    <row r="7766" spans="7:7" x14ac:dyDescent="0.35">
      <c r="G7766"/>
    </row>
    <row r="7767" spans="7:7" x14ac:dyDescent="0.35">
      <c r="G7767"/>
    </row>
    <row r="7768" spans="7:7" x14ac:dyDescent="0.35">
      <c r="G7768"/>
    </row>
    <row r="7769" spans="7:7" x14ac:dyDescent="0.35">
      <c r="G7769"/>
    </row>
    <row r="7770" spans="7:7" x14ac:dyDescent="0.35">
      <c r="G7770"/>
    </row>
    <row r="7771" spans="7:7" x14ac:dyDescent="0.35">
      <c r="G7771"/>
    </row>
    <row r="7772" spans="7:7" x14ac:dyDescent="0.35">
      <c r="G7772"/>
    </row>
    <row r="7773" spans="7:7" x14ac:dyDescent="0.35">
      <c r="G7773"/>
    </row>
    <row r="7774" spans="7:7" x14ac:dyDescent="0.35">
      <c r="G7774"/>
    </row>
    <row r="7775" spans="7:7" x14ac:dyDescent="0.35">
      <c r="G7775"/>
    </row>
    <row r="7776" spans="7:7" x14ac:dyDescent="0.35">
      <c r="G7776"/>
    </row>
    <row r="7777" spans="7:7" x14ac:dyDescent="0.35">
      <c r="G7777"/>
    </row>
    <row r="7778" spans="7:7" x14ac:dyDescent="0.35">
      <c r="G7778"/>
    </row>
    <row r="7779" spans="7:7" x14ac:dyDescent="0.35">
      <c r="G7779"/>
    </row>
    <row r="7780" spans="7:7" x14ac:dyDescent="0.35">
      <c r="G7780"/>
    </row>
    <row r="7781" spans="7:7" x14ac:dyDescent="0.35">
      <c r="G7781"/>
    </row>
    <row r="7782" spans="7:7" x14ac:dyDescent="0.35">
      <c r="G7782"/>
    </row>
    <row r="7783" spans="7:7" x14ac:dyDescent="0.35">
      <c r="G7783"/>
    </row>
    <row r="7784" spans="7:7" x14ac:dyDescent="0.35">
      <c r="G7784"/>
    </row>
    <row r="7785" spans="7:7" x14ac:dyDescent="0.35">
      <c r="G7785"/>
    </row>
    <row r="7786" spans="7:7" x14ac:dyDescent="0.35">
      <c r="G7786"/>
    </row>
    <row r="7787" spans="7:7" x14ac:dyDescent="0.35">
      <c r="G7787"/>
    </row>
    <row r="7788" spans="7:7" x14ac:dyDescent="0.35">
      <c r="G7788"/>
    </row>
    <row r="7789" spans="7:7" x14ac:dyDescent="0.35">
      <c r="G7789"/>
    </row>
    <row r="7790" spans="7:7" x14ac:dyDescent="0.35">
      <c r="G7790"/>
    </row>
    <row r="7791" spans="7:7" x14ac:dyDescent="0.35">
      <c r="G7791"/>
    </row>
    <row r="7792" spans="7:7" x14ac:dyDescent="0.35">
      <c r="G7792"/>
    </row>
    <row r="7793" spans="7:7" x14ac:dyDescent="0.35">
      <c r="G7793"/>
    </row>
    <row r="7794" spans="7:7" x14ac:dyDescent="0.35">
      <c r="G7794"/>
    </row>
    <row r="7795" spans="7:7" x14ac:dyDescent="0.35">
      <c r="G7795"/>
    </row>
    <row r="7796" spans="7:7" x14ac:dyDescent="0.35">
      <c r="G7796"/>
    </row>
    <row r="7797" spans="7:7" x14ac:dyDescent="0.35">
      <c r="G7797"/>
    </row>
    <row r="7798" spans="7:7" x14ac:dyDescent="0.35">
      <c r="G7798"/>
    </row>
    <row r="7799" spans="7:7" x14ac:dyDescent="0.35">
      <c r="G7799"/>
    </row>
    <row r="7800" spans="7:7" x14ac:dyDescent="0.35">
      <c r="G7800"/>
    </row>
    <row r="7801" spans="7:7" x14ac:dyDescent="0.35">
      <c r="G7801"/>
    </row>
    <row r="7802" spans="7:7" x14ac:dyDescent="0.35">
      <c r="G7802"/>
    </row>
    <row r="7803" spans="7:7" x14ac:dyDescent="0.35">
      <c r="G7803"/>
    </row>
    <row r="7804" spans="7:7" x14ac:dyDescent="0.35">
      <c r="G7804"/>
    </row>
    <row r="7805" spans="7:7" x14ac:dyDescent="0.35">
      <c r="G7805"/>
    </row>
    <row r="7806" spans="7:7" x14ac:dyDescent="0.35">
      <c r="G7806"/>
    </row>
    <row r="7807" spans="7:7" x14ac:dyDescent="0.35">
      <c r="G7807"/>
    </row>
    <row r="7808" spans="7:7" x14ac:dyDescent="0.35">
      <c r="G7808"/>
    </row>
    <row r="7809" spans="7:7" x14ac:dyDescent="0.35">
      <c r="G7809"/>
    </row>
    <row r="7810" spans="7:7" x14ac:dyDescent="0.35">
      <c r="G7810"/>
    </row>
    <row r="7811" spans="7:7" x14ac:dyDescent="0.35">
      <c r="G7811"/>
    </row>
    <row r="7812" spans="7:7" x14ac:dyDescent="0.35">
      <c r="G7812"/>
    </row>
    <row r="7813" spans="7:7" x14ac:dyDescent="0.35">
      <c r="G7813"/>
    </row>
    <row r="7814" spans="7:7" x14ac:dyDescent="0.35">
      <c r="G7814"/>
    </row>
    <row r="7815" spans="7:7" x14ac:dyDescent="0.35">
      <c r="G7815"/>
    </row>
    <row r="7816" spans="7:7" x14ac:dyDescent="0.35">
      <c r="G7816"/>
    </row>
    <row r="7817" spans="7:7" x14ac:dyDescent="0.35">
      <c r="G7817"/>
    </row>
    <row r="7818" spans="7:7" x14ac:dyDescent="0.35">
      <c r="G7818"/>
    </row>
    <row r="7819" spans="7:7" x14ac:dyDescent="0.35">
      <c r="G7819"/>
    </row>
    <row r="7820" spans="7:7" x14ac:dyDescent="0.35">
      <c r="G7820"/>
    </row>
    <row r="7821" spans="7:7" x14ac:dyDescent="0.35">
      <c r="G7821"/>
    </row>
    <row r="7822" spans="7:7" x14ac:dyDescent="0.35">
      <c r="G7822"/>
    </row>
    <row r="7823" spans="7:7" x14ac:dyDescent="0.35">
      <c r="G7823"/>
    </row>
    <row r="7824" spans="7:7" x14ac:dyDescent="0.35">
      <c r="G7824"/>
    </row>
    <row r="7825" spans="7:7" x14ac:dyDescent="0.35">
      <c r="G7825"/>
    </row>
    <row r="7826" spans="7:7" x14ac:dyDescent="0.35">
      <c r="G7826"/>
    </row>
    <row r="7827" spans="7:7" x14ac:dyDescent="0.35">
      <c r="G7827"/>
    </row>
    <row r="7828" spans="7:7" x14ac:dyDescent="0.35">
      <c r="G7828"/>
    </row>
    <row r="7829" spans="7:7" x14ac:dyDescent="0.35">
      <c r="G7829"/>
    </row>
    <row r="7830" spans="7:7" x14ac:dyDescent="0.35">
      <c r="G7830"/>
    </row>
    <row r="7831" spans="7:7" x14ac:dyDescent="0.35">
      <c r="G7831"/>
    </row>
    <row r="7832" spans="7:7" x14ac:dyDescent="0.35">
      <c r="G7832"/>
    </row>
    <row r="7833" spans="7:7" x14ac:dyDescent="0.35">
      <c r="G7833"/>
    </row>
    <row r="7834" spans="7:7" x14ac:dyDescent="0.35">
      <c r="G7834"/>
    </row>
    <row r="7835" spans="7:7" x14ac:dyDescent="0.35">
      <c r="G7835"/>
    </row>
    <row r="7836" spans="7:7" x14ac:dyDescent="0.35">
      <c r="G7836"/>
    </row>
    <row r="7837" spans="7:7" x14ac:dyDescent="0.35">
      <c r="G7837"/>
    </row>
    <row r="7838" spans="7:7" x14ac:dyDescent="0.35">
      <c r="G7838"/>
    </row>
    <row r="7839" spans="7:7" x14ac:dyDescent="0.35">
      <c r="G7839"/>
    </row>
    <row r="7840" spans="7:7" x14ac:dyDescent="0.35">
      <c r="G7840"/>
    </row>
    <row r="7841" spans="7:7" x14ac:dyDescent="0.35">
      <c r="G7841"/>
    </row>
    <row r="7842" spans="7:7" x14ac:dyDescent="0.35">
      <c r="G7842"/>
    </row>
    <row r="7843" spans="7:7" x14ac:dyDescent="0.35">
      <c r="G7843"/>
    </row>
    <row r="7844" spans="7:7" x14ac:dyDescent="0.35">
      <c r="G7844"/>
    </row>
    <row r="7845" spans="7:7" x14ac:dyDescent="0.35">
      <c r="G7845"/>
    </row>
    <row r="7846" spans="7:7" x14ac:dyDescent="0.35">
      <c r="G7846"/>
    </row>
    <row r="7847" spans="7:7" x14ac:dyDescent="0.35">
      <c r="G7847"/>
    </row>
    <row r="7848" spans="7:7" x14ac:dyDescent="0.35">
      <c r="G7848"/>
    </row>
    <row r="7849" spans="7:7" x14ac:dyDescent="0.35">
      <c r="G7849"/>
    </row>
    <row r="7850" spans="7:7" x14ac:dyDescent="0.35">
      <c r="G7850"/>
    </row>
    <row r="7851" spans="7:7" x14ac:dyDescent="0.35">
      <c r="G7851"/>
    </row>
    <row r="7852" spans="7:7" x14ac:dyDescent="0.35">
      <c r="G7852"/>
    </row>
    <row r="7853" spans="7:7" x14ac:dyDescent="0.35">
      <c r="G7853"/>
    </row>
    <row r="7854" spans="7:7" x14ac:dyDescent="0.35">
      <c r="G7854"/>
    </row>
    <row r="7855" spans="7:7" x14ac:dyDescent="0.35">
      <c r="G7855"/>
    </row>
    <row r="7856" spans="7:7" x14ac:dyDescent="0.35">
      <c r="G7856"/>
    </row>
    <row r="7857" spans="7:7" x14ac:dyDescent="0.35">
      <c r="G7857"/>
    </row>
    <row r="7858" spans="7:7" x14ac:dyDescent="0.35">
      <c r="G7858"/>
    </row>
    <row r="7859" spans="7:7" x14ac:dyDescent="0.35">
      <c r="G7859"/>
    </row>
    <row r="7860" spans="7:7" x14ac:dyDescent="0.35">
      <c r="G7860"/>
    </row>
    <row r="7861" spans="7:7" x14ac:dyDescent="0.35">
      <c r="G7861"/>
    </row>
    <row r="7862" spans="7:7" x14ac:dyDescent="0.35">
      <c r="G7862"/>
    </row>
    <row r="7863" spans="7:7" x14ac:dyDescent="0.35">
      <c r="G7863"/>
    </row>
    <row r="7864" spans="7:7" x14ac:dyDescent="0.35">
      <c r="G7864"/>
    </row>
    <row r="7865" spans="7:7" x14ac:dyDescent="0.35">
      <c r="G7865"/>
    </row>
    <row r="7866" spans="7:7" x14ac:dyDescent="0.35">
      <c r="G7866"/>
    </row>
    <row r="7867" spans="7:7" x14ac:dyDescent="0.35">
      <c r="G7867"/>
    </row>
    <row r="7868" spans="7:7" x14ac:dyDescent="0.35">
      <c r="G7868"/>
    </row>
    <row r="7869" spans="7:7" x14ac:dyDescent="0.35">
      <c r="G7869"/>
    </row>
    <row r="7870" spans="7:7" x14ac:dyDescent="0.35">
      <c r="G7870"/>
    </row>
    <row r="7871" spans="7:7" x14ac:dyDescent="0.35">
      <c r="G7871"/>
    </row>
    <row r="7872" spans="7:7" x14ac:dyDescent="0.35">
      <c r="G7872"/>
    </row>
    <row r="7873" spans="7:7" x14ac:dyDescent="0.35">
      <c r="G7873"/>
    </row>
    <row r="7874" spans="7:7" x14ac:dyDescent="0.35">
      <c r="G7874"/>
    </row>
    <row r="7875" spans="7:7" x14ac:dyDescent="0.35">
      <c r="G7875"/>
    </row>
    <row r="7876" spans="7:7" x14ac:dyDescent="0.35">
      <c r="G7876"/>
    </row>
    <row r="7877" spans="7:7" x14ac:dyDescent="0.35">
      <c r="G7877"/>
    </row>
    <row r="7878" spans="7:7" x14ac:dyDescent="0.35">
      <c r="G7878"/>
    </row>
    <row r="7879" spans="7:7" x14ac:dyDescent="0.35">
      <c r="G7879"/>
    </row>
    <row r="7880" spans="7:7" x14ac:dyDescent="0.35">
      <c r="G7880"/>
    </row>
    <row r="7881" spans="7:7" x14ac:dyDescent="0.35">
      <c r="G7881"/>
    </row>
    <row r="7882" spans="7:7" x14ac:dyDescent="0.35">
      <c r="G7882"/>
    </row>
    <row r="7883" spans="7:7" x14ac:dyDescent="0.35">
      <c r="G7883"/>
    </row>
    <row r="7884" spans="7:7" x14ac:dyDescent="0.35">
      <c r="G7884"/>
    </row>
    <row r="7885" spans="7:7" x14ac:dyDescent="0.35">
      <c r="G7885"/>
    </row>
    <row r="7886" spans="7:7" x14ac:dyDescent="0.35">
      <c r="G7886"/>
    </row>
    <row r="7887" spans="7:7" x14ac:dyDescent="0.35">
      <c r="G7887"/>
    </row>
    <row r="7888" spans="7:7" x14ac:dyDescent="0.35">
      <c r="G7888"/>
    </row>
    <row r="7889" spans="7:7" x14ac:dyDescent="0.35">
      <c r="G7889"/>
    </row>
    <row r="7890" spans="7:7" x14ac:dyDescent="0.35">
      <c r="G7890"/>
    </row>
    <row r="7891" spans="7:7" x14ac:dyDescent="0.35">
      <c r="G7891"/>
    </row>
    <row r="7892" spans="7:7" x14ac:dyDescent="0.35">
      <c r="G7892"/>
    </row>
    <row r="7893" spans="7:7" x14ac:dyDescent="0.35">
      <c r="G7893"/>
    </row>
    <row r="7894" spans="7:7" x14ac:dyDescent="0.35">
      <c r="G7894"/>
    </row>
    <row r="7895" spans="7:7" x14ac:dyDescent="0.35">
      <c r="G7895"/>
    </row>
    <row r="7896" spans="7:7" x14ac:dyDescent="0.35">
      <c r="G7896"/>
    </row>
    <row r="7897" spans="7:7" x14ac:dyDescent="0.35">
      <c r="G7897"/>
    </row>
    <row r="7898" spans="7:7" x14ac:dyDescent="0.35">
      <c r="G7898"/>
    </row>
    <row r="7899" spans="7:7" x14ac:dyDescent="0.35">
      <c r="G7899"/>
    </row>
    <row r="7900" spans="7:7" x14ac:dyDescent="0.35">
      <c r="G7900"/>
    </row>
    <row r="7901" spans="7:7" x14ac:dyDescent="0.35">
      <c r="G7901"/>
    </row>
    <row r="7902" spans="7:7" x14ac:dyDescent="0.35">
      <c r="G7902"/>
    </row>
    <row r="7903" spans="7:7" x14ac:dyDescent="0.35">
      <c r="G7903"/>
    </row>
    <row r="7904" spans="7:7" x14ac:dyDescent="0.35">
      <c r="G7904"/>
    </row>
    <row r="7905" spans="7:7" x14ac:dyDescent="0.35">
      <c r="G7905"/>
    </row>
    <row r="7906" spans="7:7" x14ac:dyDescent="0.35">
      <c r="G7906"/>
    </row>
    <row r="7907" spans="7:7" x14ac:dyDescent="0.35">
      <c r="G7907"/>
    </row>
    <row r="7908" spans="7:7" x14ac:dyDescent="0.35">
      <c r="G7908"/>
    </row>
    <row r="7909" spans="7:7" x14ac:dyDescent="0.35">
      <c r="G7909"/>
    </row>
    <row r="7910" spans="7:7" x14ac:dyDescent="0.35">
      <c r="G7910"/>
    </row>
    <row r="7911" spans="7:7" x14ac:dyDescent="0.35">
      <c r="G7911"/>
    </row>
    <row r="7912" spans="7:7" x14ac:dyDescent="0.35">
      <c r="G7912"/>
    </row>
    <row r="7913" spans="7:7" x14ac:dyDescent="0.35">
      <c r="G7913"/>
    </row>
    <row r="7914" spans="7:7" x14ac:dyDescent="0.35">
      <c r="G7914"/>
    </row>
    <row r="7915" spans="7:7" x14ac:dyDescent="0.35">
      <c r="G7915"/>
    </row>
    <row r="7916" spans="7:7" x14ac:dyDescent="0.35">
      <c r="G7916"/>
    </row>
    <row r="7917" spans="7:7" x14ac:dyDescent="0.35">
      <c r="G7917"/>
    </row>
    <row r="7918" spans="7:7" x14ac:dyDescent="0.35">
      <c r="G7918"/>
    </row>
    <row r="7919" spans="7:7" x14ac:dyDescent="0.35">
      <c r="G7919"/>
    </row>
    <row r="7920" spans="7:7" x14ac:dyDescent="0.35">
      <c r="G7920"/>
    </row>
    <row r="7921" spans="7:7" x14ac:dyDescent="0.35">
      <c r="G7921"/>
    </row>
    <row r="7922" spans="7:7" x14ac:dyDescent="0.35">
      <c r="G7922"/>
    </row>
    <row r="7923" spans="7:7" x14ac:dyDescent="0.35">
      <c r="G7923"/>
    </row>
    <row r="7924" spans="7:7" x14ac:dyDescent="0.35">
      <c r="G7924"/>
    </row>
    <row r="7925" spans="7:7" x14ac:dyDescent="0.35">
      <c r="G7925"/>
    </row>
    <row r="7926" spans="7:7" x14ac:dyDescent="0.35">
      <c r="G7926"/>
    </row>
    <row r="7927" spans="7:7" x14ac:dyDescent="0.35">
      <c r="G7927"/>
    </row>
    <row r="7928" spans="7:7" x14ac:dyDescent="0.35">
      <c r="G7928"/>
    </row>
    <row r="7929" spans="7:7" x14ac:dyDescent="0.35">
      <c r="G7929"/>
    </row>
    <row r="7930" spans="7:7" x14ac:dyDescent="0.35">
      <c r="G7930"/>
    </row>
    <row r="7931" spans="7:7" x14ac:dyDescent="0.35">
      <c r="G7931"/>
    </row>
    <row r="7932" spans="7:7" x14ac:dyDescent="0.35">
      <c r="G7932"/>
    </row>
    <row r="7933" spans="7:7" x14ac:dyDescent="0.35">
      <c r="G7933"/>
    </row>
    <row r="7934" spans="7:7" x14ac:dyDescent="0.35">
      <c r="G7934"/>
    </row>
    <row r="7935" spans="7:7" x14ac:dyDescent="0.35">
      <c r="G7935"/>
    </row>
    <row r="7936" spans="7:7" x14ac:dyDescent="0.35">
      <c r="G7936"/>
    </row>
    <row r="7937" spans="7:7" x14ac:dyDescent="0.35">
      <c r="G7937"/>
    </row>
    <row r="7938" spans="7:7" x14ac:dyDescent="0.35">
      <c r="G7938"/>
    </row>
    <row r="7939" spans="7:7" x14ac:dyDescent="0.35">
      <c r="G7939"/>
    </row>
    <row r="7940" spans="7:7" x14ac:dyDescent="0.35">
      <c r="G7940"/>
    </row>
    <row r="7941" spans="7:7" x14ac:dyDescent="0.35">
      <c r="G7941"/>
    </row>
    <row r="7942" spans="7:7" x14ac:dyDescent="0.35">
      <c r="G7942"/>
    </row>
    <row r="7943" spans="7:7" x14ac:dyDescent="0.35">
      <c r="G7943"/>
    </row>
    <row r="7944" spans="7:7" x14ac:dyDescent="0.35">
      <c r="G7944"/>
    </row>
    <row r="7945" spans="7:7" x14ac:dyDescent="0.35">
      <c r="G7945"/>
    </row>
    <row r="7946" spans="7:7" x14ac:dyDescent="0.35">
      <c r="G7946"/>
    </row>
    <row r="7947" spans="7:7" x14ac:dyDescent="0.35">
      <c r="G7947"/>
    </row>
    <row r="7948" spans="7:7" x14ac:dyDescent="0.35">
      <c r="G7948"/>
    </row>
    <row r="7949" spans="7:7" x14ac:dyDescent="0.35">
      <c r="G7949"/>
    </row>
    <row r="7950" spans="7:7" x14ac:dyDescent="0.35">
      <c r="G7950"/>
    </row>
    <row r="7951" spans="7:7" x14ac:dyDescent="0.35">
      <c r="G7951"/>
    </row>
    <row r="7952" spans="7:7" x14ac:dyDescent="0.35">
      <c r="G7952"/>
    </row>
    <row r="7953" spans="7:7" x14ac:dyDescent="0.35">
      <c r="G7953"/>
    </row>
    <row r="7954" spans="7:7" x14ac:dyDescent="0.35">
      <c r="G7954"/>
    </row>
    <row r="7955" spans="7:7" x14ac:dyDescent="0.35">
      <c r="G7955"/>
    </row>
    <row r="7956" spans="7:7" x14ac:dyDescent="0.35">
      <c r="G7956"/>
    </row>
    <row r="7957" spans="7:7" x14ac:dyDescent="0.35">
      <c r="G7957"/>
    </row>
    <row r="7958" spans="7:7" x14ac:dyDescent="0.35">
      <c r="G7958"/>
    </row>
    <row r="7959" spans="7:7" x14ac:dyDescent="0.35">
      <c r="G7959"/>
    </row>
    <row r="7960" spans="7:7" x14ac:dyDescent="0.35">
      <c r="G7960"/>
    </row>
    <row r="7961" spans="7:7" x14ac:dyDescent="0.35">
      <c r="G7961"/>
    </row>
    <row r="7962" spans="7:7" x14ac:dyDescent="0.35">
      <c r="G7962"/>
    </row>
    <row r="7963" spans="7:7" x14ac:dyDescent="0.35">
      <c r="G7963"/>
    </row>
    <row r="7964" spans="7:7" x14ac:dyDescent="0.35">
      <c r="G7964"/>
    </row>
    <row r="7965" spans="7:7" x14ac:dyDescent="0.35">
      <c r="G7965"/>
    </row>
    <row r="7966" spans="7:7" x14ac:dyDescent="0.35">
      <c r="G7966"/>
    </row>
    <row r="7967" spans="7:7" x14ac:dyDescent="0.35">
      <c r="G7967"/>
    </row>
    <row r="7968" spans="7:7" x14ac:dyDescent="0.35">
      <c r="G7968"/>
    </row>
    <row r="7969" spans="7:7" x14ac:dyDescent="0.35">
      <c r="G7969"/>
    </row>
    <row r="7970" spans="7:7" x14ac:dyDescent="0.35">
      <c r="G7970"/>
    </row>
    <row r="7971" spans="7:7" x14ac:dyDescent="0.35">
      <c r="G7971"/>
    </row>
    <row r="7972" spans="7:7" x14ac:dyDescent="0.35">
      <c r="G7972"/>
    </row>
    <row r="7973" spans="7:7" x14ac:dyDescent="0.35">
      <c r="G7973"/>
    </row>
    <row r="7974" spans="7:7" x14ac:dyDescent="0.35">
      <c r="G7974"/>
    </row>
    <row r="7975" spans="7:7" x14ac:dyDescent="0.35">
      <c r="G7975"/>
    </row>
    <row r="7976" spans="7:7" x14ac:dyDescent="0.35">
      <c r="G7976"/>
    </row>
    <row r="7977" spans="7:7" x14ac:dyDescent="0.35">
      <c r="G7977"/>
    </row>
    <row r="7978" spans="7:7" x14ac:dyDescent="0.35">
      <c r="G7978"/>
    </row>
    <row r="7979" spans="7:7" x14ac:dyDescent="0.35">
      <c r="G7979"/>
    </row>
    <row r="7980" spans="7:7" x14ac:dyDescent="0.35">
      <c r="G7980"/>
    </row>
    <row r="7981" spans="7:7" x14ac:dyDescent="0.35">
      <c r="G7981"/>
    </row>
    <row r="7982" spans="7:7" x14ac:dyDescent="0.35">
      <c r="G7982"/>
    </row>
    <row r="7983" spans="7:7" x14ac:dyDescent="0.35">
      <c r="G7983"/>
    </row>
    <row r="7984" spans="7:7" x14ac:dyDescent="0.35">
      <c r="G7984"/>
    </row>
    <row r="7985" spans="7:7" x14ac:dyDescent="0.35">
      <c r="G7985"/>
    </row>
    <row r="7986" spans="7:7" x14ac:dyDescent="0.35">
      <c r="G7986"/>
    </row>
    <row r="7987" spans="7:7" x14ac:dyDescent="0.35">
      <c r="G7987"/>
    </row>
    <row r="7988" spans="7:7" x14ac:dyDescent="0.35">
      <c r="G7988"/>
    </row>
    <row r="7989" spans="7:7" x14ac:dyDescent="0.35">
      <c r="G7989"/>
    </row>
    <row r="7990" spans="7:7" x14ac:dyDescent="0.35">
      <c r="G7990"/>
    </row>
    <row r="7991" spans="7:7" x14ac:dyDescent="0.35">
      <c r="G7991"/>
    </row>
    <row r="7992" spans="7:7" x14ac:dyDescent="0.35">
      <c r="G7992"/>
    </row>
    <row r="7993" spans="7:7" x14ac:dyDescent="0.35">
      <c r="G7993"/>
    </row>
    <row r="7994" spans="7:7" x14ac:dyDescent="0.35">
      <c r="G7994"/>
    </row>
    <row r="7995" spans="7:7" x14ac:dyDescent="0.35">
      <c r="G7995"/>
    </row>
    <row r="7996" spans="7:7" x14ac:dyDescent="0.35">
      <c r="G7996"/>
    </row>
    <row r="7997" spans="7:7" x14ac:dyDescent="0.35">
      <c r="G7997"/>
    </row>
    <row r="7998" spans="7:7" x14ac:dyDescent="0.35">
      <c r="G7998"/>
    </row>
    <row r="7999" spans="7:7" x14ac:dyDescent="0.35">
      <c r="G7999"/>
    </row>
    <row r="8000" spans="7:7" x14ac:dyDescent="0.35">
      <c r="G8000"/>
    </row>
    <row r="8001" spans="7:7" x14ac:dyDescent="0.35">
      <c r="G8001"/>
    </row>
    <row r="8002" spans="7:7" x14ac:dyDescent="0.35">
      <c r="G8002"/>
    </row>
    <row r="8003" spans="7:7" x14ac:dyDescent="0.35">
      <c r="G8003"/>
    </row>
    <row r="8004" spans="7:7" x14ac:dyDescent="0.35">
      <c r="G8004"/>
    </row>
    <row r="8005" spans="7:7" x14ac:dyDescent="0.35">
      <c r="G8005"/>
    </row>
    <row r="8006" spans="7:7" x14ac:dyDescent="0.35">
      <c r="G8006"/>
    </row>
    <row r="8007" spans="7:7" x14ac:dyDescent="0.35">
      <c r="G8007"/>
    </row>
    <row r="8008" spans="7:7" x14ac:dyDescent="0.35">
      <c r="G8008"/>
    </row>
    <row r="8009" spans="7:7" x14ac:dyDescent="0.35">
      <c r="G8009"/>
    </row>
    <row r="8010" spans="7:7" x14ac:dyDescent="0.35">
      <c r="G8010"/>
    </row>
    <row r="8011" spans="7:7" x14ac:dyDescent="0.35">
      <c r="G8011"/>
    </row>
    <row r="8012" spans="7:7" x14ac:dyDescent="0.35">
      <c r="G8012"/>
    </row>
    <row r="8013" spans="7:7" x14ac:dyDescent="0.35">
      <c r="G8013"/>
    </row>
    <row r="8014" spans="7:7" x14ac:dyDescent="0.35">
      <c r="G8014"/>
    </row>
    <row r="8015" spans="7:7" x14ac:dyDescent="0.35">
      <c r="G8015"/>
    </row>
    <row r="8016" spans="7:7" x14ac:dyDescent="0.35">
      <c r="G8016"/>
    </row>
    <row r="8017" spans="7:7" x14ac:dyDescent="0.35">
      <c r="G8017"/>
    </row>
    <row r="8018" spans="7:7" x14ac:dyDescent="0.35">
      <c r="G8018"/>
    </row>
    <row r="8019" spans="7:7" x14ac:dyDescent="0.35">
      <c r="G8019"/>
    </row>
    <row r="8020" spans="7:7" x14ac:dyDescent="0.35">
      <c r="G8020"/>
    </row>
    <row r="8021" spans="7:7" x14ac:dyDescent="0.35">
      <c r="G8021"/>
    </row>
    <row r="8022" spans="7:7" x14ac:dyDescent="0.35">
      <c r="G8022"/>
    </row>
    <row r="8023" spans="7:7" x14ac:dyDescent="0.35">
      <c r="G8023"/>
    </row>
    <row r="8024" spans="7:7" x14ac:dyDescent="0.35">
      <c r="G8024"/>
    </row>
    <row r="8025" spans="7:7" x14ac:dyDescent="0.35">
      <c r="G8025"/>
    </row>
    <row r="8026" spans="7:7" x14ac:dyDescent="0.35">
      <c r="G8026"/>
    </row>
    <row r="8027" spans="7:7" x14ac:dyDescent="0.35">
      <c r="G8027"/>
    </row>
    <row r="8028" spans="7:7" x14ac:dyDescent="0.35">
      <c r="G8028"/>
    </row>
    <row r="8029" spans="7:7" x14ac:dyDescent="0.35">
      <c r="G8029"/>
    </row>
    <row r="8030" spans="7:7" x14ac:dyDescent="0.35">
      <c r="G8030"/>
    </row>
    <row r="8031" spans="7:7" x14ac:dyDescent="0.35">
      <c r="G8031"/>
    </row>
    <row r="8032" spans="7:7" x14ac:dyDescent="0.35">
      <c r="G8032"/>
    </row>
    <row r="8033" spans="7:7" x14ac:dyDescent="0.35">
      <c r="G8033"/>
    </row>
    <row r="8034" spans="7:7" x14ac:dyDescent="0.35">
      <c r="G8034"/>
    </row>
    <row r="8035" spans="7:7" x14ac:dyDescent="0.35">
      <c r="G8035"/>
    </row>
    <row r="8036" spans="7:7" x14ac:dyDescent="0.35">
      <c r="G8036"/>
    </row>
    <row r="8037" spans="7:7" x14ac:dyDescent="0.35">
      <c r="G8037"/>
    </row>
    <row r="8038" spans="7:7" x14ac:dyDescent="0.35">
      <c r="G8038"/>
    </row>
    <row r="8039" spans="7:7" x14ac:dyDescent="0.35">
      <c r="G8039"/>
    </row>
    <row r="8040" spans="7:7" x14ac:dyDescent="0.35">
      <c r="G8040"/>
    </row>
    <row r="8041" spans="7:7" x14ac:dyDescent="0.35">
      <c r="G8041"/>
    </row>
    <row r="8042" spans="7:7" x14ac:dyDescent="0.35">
      <c r="G8042"/>
    </row>
    <row r="8043" spans="7:7" x14ac:dyDescent="0.35">
      <c r="G8043"/>
    </row>
    <row r="8044" spans="7:7" x14ac:dyDescent="0.35">
      <c r="G8044"/>
    </row>
    <row r="8045" spans="7:7" x14ac:dyDescent="0.35">
      <c r="G8045"/>
    </row>
    <row r="8046" spans="7:7" x14ac:dyDescent="0.35">
      <c r="G8046"/>
    </row>
    <row r="8047" spans="7:7" x14ac:dyDescent="0.35">
      <c r="G8047"/>
    </row>
    <row r="8048" spans="7:7" x14ac:dyDescent="0.35">
      <c r="G8048"/>
    </row>
    <row r="8049" spans="7:7" x14ac:dyDescent="0.35">
      <c r="G8049"/>
    </row>
    <row r="8050" spans="7:7" x14ac:dyDescent="0.35">
      <c r="G8050"/>
    </row>
    <row r="8051" spans="7:7" x14ac:dyDescent="0.35">
      <c r="G8051"/>
    </row>
    <row r="8052" spans="7:7" x14ac:dyDescent="0.35">
      <c r="G8052"/>
    </row>
    <row r="8053" spans="7:7" x14ac:dyDescent="0.35">
      <c r="G8053"/>
    </row>
    <row r="8054" spans="7:7" x14ac:dyDescent="0.35">
      <c r="G8054"/>
    </row>
    <row r="8055" spans="7:7" x14ac:dyDescent="0.35">
      <c r="G8055"/>
    </row>
    <row r="8056" spans="7:7" x14ac:dyDescent="0.35">
      <c r="G8056"/>
    </row>
    <row r="8057" spans="7:7" x14ac:dyDescent="0.35">
      <c r="G8057"/>
    </row>
    <row r="8058" spans="7:7" x14ac:dyDescent="0.35">
      <c r="G8058"/>
    </row>
    <row r="8059" spans="7:7" x14ac:dyDescent="0.35">
      <c r="G8059"/>
    </row>
    <row r="8060" spans="7:7" x14ac:dyDescent="0.35">
      <c r="G8060"/>
    </row>
    <row r="8061" spans="7:7" x14ac:dyDescent="0.35">
      <c r="G8061"/>
    </row>
    <row r="8062" spans="7:7" x14ac:dyDescent="0.35">
      <c r="G8062"/>
    </row>
    <row r="8063" spans="7:7" x14ac:dyDescent="0.35">
      <c r="G8063"/>
    </row>
    <row r="8064" spans="7:7" x14ac:dyDescent="0.35">
      <c r="G8064"/>
    </row>
    <row r="8065" spans="7:7" x14ac:dyDescent="0.35">
      <c r="G8065"/>
    </row>
    <row r="8066" spans="7:7" x14ac:dyDescent="0.35">
      <c r="G8066"/>
    </row>
    <row r="8067" spans="7:7" x14ac:dyDescent="0.35">
      <c r="G8067"/>
    </row>
    <row r="8068" spans="7:7" x14ac:dyDescent="0.35">
      <c r="G8068"/>
    </row>
    <row r="8069" spans="7:7" x14ac:dyDescent="0.35">
      <c r="G8069"/>
    </row>
    <row r="8070" spans="7:7" x14ac:dyDescent="0.35">
      <c r="G8070"/>
    </row>
    <row r="8071" spans="7:7" x14ac:dyDescent="0.35">
      <c r="G8071"/>
    </row>
    <row r="8072" spans="7:7" x14ac:dyDescent="0.35">
      <c r="G8072"/>
    </row>
    <row r="8073" spans="7:7" x14ac:dyDescent="0.35">
      <c r="G8073"/>
    </row>
    <row r="8074" spans="7:7" x14ac:dyDescent="0.35">
      <c r="G8074"/>
    </row>
    <row r="8075" spans="7:7" x14ac:dyDescent="0.35">
      <c r="G8075"/>
    </row>
    <row r="8076" spans="7:7" x14ac:dyDescent="0.35">
      <c r="G8076"/>
    </row>
    <row r="8077" spans="7:7" x14ac:dyDescent="0.35">
      <c r="G8077"/>
    </row>
    <row r="8078" spans="7:7" x14ac:dyDescent="0.35">
      <c r="G8078"/>
    </row>
    <row r="8079" spans="7:7" x14ac:dyDescent="0.35">
      <c r="G8079"/>
    </row>
    <row r="8080" spans="7:7" x14ac:dyDescent="0.35">
      <c r="G8080"/>
    </row>
    <row r="8081" spans="7:7" x14ac:dyDescent="0.35">
      <c r="G8081"/>
    </row>
    <row r="8082" spans="7:7" x14ac:dyDescent="0.35">
      <c r="G8082"/>
    </row>
    <row r="8083" spans="7:7" x14ac:dyDescent="0.35">
      <c r="G8083"/>
    </row>
    <row r="8084" spans="7:7" x14ac:dyDescent="0.35">
      <c r="G8084"/>
    </row>
    <row r="8085" spans="7:7" x14ac:dyDescent="0.35">
      <c r="G8085"/>
    </row>
    <row r="8086" spans="7:7" x14ac:dyDescent="0.35">
      <c r="G8086"/>
    </row>
    <row r="8087" spans="7:7" x14ac:dyDescent="0.35">
      <c r="G8087"/>
    </row>
    <row r="8088" spans="7:7" x14ac:dyDescent="0.35">
      <c r="G8088"/>
    </row>
    <row r="8089" spans="7:7" x14ac:dyDescent="0.35">
      <c r="G8089"/>
    </row>
    <row r="8090" spans="7:7" x14ac:dyDescent="0.35">
      <c r="G8090"/>
    </row>
    <row r="8091" spans="7:7" x14ac:dyDescent="0.35">
      <c r="G8091"/>
    </row>
    <row r="8092" spans="7:7" x14ac:dyDescent="0.35">
      <c r="G8092"/>
    </row>
    <row r="8093" spans="7:7" x14ac:dyDescent="0.35">
      <c r="G8093"/>
    </row>
    <row r="8094" spans="7:7" x14ac:dyDescent="0.35">
      <c r="G8094"/>
    </row>
    <row r="8095" spans="7:7" x14ac:dyDescent="0.35">
      <c r="G8095"/>
    </row>
    <row r="8096" spans="7:7" x14ac:dyDescent="0.35">
      <c r="G8096"/>
    </row>
    <row r="8097" spans="7:7" x14ac:dyDescent="0.35">
      <c r="G8097"/>
    </row>
    <row r="8098" spans="7:7" x14ac:dyDescent="0.35">
      <c r="G8098"/>
    </row>
    <row r="8099" spans="7:7" x14ac:dyDescent="0.35">
      <c r="G8099"/>
    </row>
    <row r="8100" spans="7:7" x14ac:dyDescent="0.35">
      <c r="G8100"/>
    </row>
    <row r="8101" spans="7:7" x14ac:dyDescent="0.35">
      <c r="G8101"/>
    </row>
    <row r="8102" spans="7:7" x14ac:dyDescent="0.35">
      <c r="G8102"/>
    </row>
    <row r="8103" spans="7:7" x14ac:dyDescent="0.35">
      <c r="G8103"/>
    </row>
    <row r="8104" spans="7:7" x14ac:dyDescent="0.35">
      <c r="G8104"/>
    </row>
    <row r="8105" spans="7:7" x14ac:dyDescent="0.35">
      <c r="G8105"/>
    </row>
    <row r="8106" spans="7:7" x14ac:dyDescent="0.35">
      <c r="G8106"/>
    </row>
    <row r="8107" spans="7:7" x14ac:dyDescent="0.35">
      <c r="G8107"/>
    </row>
    <row r="8108" spans="7:7" x14ac:dyDescent="0.35">
      <c r="G8108"/>
    </row>
    <row r="8109" spans="7:7" x14ac:dyDescent="0.35">
      <c r="G8109"/>
    </row>
    <row r="8110" spans="7:7" x14ac:dyDescent="0.35">
      <c r="G8110"/>
    </row>
    <row r="8111" spans="7:7" x14ac:dyDescent="0.35">
      <c r="G8111"/>
    </row>
    <row r="8112" spans="7:7" x14ac:dyDescent="0.35">
      <c r="G8112"/>
    </row>
    <row r="8113" spans="7:7" x14ac:dyDescent="0.35">
      <c r="G8113"/>
    </row>
    <row r="8114" spans="7:7" x14ac:dyDescent="0.35">
      <c r="G8114"/>
    </row>
    <row r="8115" spans="7:7" x14ac:dyDescent="0.35">
      <c r="G8115"/>
    </row>
    <row r="8116" spans="7:7" x14ac:dyDescent="0.35">
      <c r="G8116"/>
    </row>
    <row r="8117" spans="7:7" x14ac:dyDescent="0.35">
      <c r="G8117"/>
    </row>
    <row r="8118" spans="7:7" x14ac:dyDescent="0.35">
      <c r="G8118"/>
    </row>
    <row r="8119" spans="7:7" x14ac:dyDescent="0.35">
      <c r="G8119"/>
    </row>
    <row r="8120" spans="7:7" x14ac:dyDescent="0.35">
      <c r="G8120"/>
    </row>
    <row r="8121" spans="7:7" x14ac:dyDescent="0.35">
      <c r="G8121"/>
    </row>
    <row r="8122" spans="7:7" x14ac:dyDescent="0.35">
      <c r="G8122"/>
    </row>
    <row r="8123" spans="7:7" x14ac:dyDescent="0.35">
      <c r="G8123"/>
    </row>
    <row r="8124" spans="7:7" x14ac:dyDescent="0.35">
      <c r="G8124"/>
    </row>
    <row r="8125" spans="7:7" x14ac:dyDescent="0.35">
      <c r="G8125"/>
    </row>
    <row r="8126" spans="7:7" x14ac:dyDescent="0.35">
      <c r="G8126"/>
    </row>
    <row r="8127" spans="7:7" x14ac:dyDescent="0.35">
      <c r="G8127"/>
    </row>
    <row r="8128" spans="7:7" x14ac:dyDescent="0.35">
      <c r="G8128"/>
    </row>
    <row r="8129" spans="7:7" x14ac:dyDescent="0.35">
      <c r="G8129"/>
    </row>
    <row r="8130" spans="7:7" x14ac:dyDescent="0.35">
      <c r="G8130"/>
    </row>
    <row r="8131" spans="7:7" x14ac:dyDescent="0.35">
      <c r="G8131"/>
    </row>
    <row r="8132" spans="7:7" x14ac:dyDescent="0.35">
      <c r="G8132"/>
    </row>
    <row r="8133" spans="7:7" x14ac:dyDescent="0.35">
      <c r="G8133"/>
    </row>
    <row r="8134" spans="7:7" x14ac:dyDescent="0.35">
      <c r="G8134"/>
    </row>
    <row r="8135" spans="7:7" x14ac:dyDescent="0.35">
      <c r="G8135"/>
    </row>
    <row r="8136" spans="7:7" x14ac:dyDescent="0.35">
      <c r="G8136"/>
    </row>
    <row r="8137" spans="7:7" x14ac:dyDescent="0.35">
      <c r="G8137"/>
    </row>
    <row r="8138" spans="7:7" x14ac:dyDescent="0.35">
      <c r="G8138"/>
    </row>
    <row r="8139" spans="7:7" x14ac:dyDescent="0.35">
      <c r="G8139"/>
    </row>
    <row r="8140" spans="7:7" x14ac:dyDescent="0.35">
      <c r="G8140"/>
    </row>
    <row r="8141" spans="7:7" x14ac:dyDescent="0.35">
      <c r="G8141"/>
    </row>
    <row r="8142" spans="7:7" x14ac:dyDescent="0.35">
      <c r="G8142"/>
    </row>
    <row r="8143" spans="7:7" x14ac:dyDescent="0.35">
      <c r="G8143"/>
    </row>
    <row r="8144" spans="7:7" x14ac:dyDescent="0.35">
      <c r="G8144"/>
    </row>
    <row r="8145" spans="7:7" x14ac:dyDescent="0.35">
      <c r="G8145"/>
    </row>
    <row r="8146" spans="7:7" x14ac:dyDescent="0.35">
      <c r="G8146"/>
    </row>
    <row r="8147" spans="7:7" x14ac:dyDescent="0.35">
      <c r="G8147"/>
    </row>
    <row r="8148" spans="7:7" x14ac:dyDescent="0.35">
      <c r="G8148"/>
    </row>
    <row r="8149" spans="7:7" x14ac:dyDescent="0.35">
      <c r="G8149"/>
    </row>
    <row r="8150" spans="7:7" x14ac:dyDescent="0.35">
      <c r="G8150"/>
    </row>
    <row r="8151" spans="7:7" x14ac:dyDescent="0.35">
      <c r="G8151"/>
    </row>
    <row r="8152" spans="7:7" x14ac:dyDescent="0.35">
      <c r="G8152"/>
    </row>
    <row r="8153" spans="7:7" x14ac:dyDescent="0.35">
      <c r="G8153"/>
    </row>
    <row r="8154" spans="7:7" x14ac:dyDescent="0.35">
      <c r="G8154"/>
    </row>
    <row r="8155" spans="7:7" x14ac:dyDescent="0.35">
      <c r="G8155"/>
    </row>
    <row r="8156" spans="7:7" x14ac:dyDescent="0.35">
      <c r="G8156"/>
    </row>
    <row r="8157" spans="7:7" x14ac:dyDescent="0.35">
      <c r="G8157"/>
    </row>
    <row r="8158" spans="7:7" x14ac:dyDescent="0.35">
      <c r="G8158"/>
    </row>
    <row r="8159" spans="7:7" x14ac:dyDescent="0.35">
      <c r="G8159"/>
    </row>
    <row r="8160" spans="7:7" x14ac:dyDescent="0.35">
      <c r="G8160"/>
    </row>
    <row r="8161" spans="7:7" x14ac:dyDescent="0.35">
      <c r="G8161"/>
    </row>
    <row r="8162" spans="7:7" x14ac:dyDescent="0.35">
      <c r="G8162"/>
    </row>
    <row r="8163" spans="7:7" x14ac:dyDescent="0.35">
      <c r="G8163"/>
    </row>
    <row r="8164" spans="7:7" x14ac:dyDescent="0.35">
      <c r="G8164"/>
    </row>
    <row r="8165" spans="7:7" x14ac:dyDescent="0.35">
      <c r="G8165"/>
    </row>
    <row r="8166" spans="7:7" x14ac:dyDescent="0.35">
      <c r="G8166"/>
    </row>
    <row r="8167" spans="7:7" x14ac:dyDescent="0.35">
      <c r="G8167"/>
    </row>
    <row r="8168" spans="7:7" x14ac:dyDescent="0.35">
      <c r="G8168"/>
    </row>
    <row r="8169" spans="7:7" x14ac:dyDescent="0.35">
      <c r="G8169"/>
    </row>
    <row r="8170" spans="7:7" x14ac:dyDescent="0.35">
      <c r="G8170"/>
    </row>
    <row r="8171" spans="7:7" x14ac:dyDescent="0.35">
      <c r="G8171"/>
    </row>
    <row r="8172" spans="7:7" x14ac:dyDescent="0.35">
      <c r="G8172"/>
    </row>
    <row r="8173" spans="7:7" x14ac:dyDescent="0.35">
      <c r="G8173"/>
    </row>
    <row r="8174" spans="7:7" x14ac:dyDescent="0.35">
      <c r="G8174"/>
    </row>
    <row r="8175" spans="7:7" x14ac:dyDescent="0.35">
      <c r="G8175"/>
    </row>
    <row r="8176" spans="7:7" x14ac:dyDescent="0.35">
      <c r="G8176"/>
    </row>
    <row r="8177" spans="7:7" x14ac:dyDescent="0.35">
      <c r="G8177"/>
    </row>
    <row r="8178" spans="7:7" x14ac:dyDescent="0.35">
      <c r="G8178"/>
    </row>
    <row r="8179" spans="7:7" x14ac:dyDescent="0.35">
      <c r="G8179"/>
    </row>
    <row r="8180" spans="7:7" x14ac:dyDescent="0.35">
      <c r="G8180"/>
    </row>
    <row r="8181" spans="7:7" x14ac:dyDescent="0.35">
      <c r="G8181"/>
    </row>
    <row r="8182" spans="7:7" x14ac:dyDescent="0.35">
      <c r="G8182"/>
    </row>
    <row r="8183" spans="7:7" x14ac:dyDescent="0.35">
      <c r="G8183"/>
    </row>
    <row r="8184" spans="7:7" x14ac:dyDescent="0.35">
      <c r="G8184"/>
    </row>
    <row r="8185" spans="7:7" x14ac:dyDescent="0.35">
      <c r="G8185"/>
    </row>
    <row r="8186" spans="7:7" x14ac:dyDescent="0.35">
      <c r="G8186"/>
    </row>
    <row r="8187" spans="7:7" x14ac:dyDescent="0.35">
      <c r="G8187"/>
    </row>
    <row r="8188" spans="7:7" x14ac:dyDescent="0.35">
      <c r="G8188"/>
    </row>
    <row r="8189" spans="7:7" x14ac:dyDescent="0.35">
      <c r="G8189"/>
    </row>
    <row r="8190" spans="7:7" x14ac:dyDescent="0.35">
      <c r="G8190"/>
    </row>
    <row r="8191" spans="7:7" x14ac:dyDescent="0.35">
      <c r="G8191"/>
    </row>
    <row r="8192" spans="7:7" x14ac:dyDescent="0.35">
      <c r="G8192"/>
    </row>
    <row r="8193" spans="7:7" x14ac:dyDescent="0.35">
      <c r="G8193"/>
    </row>
    <row r="8194" spans="7:7" x14ac:dyDescent="0.35">
      <c r="G8194"/>
    </row>
    <row r="8195" spans="7:7" x14ac:dyDescent="0.35">
      <c r="G8195"/>
    </row>
    <row r="8196" spans="7:7" x14ac:dyDescent="0.35">
      <c r="G8196"/>
    </row>
    <row r="8197" spans="7:7" x14ac:dyDescent="0.35">
      <c r="G8197"/>
    </row>
    <row r="8198" spans="7:7" x14ac:dyDescent="0.35">
      <c r="G8198"/>
    </row>
    <row r="8199" spans="7:7" x14ac:dyDescent="0.35">
      <c r="G8199"/>
    </row>
    <row r="8200" spans="7:7" x14ac:dyDescent="0.35">
      <c r="G8200"/>
    </row>
    <row r="8201" spans="7:7" x14ac:dyDescent="0.35">
      <c r="G8201"/>
    </row>
    <row r="8202" spans="7:7" x14ac:dyDescent="0.35">
      <c r="G8202"/>
    </row>
    <row r="8203" spans="7:7" x14ac:dyDescent="0.35">
      <c r="G8203"/>
    </row>
    <row r="8204" spans="7:7" x14ac:dyDescent="0.35">
      <c r="G8204"/>
    </row>
    <row r="8205" spans="7:7" x14ac:dyDescent="0.35">
      <c r="G8205"/>
    </row>
    <row r="8206" spans="7:7" x14ac:dyDescent="0.35">
      <c r="G8206"/>
    </row>
    <row r="8207" spans="7:7" x14ac:dyDescent="0.35">
      <c r="G8207"/>
    </row>
    <row r="8208" spans="7:7" x14ac:dyDescent="0.35">
      <c r="G8208"/>
    </row>
    <row r="8209" spans="7:7" x14ac:dyDescent="0.35">
      <c r="G8209"/>
    </row>
    <row r="8210" spans="7:7" x14ac:dyDescent="0.35">
      <c r="G8210"/>
    </row>
    <row r="8211" spans="7:7" x14ac:dyDescent="0.35">
      <c r="G8211"/>
    </row>
    <row r="8212" spans="7:7" x14ac:dyDescent="0.35">
      <c r="G8212"/>
    </row>
    <row r="8213" spans="7:7" x14ac:dyDescent="0.35">
      <c r="G8213"/>
    </row>
    <row r="8214" spans="7:7" x14ac:dyDescent="0.35">
      <c r="G8214"/>
    </row>
    <row r="8215" spans="7:7" x14ac:dyDescent="0.35">
      <c r="G8215"/>
    </row>
    <row r="8216" spans="7:7" x14ac:dyDescent="0.35">
      <c r="G8216"/>
    </row>
    <row r="8217" spans="7:7" x14ac:dyDescent="0.35">
      <c r="G8217"/>
    </row>
    <row r="8218" spans="7:7" x14ac:dyDescent="0.35">
      <c r="G8218"/>
    </row>
    <row r="8219" spans="7:7" x14ac:dyDescent="0.35">
      <c r="G8219"/>
    </row>
    <row r="8220" spans="7:7" x14ac:dyDescent="0.35">
      <c r="G8220"/>
    </row>
    <row r="8221" spans="7:7" x14ac:dyDescent="0.35">
      <c r="G8221"/>
    </row>
    <row r="8222" spans="7:7" x14ac:dyDescent="0.35">
      <c r="G8222"/>
    </row>
    <row r="8223" spans="7:7" x14ac:dyDescent="0.35">
      <c r="G8223"/>
    </row>
    <row r="8224" spans="7:7" x14ac:dyDescent="0.35">
      <c r="G8224"/>
    </row>
    <row r="8225" spans="7:7" x14ac:dyDescent="0.35">
      <c r="G8225"/>
    </row>
    <row r="8226" spans="7:7" x14ac:dyDescent="0.35">
      <c r="G8226"/>
    </row>
    <row r="8227" spans="7:7" x14ac:dyDescent="0.35">
      <c r="G8227"/>
    </row>
    <row r="8228" spans="7:7" x14ac:dyDescent="0.35">
      <c r="G8228"/>
    </row>
    <row r="8229" spans="7:7" x14ac:dyDescent="0.35">
      <c r="G8229"/>
    </row>
    <row r="8230" spans="7:7" x14ac:dyDescent="0.35">
      <c r="G8230"/>
    </row>
    <row r="8231" spans="7:7" x14ac:dyDescent="0.35">
      <c r="G8231"/>
    </row>
    <row r="8232" spans="7:7" x14ac:dyDescent="0.35">
      <c r="G8232"/>
    </row>
    <row r="8233" spans="7:7" x14ac:dyDescent="0.35">
      <c r="G8233"/>
    </row>
    <row r="8234" spans="7:7" x14ac:dyDescent="0.35">
      <c r="G8234"/>
    </row>
    <row r="8235" spans="7:7" x14ac:dyDescent="0.35">
      <c r="G8235"/>
    </row>
    <row r="8236" spans="7:7" x14ac:dyDescent="0.35">
      <c r="G8236"/>
    </row>
    <row r="8237" spans="7:7" x14ac:dyDescent="0.35">
      <c r="G8237"/>
    </row>
    <row r="8238" spans="7:7" x14ac:dyDescent="0.35">
      <c r="G8238"/>
    </row>
    <row r="8239" spans="7:7" x14ac:dyDescent="0.35">
      <c r="G8239"/>
    </row>
    <row r="8240" spans="7:7" x14ac:dyDescent="0.35">
      <c r="G8240"/>
    </row>
    <row r="8241" spans="7:7" x14ac:dyDescent="0.35">
      <c r="G8241"/>
    </row>
    <row r="8242" spans="7:7" x14ac:dyDescent="0.35">
      <c r="G8242"/>
    </row>
    <row r="8243" spans="7:7" x14ac:dyDescent="0.35">
      <c r="G8243"/>
    </row>
    <row r="8244" spans="7:7" x14ac:dyDescent="0.35">
      <c r="G8244"/>
    </row>
    <row r="8245" spans="7:7" x14ac:dyDescent="0.35">
      <c r="G8245"/>
    </row>
    <row r="8246" spans="7:7" x14ac:dyDescent="0.35">
      <c r="G8246"/>
    </row>
    <row r="8247" spans="7:7" x14ac:dyDescent="0.35">
      <c r="G8247"/>
    </row>
    <row r="8248" spans="7:7" x14ac:dyDescent="0.35">
      <c r="G8248"/>
    </row>
    <row r="8249" spans="7:7" x14ac:dyDescent="0.35">
      <c r="G8249"/>
    </row>
    <row r="8250" spans="7:7" x14ac:dyDescent="0.35">
      <c r="G8250"/>
    </row>
    <row r="8251" spans="7:7" x14ac:dyDescent="0.35">
      <c r="G8251"/>
    </row>
    <row r="8252" spans="7:7" x14ac:dyDescent="0.35">
      <c r="G8252"/>
    </row>
    <row r="8253" spans="7:7" x14ac:dyDescent="0.35">
      <c r="G8253"/>
    </row>
    <row r="8254" spans="7:7" x14ac:dyDescent="0.35">
      <c r="G8254"/>
    </row>
    <row r="8255" spans="7:7" x14ac:dyDescent="0.35">
      <c r="G8255"/>
    </row>
    <row r="8256" spans="7:7" x14ac:dyDescent="0.35">
      <c r="G8256"/>
    </row>
    <row r="8257" spans="7:7" x14ac:dyDescent="0.35">
      <c r="G8257"/>
    </row>
    <row r="8258" spans="7:7" x14ac:dyDescent="0.35">
      <c r="G8258"/>
    </row>
    <row r="8259" spans="7:7" x14ac:dyDescent="0.35">
      <c r="G8259"/>
    </row>
    <row r="8260" spans="7:7" x14ac:dyDescent="0.35">
      <c r="G8260"/>
    </row>
    <row r="8261" spans="7:7" x14ac:dyDescent="0.35">
      <c r="G8261"/>
    </row>
    <row r="8262" spans="7:7" x14ac:dyDescent="0.35">
      <c r="G8262"/>
    </row>
    <row r="8263" spans="7:7" x14ac:dyDescent="0.35">
      <c r="G8263"/>
    </row>
    <row r="8264" spans="7:7" x14ac:dyDescent="0.35">
      <c r="G8264"/>
    </row>
    <row r="8265" spans="7:7" x14ac:dyDescent="0.35">
      <c r="G8265"/>
    </row>
    <row r="8266" spans="7:7" x14ac:dyDescent="0.35">
      <c r="G8266"/>
    </row>
    <row r="8267" spans="7:7" x14ac:dyDescent="0.35">
      <c r="G8267"/>
    </row>
    <row r="8268" spans="7:7" x14ac:dyDescent="0.35">
      <c r="G8268"/>
    </row>
    <row r="8269" spans="7:7" x14ac:dyDescent="0.35">
      <c r="G8269"/>
    </row>
    <row r="8270" spans="7:7" x14ac:dyDescent="0.35">
      <c r="G8270"/>
    </row>
    <row r="8271" spans="7:7" x14ac:dyDescent="0.35">
      <c r="G8271"/>
    </row>
    <row r="8272" spans="7:7" x14ac:dyDescent="0.35">
      <c r="G8272"/>
    </row>
    <row r="8273" spans="7:7" x14ac:dyDescent="0.35">
      <c r="G8273"/>
    </row>
    <row r="8274" spans="7:7" x14ac:dyDescent="0.35">
      <c r="G8274"/>
    </row>
    <row r="8275" spans="7:7" x14ac:dyDescent="0.35">
      <c r="G8275"/>
    </row>
    <row r="8276" spans="7:7" x14ac:dyDescent="0.35">
      <c r="G8276"/>
    </row>
    <row r="8277" spans="7:7" x14ac:dyDescent="0.35">
      <c r="G8277"/>
    </row>
    <row r="8278" spans="7:7" x14ac:dyDescent="0.35">
      <c r="G8278"/>
    </row>
    <row r="8279" spans="7:7" x14ac:dyDescent="0.35">
      <c r="G8279"/>
    </row>
    <row r="8280" spans="7:7" x14ac:dyDescent="0.35">
      <c r="G8280"/>
    </row>
    <row r="8281" spans="7:7" x14ac:dyDescent="0.35">
      <c r="G8281"/>
    </row>
    <row r="8282" spans="7:7" x14ac:dyDescent="0.35">
      <c r="G8282"/>
    </row>
    <row r="8283" spans="7:7" x14ac:dyDescent="0.35">
      <c r="G8283"/>
    </row>
    <row r="8284" spans="7:7" x14ac:dyDescent="0.35">
      <c r="G8284"/>
    </row>
    <row r="8285" spans="7:7" x14ac:dyDescent="0.35">
      <c r="G8285"/>
    </row>
    <row r="8286" spans="7:7" x14ac:dyDescent="0.35">
      <c r="G8286"/>
    </row>
    <row r="8287" spans="7:7" x14ac:dyDescent="0.35">
      <c r="G8287"/>
    </row>
    <row r="8288" spans="7:7" x14ac:dyDescent="0.35">
      <c r="G8288"/>
    </row>
    <row r="8289" spans="7:7" x14ac:dyDescent="0.35">
      <c r="G8289"/>
    </row>
    <row r="8290" spans="7:7" x14ac:dyDescent="0.35">
      <c r="G8290"/>
    </row>
    <row r="8291" spans="7:7" x14ac:dyDescent="0.35">
      <c r="G8291"/>
    </row>
    <row r="8292" spans="7:7" x14ac:dyDescent="0.35">
      <c r="G8292"/>
    </row>
    <row r="8293" spans="7:7" x14ac:dyDescent="0.35">
      <c r="G8293"/>
    </row>
    <row r="8294" spans="7:7" x14ac:dyDescent="0.35">
      <c r="G8294"/>
    </row>
    <row r="8295" spans="7:7" x14ac:dyDescent="0.35">
      <c r="G8295"/>
    </row>
    <row r="8296" spans="7:7" x14ac:dyDescent="0.35">
      <c r="G8296"/>
    </row>
    <row r="8297" spans="7:7" x14ac:dyDescent="0.35">
      <c r="G8297"/>
    </row>
    <row r="8298" spans="7:7" x14ac:dyDescent="0.35">
      <c r="G8298"/>
    </row>
    <row r="8299" spans="7:7" x14ac:dyDescent="0.35">
      <c r="G8299"/>
    </row>
    <row r="8300" spans="7:7" x14ac:dyDescent="0.35">
      <c r="G8300"/>
    </row>
    <row r="8301" spans="7:7" x14ac:dyDescent="0.35">
      <c r="G8301"/>
    </row>
    <row r="8302" spans="7:7" x14ac:dyDescent="0.35">
      <c r="G8302"/>
    </row>
    <row r="8303" spans="7:7" x14ac:dyDescent="0.35">
      <c r="G8303"/>
    </row>
    <row r="8304" spans="7:7" x14ac:dyDescent="0.35">
      <c r="G8304"/>
    </row>
    <row r="8305" spans="7:7" x14ac:dyDescent="0.35">
      <c r="G8305"/>
    </row>
    <row r="8306" spans="7:7" x14ac:dyDescent="0.35">
      <c r="G8306"/>
    </row>
    <row r="8307" spans="7:7" x14ac:dyDescent="0.35">
      <c r="G8307"/>
    </row>
    <row r="8308" spans="7:7" x14ac:dyDescent="0.35">
      <c r="G8308"/>
    </row>
    <row r="8309" spans="7:7" x14ac:dyDescent="0.35">
      <c r="G8309"/>
    </row>
    <row r="8310" spans="7:7" x14ac:dyDescent="0.35">
      <c r="G8310"/>
    </row>
    <row r="8311" spans="7:7" x14ac:dyDescent="0.35">
      <c r="G8311"/>
    </row>
    <row r="8312" spans="7:7" x14ac:dyDescent="0.35">
      <c r="G8312"/>
    </row>
    <row r="8313" spans="7:7" x14ac:dyDescent="0.35">
      <c r="G8313"/>
    </row>
    <row r="8314" spans="7:7" x14ac:dyDescent="0.35">
      <c r="G8314"/>
    </row>
    <row r="8315" spans="7:7" x14ac:dyDescent="0.35">
      <c r="G8315"/>
    </row>
    <row r="8316" spans="7:7" x14ac:dyDescent="0.35">
      <c r="G8316"/>
    </row>
    <row r="8317" spans="7:7" x14ac:dyDescent="0.35">
      <c r="G8317"/>
    </row>
    <row r="8318" spans="7:7" x14ac:dyDescent="0.35">
      <c r="G8318"/>
    </row>
    <row r="8319" spans="7:7" x14ac:dyDescent="0.35">
      <c r="G8319"/>
    </row>
    <row r="8320" spans="7:7" x14ac:dyDescent="0.35">
      <c r="G8320"/>
    </row>
    <row r="8321" spans="7:7" x14ac:dyDescent="0.35">
      <c r="G8321"/>
    </row>
    <row r="8322" spans="7:7" x14ac:dyDescent="0.35">
      <c r="G8322"/>
    </row>
    <row r="8323" spans="7:7" x14ac:dyDescent="0.35">
      <c r="G8323"/>
    </row>
    <row r="8324" spans="7:7" x14ac:dyDescent="0.35">
      <c r="G8324"/>
    </row>
    <row r="8325" spans="7:7" x14ac:dyDescent="0.35">
      <c r="G8325"/>
    </row>
    <row r="8326" spans="7:7" x14ac:dyDescent="0.35">
      <c r="G8326"/>
    </row>
    <row r="8327" spans="7:7" x14ac:dyDescent="0.35">
      <c r="G8327"/>
    </row>
    <row r="8328" spans="7:7" x14ac:dyDescent="0.35">
      <c r="G8328"/>
    </row>
    <row r="8329" spans="7:7" x14ac:dyDescent="0.35">
      <c r="G8329"/>
    </row>
    <row r="8330" spans="7:7" x14ac:dyDescent="0.35">
      <c r="G8330"/>
    </row>
    <row r="8331" spans="7:7" x14ac:dyDescent="0.35">
      <c r="G8331"/>
    </row>
    <row r="8332" spans="7:7" x14ac:dyDescent="0.35">
      <c r="G8332"/>
    </row>
    <row r="8333" spans="7:7" x14ac:dyDescent="0.35">
      <c r="G8333"/>
    </row>
    <row r="8334" spans="7:7" x14ac:dyDescent="0.35">
      <c r="G8334"/>
    </row>
    <row r="8335" spans="7:7" x14ac:dyDescent="0.35">
      <c r="G8335"/>
    </row>
    <row r="8336" spans="7:7" x14ac:dyDescent="0.35">
      <c r="G8336"/>
    </row>
    <row r="8337" spans="7:7" x14ac:dyDescent="0.35">
      <c r="G8337"/>
    </row>
    <row r="8338" spans="7:7" x14ac:dyDescent="0.35">
      <c r="G8338"/>
    </row>
    <row r="8339" spans="7:7" x14ac:dyDescent="0.35">
      <c r="G8339"/>
    </row>
    <row r="8340" spans="7:7" x14ac:dyDescent="0.35">
      <c r="G8340"/>
    </row>
    <row r="8341" spans="7:7" x14ac:dyDescent="0.35">
      <c r="G8341"/>
    </row>
    <row r="8342" spans="7:7" x14ac:dyDescent="0.35">
      <c r="G8342"/>
    </row>
    <row r="8343" spans="7:7" x14ac:dyDescent="0.35">
      <c r="G8343"/>
    </row>
    <row r="8344" spans="7:7" x14ac:dyDescent="0.35">
      <c r="G8344"/>
    </row>
    <row r="8345" spans="7:7" x14ac:dyDescent="0.35">
      <c r="G8345"/>
    </row>
    <row r="8346" spans="7:7" x14ac:dyDescent="0.35">
      <c r="G8346"/>
    </row>
    <row r="8347" spans="7:7" x14ac:dyDescent="0.35">
      <c r="G8347"/>
    </row>
    <row r="8348" spans="7:7" x14ac:dyDescent="0.35">
      <c r="G8348"/>
    </row>
    <row r="8349" spans="7:7" x14ac:dyDescent="0.35">
      <c r="G8349"/>
    </row>
    <row r="8350" spans="7:7" x14ac:dyDescent="0.35">
      <c r="G8350"/>
    </row>
    <row r="8351" spans="7:7" x14ac:dyDescent="0.35">
      <c r="G8351"/>
    </row>
    <row r="8352" spans="7:7" x14ac:dyDescent="0.35">
      <c r="G8352"/>
    </row>
    <row r="8353" spans="7:7" x14ac:dyDescent="0.35">
      <c r="G8353"/>
    </row>
    <row r="8354" spans="7:7" x14ac:dyDescent="0.35">
      <c r="G8354"/>
    </row>
    <row r="8355" spans="7:7" x14ac:dyDescent="0.35">
      <c r="G8355"/>
    </row>
    <row r="8356" spans="7:7" x14ac:dyDescent="0.35">
      <c r="G8356"/>
    </row>
    <row r="8357" spans="7:7" x14ac:dyDescent="0.35">
      <c r="G8357"/>
    </row>
    <row r="8358" spans="7:7" x14ac:dyDescent="0.35">
      <c r="G8358"/>
    </row>
    <row r="8359" spans="7:7" x14ac:dyDescent="0.35">
      <c r="G8359"/>
    </row>
    <row r="8360" spans="7:7" x14ac:dyDescent="0.35">
      <c r="G8360"/>
    </row>
    <row r="8361" spans="7:7" x14ac:dyDescent="0.35">
      <c r="G8361"/>
    </row>
    <row r="8362" spans="7:7" x14ac:dyDescent="0.35">
      <c r="G8362"/>
    </row>
    <row r="8363" spans="7:7" x14ac:dyDescent="0.35">
      <c r="G8363"/>
    </row>
    <row r="8364" spans="7:7" x14ac:dyDescent="0.35">
      <c r="G8364"/>
    </row>
    <row r="8365" spans="7:7" x14ac:dyDescent="0.35">
      <c r="G8365"/>
    </row>
    <row r="8366" spans="7:7" x14ac:dyDescent="0.35">
      <c r="G8366"/>
    </row>
    <row r="8367" spans="7:7" x14ac:dyDescent="0.35">
      <c r="G8367"/>
    </row>
    <row r="8368" spans="7:7" x14ac:dyDescent="0.35">
      <c r="G8368"/>
    </row>
    <row r="8369" spans="7:7" x14ac:dyDescent="0.35">
      <c r="G8369"/>
    </row>
    <row r="8370" spans="7:7" x14ac:dyDescent="0.35">
      <c r="G8370"/>
    </row>
    <row r="8371" spans="7:7" x14ac:dyDescent="0.35">
      <c r="G8371"/>
    </row>
    <row r="8372" spans="7:7" x14ac:dyDescent="0.35">
      <c r="G8372"/>
    </row>
    <row r="8373" spans="7:7" x14ac:dyDescent="0.35">
      <c r="G8373"/>
    </row>
    <row r="8374" spans="7:7" x14ac:dyDescent="0.35">
      <c r="G8374"/>
    </row>
    <row r="8375" spans="7:7" x14ac:dyDescent="0.35">
      <c r="G8375"/>
    </row>
    <row r="8376" spans="7:7" x14ac:dyDescent="0.35">
      <c r="G8376"/>
    </row>
    <row r="8377" spans="7:7" x14ac:dyDescent="0.35">
      <c r="G8377"/>
    </row>
    <row r="8378" spans="7:7" x14ac:dyDescent="0.35">
      <c r="G8378"/>
    </row>
    <row r="8379" spans="7:7" x14ac:dyDescent="0.35">
      <c r="G8379"/>
    </row>
    <row r="8380" spans="7:7" x14ac:dyDescent="0.35">
      <c r="G8380"/>
    </row>
    <row r="8381" spans="7:7" x14ac:dyDescent="0.35">
      <c r="G8381"/>
    </row>
    <row r="8382" spans="7:7" x14ac:dyDescent="0.35">
      <c r="G8382"/>
    </row>
    <row r="8383" spans="7:7" x14ac:dyDescent="0.35">
      <c r="G8383"/>
    </row>
    <row r="8384" spans="7:7" x14ac:dyDescent="0.35">
      <c r="G8384"/>
    </row>
    <row r="8385" spans="7:7" x14ac:dyDescent="0.35">
      <c r="G8385"/>
    </row>
    <row r="8386" spans="7:7" x14ac:dyDescent="0.35">
      <c r="G8386"/>
    </row>
    <row r="8387" spans="7:7" x14ac:dyDescent="0.35">
      <c r="G8387"/>
    </row>
    <row r="8388" spans="7:7" x14ac:dyDescent="0.35">
      <c r="G8388"/>
    </row>
    <row r="8389" spans="7:7" x14ac:dyDescent="0.35">
      <c r="G8389"/>
    </row>
    <row r="8390" spans="7:7" x14ac:dyDescent="0.35">
      <c r="G8390"/>
    </row>
    <row r="8391" spans="7:7" x14ac:dyDescent="0.35">
      <c r="G8391"/>
    </row>
    <row r="8392" spans="7:7" x14ac:dyDescent="0.35">
      <c r="G8392"/>
    </row>
    <row r="8393" spans="7:7" x14ac:dyDescent="0.35">
      <c r="G8393"/>
    </row>
    <row r="8394" spans="7:7" x14ac:dyDescent="0.35">
      <c r="G8394"/>
    </row>
    <row r="8395" spans="7:7" x14ac:dyDescent="0.35">
      <c r="G8395"/>
    </row>
    <row r="8396" spans="7:7" x14ac:dyDescent="0.35">
      <c r="G8396"/>
    </row>
    <row r="8397" spans="7:7" x14ac:dyDescent="0.35">
      <c r="G8397"/>
    </row>
    <row r="8398" spans="7:7" x14ac:dyDescent="0.35">
      <c r="G8398"/>
    </row>
    <row r="8399" spans="7:7" x14ac:dyDescent="0.35">
      <c r="G8399"/>
    </row>
    <row r="8400" spans="7:7" x14ac:dyDescent="0.35">
      <c r="G8400"/>
    </row>
    <row r="8401" spans="7:7" x14ac:dyDescent="0.35">
      <c r="G8401"/>
    </row>
    <row r="8402" spans="7:7" x14ac:dyDescent="0.35">
      <c r="G8402"/>
    </row>
    <row r="8403" spans="7:7" x14ac:dyDescent="0.35">
      <c r="G8403"/>
    </row>
    <row r="8404" spans="7:7" x14ac:dyDescent="0.35">
      <c r="G8404"/>
    </row>
    <row r="8405" spans="7:7" x14ac:dyDescent="0.35">
      <c r="G8405"/>
    </row>
    <row r="8406" spans="7:7" x14ac:dyDescent="0.35">
      <c r="G8406"/>
    </row>
    <row r="8407" spans="7:7" x14ac:dyDescent="0.35">
      <c r="G8407"/>
    </row>
    <row r="8408" spans="7:7" x14ac:dyDescent="0.35">
      <c r="G8408"/>
    </row>
    <row r="8409" spans="7:7" x14ac:dyDescent="0.35">
      <c r="G8409"/>
    </row>
    <row r="8410" spans="7:7" x14ac:dyDescent="0.35">
      <c r="G8410"/>
    </row>
    <row r="8411" spans="7:7" x14ac:dyDescent="0.35">
      <c r="G8411"/>
    </row>
    <row r="8412" spans="7:7" x14ac:dyDescent="0.35">
      <c r="G8412"/>
    </row>
    <row r="8413" spans="7:7" x14ac:dyDescent="0.35">
      <c r="G8413"/>
    </row>
    <row r="8414" spans="7:7" x14ac:dyDescent="0.35">
      <c r="G8414"/>
    </row>
    <row r="8415" spans="7:7" x14ac:dyDescent="0.35">
      <c r="G8415"/>
    </row>
    <row r="8416" spans="7:7" x14ac:dyDescent="0.35">
      <c r="G8416"/>
    </row>
    <row r="8417" spans="7:7" x14ac:dyDescent="0.35">
      <c r="G8417"/>
    </row>
    <row r="8418" spans="7:7" x14ac:dyDescent="0.35">
      <c r="G8418"/>
    </row>
    <row r="8419" spans="7:7" x14ac:dyDescent="0.35">
      <c r="G8419"/>
    </row>
    <row r="8420" spans="7:7" x14ac:dyDescent="0.35">
      <c r="G8420"/>
    </row>
    <row r="8421" spans="7:7" x14ac:dyDescent="0.35">
      <c r="G8421"/>
    </row>
    <row r="8422" spans="7:7" x14ac:dyDescent="0.35">
      <c r="G8422"/>
    </row>
    <row r="8423" spans="7:7" x14ac:dyDescent="0.35">
      <c r="G8423"/>
    </row>
    <row r="8424" spans="7:7" x14ac:dyDescent="0.35">
      <c r="G8424"/>
    </row>
    <row r="8425" spans="7:7" x14ac:dyDescent="0.35">
      <c r="G8425"/>
    </row>
    <row r="8426" spans="7:7" x14ac:dyDescent="0.35">
      <c r="G8426"/>
    </row>
    <row r="8427" spans="7:7" x14ac:dyDescent="0.35">
      <c r="G8427"/>
    </row>
    <row r="8428" spans="7:7" x14ac:dyDescent="0.35">
      <c r="G8428"/>
    </row>
    <row r="8429" spans="7:7" x14ac:dyDescent="0.35">
      <c r="G8429"/>
    </row>
    <row r="8430" spans="7:7" x14ac:dyDescent="0.35">
      <c r="G8430"/>
    </row>
    <row r="8431" spans="7:7" x14ac:dyDescent="0.35">
      <c r="G8431"/>
    </row>
    <row r="8432" spans="7:7" x14ac:dyDescent="0.35">
      <c r="G8432"/>
    </row>
    <row r="8433" spans="7:7" x14ac:dyDescent="0.35">
      <c r="G8433"/>
    </row>
    <row r="8434" spans="7:7" x14ac:dyDescent="0.35">
      <c r="G8434"/>
    </row>
    <row r="8435" spans="7:7" x14ac:dyDescent="0.35">
      <c r="G8435"/>
    </row>
    <row r="8436" spans="7:7" x14ac:dyDescent="0.35">
      <c r="G8436"/>
    </row>
    <row r="8437" spans="7:7" x14ac:dyDescent="0.35">
      <c r="G8437"/>
    </row>
    <row r="8438" spans="7:7" x14ac:dyDescent="0.35">
      <c r="G8438"/>
    </row>
    <row r="8439" spans="7:7" x14ac:dyDescent="0.35">
      <c r="G8439"/>
    </row>
    <row r="8440" spans="7:7" x14ac:dyDescent="0.35">
      <c r="G8440"/>
    </row>
    <row r="8441" spans="7:7" x14ac:dyDescent="0.35">
      <c r="G8441"/>
    </row>
    <row r="8442" spans="7:7" x14ac:dyDescent="0.35">
      <c r="G8442"/>
    </row>
    <row r="8443" spans="7:7" x14ac:dyDescent="0.35">
      <c r="G8443"/>
    </row>
    <row r="8444" spans="7:7" x14ac:dyDescent="0.35">
      <c r="G8444"/>
    </row>
    <row r="8445" spans="7:7" x14ac:dyDescent="0.35">
      <c r="G8445"/>
    </row>
    <row r="8446" spans="7:7" x14ac:dyDescent="0.35">
      <c r="G8446"/>
    </row>
    <row r="8447" spans="7:7" x14ac:dyDescent="0.35">
      <c r="G8447"/>
    </row>
    <row r="8448" spans="7:7" x14ac:dyDescent="0.35">
      <c r="G8448"/>
    </row>
    <row r="8449" spans="7:7" x14ac:dyDescent="0.35">
      <c r="G8449"/>
    </row>
    <row r="8450" spans="7:7" x14ac:dyDescent="0.35">
      <c r="G8450"/>
    </row>
    <row r="8451" spans="7:7" x14ac:dyDescent="0.35">
      <c r="G8451"/>
    </row>
    <row r="8452" spans="7:7" x14ac:dyDescent="0.35">
      <c r="G8452"/>
    </row>
    <row r="8453" spans="7:7" x14ac:dyDescent="0.35">
      <c r="G8453"/>
    </row>
    <row r="8454" spans="7:7" x14ac:dyDescent="0.35">
      <c r="G8454"/>
    </row>
    <row r="8455" spans="7:7" x14ac:dyDescent="0.35">
      <c r="G8455"/>
    </row>
    <row r="8456" spans="7:7" x14ac:dyDescent="0.35">
      <c r="G8456"/>
    </row>
    <row r="8457" spans="7:7" x14ac:dyDescent="0.35">
      <c r="G8457"/>
    </row>
    <row r="8458" spans="7:7" x14ac:dyDescent="0.35">
      <c r="G8458"/>
    </row>
    <row r="8459" spans="7:7" x14ac:dyDescent="0.35">
      <c r="G8459"/>
    </row>
    <row r="8460" spans="7:7" x14ac:dyDescent="0.35">
      <c r="G8460"/>
    </row>
    <row r="8461" spans="7:7" x14ac:dyDescent="0.35">
      <c r="G8461"/>
    </row>
    <row r="8462" spans="7:7" x14ac:dyDescent="0.35">
      <c r="G8462"/>
    </row>
    <row r="8463" spans="7:7" x14ac:dyDescent="0.35">
      <c r="G8463"/>
    </row>
    <row r="8464" spans="7:7" x14ac:dyDescent="0.35">
      <c r="G8464"/>
    </row>
    <row r="8465" spans="7:7" x14ac:dyDescent="0.35">
      <c r="G8465"/>
    </row>
    <row r="8466" spans="7:7" x14ac:dyDescent="0.35">
      <c r="G8466"/>
    </row>
    <row r="8467" spans="7:7" x14ac:dyDescent="0.35">
      <c r="G8467"/>
    </row>
    <row r="8468" spans="7:7" x14ac:dyDescent="0.35">
      <c r="G8468"/>
    </row>
    <row r="8469" spans="7:7" x14ac:dyDescent="0.35">
      <c r="G8469"/>
    </row>
    <row r="8470" spans="7:7" x14ac:dyDescent="0.35">
      <c r="G8470"/>
    </row>
    <row r="8471" spans="7:7" x14ac:dyDescent="0.35">
      <c r="G8471"/>
    </row>
    <row r="8472" spans="7:7" x14ac:dyDescent="0.35">
      <c r="G8472"/>
    </row>
    <row r="8473" spans="7:7" x14ac:dyDescent="0.35">
      <c r="G8473"/>
    </row>
    <row r="8474" spans="7:7" x14ac:dyDescent="0.35">
      <c r="G8474"/>
    </row>
    <row r="8475" spans="7:7" x14ac:dyDescent="0.35">
      <c r="G8475"/>
    </row>
    <row r="8476" spans="7:7" x14ac:dyDescent="0.35">
      <c r="G8476"/>
    </row>
    <row r="8477" spans="7:7" x14ac:dyDescent="0.35">
      <c r="G8477"/>
    </row>
    <row r="8478" spans="7:7" x14ac:dyDescent="0.35">
      <c r="G8478"/>
    </row>
    <row r="8479" spans="7:7" x14ac:dyDescent="0.35">
      <c r="G8479"/>
    </row>
    <row r="8480" spans="7:7" x14ac:dyDescent="0.35">
      <c r="G8480"/>
    </row>
    <row r="8481" spans="7:7" x14ac:dyDescent="0.35">
      <c r="G8481"/>
    </row>
    <row r="8482" spans="7:7" x14ac:dyDescent="0.35">
      <c r="G8482"/>
    </row>
    <row r="8483" spans="7:7" x14ac:dyDescent="0.35">
      <c r="G8483"/>
    </row>
    <row r="8484" spans="7:7" x14ac:dyDescent="0.35">
      <c r="G8484"/>
    </row>
    <row r="8485" spans="7:7" x14ac:dyDescent="0.35">
      <c r="G8485"/>
    </row>
    <row r="8486" spans="7:7" x14ac:dyDescent="0.35">
      <c r="G8486"/>
    </row>
    <row r="8487" spans="7:7" x14ac:dyDescent="0.35">
      <c r="G8487"/>
    </row>
    <row r="8488" spans="7:7" x14ac:dyDescent="0.35">
      <c r="G8488"/>
    </row>
    <row r="8489" spans="7:7" x14ac:dyDescent="0.35">
      <c r="G8489"/>
    </row>
    <row r="8490" spans="7:7" x14ac:dyDescent="0.35">
      <c r="G8490"/>
    </row>
    <row r="8491" spans="7:7" x14ac:dyDescent="0.35">
      <c r="G8491"/>
    </row>
    <row r="8492" spans="7:7" x14ac:dyDescent="0.35">
      <c r="G8492"/>
    </row>
    <row r="8493" spans="7:7" x14ac:dyDescent="0.35">
      <c r="G8493"/>
    </row>
    <row r="8494" spans="7:7" x14ac:dyDescent="0.35">
      <c r="G8494"/>
    </row>
    <row r="8495" spans="7:7" x14ac:dyDescent="0.35">
      <c r="G8495"/>
    </row>
    <row r="8496" spans="7:7" x14ac:dyDescent="0.35">
      <c r="G8496"/>
    </row>
    <row r="8497" spans="7:7" x14ac:dyDescent="0.35">
      <c r="G8497"/>
    </row>
    <row r="8498" spans="7:7" x14ac:dyDescent="0.35">
      <c r="G8498"/>
    </row>
    <row r="8499" spans="7:7" x14ac:dyDescent="0.35">
      <c r="G8499"/>
    </row>
    <row r="8500" spans="7:7" x14ac:dyDescent="0.35">
      <c r="G8500"/>
    </row>
    <row r="8501" spans="7:7" x14ac:dyDescent="0.35">
      <c r="G8501"/>
    </row>
    <row r="8502" spans="7:7" x14ac:dyDescent="0.35">
      <c r="G8502"/>
    </row>
    <row r="8503" spans="7:7" x14ac:dyDescent="0.35">
      <c r="G8503"/>
    </row>
    <row r="8504" spans="7:7" x14ac:dyDescent="0.35">
      <c r="G8504"/>
    </row>
    <row r="8505" spans="7:7" x14ac:dyDescent="0.35">
      <c r="G8505"/>
    </row>
    <row r="8506" spans="7:7" x14ac:dyDescent="0.35">
      <c r="G8506"/>
    </row>
    <row r="8507" spans="7:7" x14ac:dyDescent="0.35">
      <c r="G8507"/>
    </row>
    <row r="8508" spans="7:7" x14ac:dyDescent="0.35">
      <c r="G8508"/>
    </row>
    <row r="8509" spans="7:7" x14ac:dyDescent="0.35">
      <c r="G8509"/>
    </row>
    <row r="8510" spans="7:7" x14ac:dyDescent="0.35">
      <c r="G8510"/>
    </row>
    <row r="8511" spans="7:7" x14ac:dyDescent="0.35">
      <c r="G8511"/>
    </row>
    <row r="8512" spans="7:7" x14ac:dyDescent="0.35">
      <c r="G8512"/>
    </row>
    <row r="8513" spans="7:7" x14ac:dyDescent="0.35">
      <c r="G8513"/>
    </row>
    <row r="8514" spans="7:7" x14ac:dyDescent="0.35">
      <c r="G8514"/>
    </row>
    <row r="8515" spans="7:7" x14ac:dyDescent="0.35">
      <c r="G8515"/>
    </row>
    <row r="8516" spans="7:7" x14ac:dyDescent="0.35">
      <c r="G8516"/>
    </row>
    <row r="8517" spans="7:7" x14ac:dyDescent="0.35">
      <c r="G8517"/>
    </row>
    <row r="8518" spans="7:7" x14ac:dyDescent="0.35">
      <c r="G8518"/>
    </row>
    <row r="8519" spans="7:7" x14ac:dyDescent="0.35">
      <c r="G8519"/>
    </row>
    <row r="8520" spans="7:7" x14ac:dyDescent="0.35">
      <c r="G8520"/>
    </row>
    <row r="8521" spans="7:7" x14ac:dyDescent="0.35">
      <c r="G8521"/>
    </row>
    <row r="8522" spans="7:7" x14ac:dyDescent="0.35">
      <c r="G8522"/>
    </row>
    <row r="8523" spans="7:7" x14ac:dyDescent="0.35">
      <c r="G8523"/>
    </row>
    <row r="8524" spans="7:7" x14ac:dyDescent="0.35">
      <c r="G8524"/>
    </row>
    <row r="8525" spans="7:7" x14ac:dyDescent="0.35">
      <c r="G8525"/>
    </row>
    <row r="8526" spans="7:7" x14ac:dyDescent="0.35">
      <c r="G8526"/>
    </row>
    <row r="8527" spans="7:7" x14ac:dyDescent="0.35">
      <c r="G8527"/>
    </row>
    <row r="8528" spans="7:7" x14ac:dyDescent="0.35">
      <c r="G8528"/>
    </row>
    <row r="8529" spans="7:7" x14ac:dyDescent="0.35">
      <c r="G8529"/>
    </row>
    <row r="8530" spans="7:7" x14ac:dyDescent="0.35">
      <c r="G8530"/>
    </row>
    <row r="8531" spans="7:7" x14ac:dyDescent="0.35">
      <c r="G8531"/>
    </row>
    <row r="8532" spans="7:7" x14ac:dyDescent="0.35">
      <c r="G8532"/>
    </row>
    <row r="8533" spans="7:7" x14ac:dyDescent="0.35">
      <c r="G8533"/>
    </row>
    <row r="8534" spans="7:7" x14ac:dyDescent="0.35">
      <c r="G8534"/>
    </row>
    <row r="8535" spans="7:7" x14ac:dyDescent="0.35">
      <c r="G8535"/>
    </row>
    <row r="8536" spans="7:7" x14ac:dyDescent="0.35">
      <c r="G8536"/>
    </row>
    <row r="8537" spans="7:7" x14ac:dyDescent="0.35">
      <c r="G8537"/>
    </row>
    <row r="8538" spans="7:7" x14ac:dyDescent="0.35">
      <c r="G8538"/>
    </row>
    <row r="8539" spans="7:7" x14ac:dyDescent="0.35">
      <c r="G8539"/>
    </row>
    <row r="8540" spans="7:7" x14ac:dyDescent="0.35">
      <c r="G8540"/>
    </row>
    <row r="8541" spans="7:7" x14ac:dyDescent="0.35">
      <c r="G8541"/>
    </row>
    <row r="8542" spans="7:7" x14ac:dyDescent="0.35">
      <c r="G8542"/>
    </row>
    <row r="8543" spans="7:7" x14ac:dyDescent="0.35">
      <c r="G8543"/>
    </row>
    <row r="8544" spans="7:7" x14ac:dyDescent="0.35">
      <c r="G8544"/>
    </row>
    <row r="8545" spans="7:7" x14ac:dyDescent="0.35">
      <c r="G8545"/>
    </row>
    <row r="8546" spans="7:7" x14ac:dyDescent="0.35">
      <c r="G8546"/>
    </row>
    <row r="8547" spans="7:7" x14ac:dyDescent="0.35">
      <c r="G8547"/>
    </row>
    <row r="8548" spans="7:7" x14ac:dyDescent="0.35">
      <c r="G8548"/>
    </row>
    <row r="8549" spans="7:7" x14ac:dyDescent="0.35">
      <c r="G8549"/>
    </row>
    <row r="8550" spans="7:7" x14ac:dyDescent="0.35">
      <c r="G8550"/>
    </row>
    <row r="8551" spans="7:7" x14ac:dyDescent="0.35">
      <c r="G8551"/>
    </row>
    <row r="8552" spans="7:7" x14ac:dyDescent="0.35">
      <c r="G8552"/>
    </row>
    <row r="8553" spans="7:7" x14ac:dyDescent="0.35">
      <c r="G8553"/>
    </row>
    <row r="8554" spans="7:7" x14ac:dyDescent="0.35">
      <c r="G8554"/>
    </row>
    <row r="8555" spans="7:7" x14ac:dyDescent="0.35">
      <c r="G8555"/>
    </row>
    <row r="8556" spans="7:7" x14ac:dyDescent="0.35">
      <c r="G8556"/>
    </row>
    <row r="8557" spans="7:7" x14ac:dyDescent="0.35">
      <c r="G8557"/>
    </row>
    <row r="8558" spans="7:7" x14ac:dyDescent="0.35">
      <c r="G8558"/>
    </row>
    <row r="8559" spans="7:7" x14ac:dyDescent="0.35">
      <c r="G8559"/>
    </row>
    <row r="8560" spans="7:7" x14ac:dyDescent="0.35">
      <c r="G8560"/>
    </row>
    <row r="8561" spans="7:7" x14ac:dyDescent="0.35">
      <c r="G8561"/>
    </row>
    <row r="8562" spans="7:7" x14ac:dyDescent="0.35">
      <c r="G8562"/>
    </row>
    <row r="8563" spans="7:7" x14ac:dyDescent="0.35">
      <c r="G8563"/>
    </row>
    <row r="8564" spans="7:7" x14ac:dyDescent="0.35">
      <c r="G8564"/>
    </row>
    <row r="8565" spans="7:7" x14ac:dyDescent="0.35">
      <c r="G8565"/>
    </row>
    <row r="8566" spans="7:7" x14ac:dyDescent="0.35">
      <c r="G8566"/>
    </row>
    <row r="8567" spans="7:7" x14ac:dyDescent="0.35">
      <c r="G8567"/>
    </row>
    <row r="8568" spans="7:7" x14ac:dyDescent="0.35">
      <c r="G8568"/>
    </row>
    <row r="8569" spans="7:7" x14ac:dyDescent="0.35">
      <c r="G8569"/>
    </row>
    <row r="8570" spans="7:7" x14ac:dyDescent="0.35">
      <c r="G8570"/>
    </row>
    <row r="8571" spans="7:7" x14ac:dyDescent="0.35">
      <c r="G8571"/>
    </row>
    <row r="8572" spans="7:7" x14ac:dyDescent="0.35">
      <c r="G8572"/>
    </row>
    <row r="8573" spans="7:7" x14ac:dyDescent="0.35">
      <c r="G8573"/>
    </row>
    <row r="8574" spans="7:7" x14ac:dyDescent="0.35">
      <c r="G8574"/>
    </row>
    <row r="8575" spans="7:7" x14ac:dyDescent="0.35">
      <c r="G8575"/>
    </row>
    <row r="8576" spans="7:7" x14ac:dyDescent="0.35">
      <c r="G8576"/>
    </row>
    <row r="8577" spans="7:7" x14ac:dyDescent="0.35">
      <c r="G8577"/>
    </row>
    <row r="8578" spans="7:7" x14ac:dyDescent="0.35">
      <c r="G8578"/>
    </row>
    <row r="8579" spans="7:7" x14ac:dyDescent="0.35">
      <c r="G8579"/>
    </row>
    <row r="8580" spans="7:7" x14ac:dyDescent="0.35">
      <c r="G8580"/>
    </row>
    <row r="8581" spans="7:7" x14ac:dyDescent="0.35">
      <c r="G8581"/>
    </row>
    <row r="8582" spans="7:7" x14ac:dyDescent="0.35">
      <c r="G8582"/>
    </row>
    <row r="8583" spans="7:7" x14ac:dyDescent="0.35">
      <c r="G8583"/>
    </row>
    <row r="8584" spans="7:7" x14ac:dyDescent="0.35">
      <c r="G8584"/>
    </row>
    <row r="8585" spans="7:7" x14ac:dyDescent="0.35">
      <c r="G8585"/>
    </row>
    <row r="8586" spans="7:7" x14ac:dyDescent="0.35">
      <c r="G8586"/>
    </row>
    <row r="8587" spans="7:7" x14ac:dyDescent="0.35">
      <c r="G8587"/>
    </row>
    <row r="8588" spans="7:7" x14ac:dyDescent="0.35">
      <c r="G8588"/>
    </row>
    <row r="8589" spans="7:7" x14ac:dyDescent="0.35">
      <c r="G8589"/>
    </row>
    <row r="8590" spans="7:7" x14ac:dyDescent="0.35">
      <c r="G8590"/>
    </row>
    <row r="8591" spans="7:7" x14ac:dyDescent="0.35">
      <c r="G8591"/>
    </row>
    <row r="8592" spans="7:7" x14ac:dyDescent="0.35">
      <c r="G8592"/>
    </row>
    <row r="8593" spans="7:7" x14ac:dyDescent="0.35">
      <c r="G8593"/>
    </row>
    <row r="8594" spans="7:7" x14ac:dyDescent="0.35">
      <c r="G8594"/>
    </row>
    <row r="8595" spans="7:7" x14ac:dyDescent="0.35">
      <c r="G8595"/>
    </row>
    <row r="8596" spans="7:7" x14ac:dyDescent="0.35">
      <c r="G8596"/>
    </row>
    <row r="8597" spans="7:7" x14ac:dyDescent="0.35">
      <c r="G8597"/>
    </row>
    <row r="8598" spans="7:7" x14ac:dyDescent="0.35">
      <c r="G8598"/>
    </row>
    <row r="8599" spans="7:7" x14ac:dyDescent="0.35">
      <c r="G8599"/>
    </row>
    <row r="8600" spans="7:7" x14ac:dyDescent="0.35">
      <c r="G8600"/>
    </row>
    <row r="8601" spans="7:7" x14ac:dyDescent="0.35">
      <c r="G8601"/>
    </row>
    <row r="8602" spans="7:7" x14ac:dyDescent="0.35">
      <c r="G8602"/>
    </row>
    <row r="8603" spans="7:7" x14ac:dyDescent="0.35">
      <c r="G8603"/>
    </row>
    <row r="8604" spans="7:7" x14ac:dyDescent="0.35">
      <c r="G8604"/>
    </row>
    <row r="8605" spans="7:7" x14ac:dyDescent="0.35">
      <c r="G8605"/>
    </row>
    <row r="8606" spans="7:7" x14ac:dyDescent="0.35">
      <c r="G8606"/>
    </row>
    <row r="8607" spans="7:7" x14ac:dyDescent="0.35">
      <c r="G8607"/>
    </row>
    <row r="8608" spans="7:7" x14ac:dyDescent="0.35">
      <c r="G8608"/>
    </row>
    <row r="8609" spans="7:7" x14ac:dyDescent="0.35">
      <c r="G8609"/>
    </row>
    <row r="8610" spans="7:7" x14ac:dyDescent="0.35">
      <c r="G8610"/>
    </row>
    <row r="8611" spans="7:7" x14ac:dyDescent="0.35">
      <c r="G8611"/>
    </row>
    <row r="8612" spans="7:7" x14ac:dyDescent="0.35">
      <c r="G8612"/>
    </row>
    <row r="8613" spans="7:7" x14ac:dyDescent="0.35">
      <c r="G8613"/>
    </row>
    <row r="8614" spans="7:7" x14ac:dyDescent="0.35">
      <c r="G8614"/>
    </row>
    <row r="8615" spans="7:7" x14ac:dyDescent="0.35">
      <c r="G8615"/>
    </row>
    <row r="8616" spans="7:7" x14ac:dyDescent="0.35">
      <c r="G8616"/>
    </row>
    <row r="8617" spans="7:7" x14ac:dyDescent="0.35">
      <c r="G8617"/>
    </row>
    <row r="8618" spans="7:7" x14ac:dyDescent="0.35">
      <c r="G8618"/>
    </row>
    <row r="8619" spans="7:7" x14ac:dyDescent="0.35">
      <c r="G8619"/>
    </row>
    <row r="8620" spans="7:7" x14ac:dyDescent="0.35">
      <c r="G8620"/>
    </row>
    <row r="8621" spans="7:7" x14ac:dyDescent="0.35">
      <c r="G8621"/>
    </row>
    <row r="8622" spans="7:7" x14ac:dyDescent="0.35">
      <c r="G8622"/>
    </row>
    <row r="8623" spans="7:7" x14ac:dyDescent="0.35">
      <c r="G8623"/>
    </row>
    <row r="8624" spans="7:7" x14ac:dyDescent="0.35">
      <c r="G8624"/>
    </row>
    <row r="8625" spans="7:7" x14ac:dyDescent="0.35">
      <c r="G8625"/>
    </row>
    <row r="8626" spans="7:7" x14ac:dyDescent="0.35">
      <c r="G8626"/>
    </row>
    <row r="8627" spans="7:7" x14ac:dyDescent="0.35">
      <c r="G8627"/>
    </row>
    <row r="8628" spans="7:7" x14ac:dyDescent="0.35">
      <c r="G8628"/>
    </row>
    <row r="8629" spans="7:7" x14ac:dyDescent="0.35">
      <c r="G8629"/>
    </row>
    <row r="8630" spans="7:7" x14ac:dyDescent="0.35">
      <c r="G8630"/>
    </row>
    <row r="8631" spans="7:7" x14ac:dyDescent="0.35">
      <c r="G8631"/>
    </row>
    <row r="8632" spans="7:7" x14ac:dyDescent="0.35">
      <c r="G8632"/>
    </row>
    <row r="8633" spans="7:7" x14ac:dyDescent="0.35">
      <c r="G8633"/>
    </row>
    <row r="8634" spans="7:7" x14ac:dyDescent="0.35">
      <c r="G8634"/>
    </row>
    <row r="8635" spans="7:7" x14ac:dyDescent="0.35">
      <c r="G8635"/>
    </row>
    <row r="8636" spans="7:7" x14ac:dyDescent="0.35">
      <c r="G8636"/>
    </row>
    <row r="8637" spans="7:7" x14ac:dyDescent="0.35">
      <c r="G8637"/>
    </row>
    <row r="8638" spans="7:7" x14ac:dyDescent="0.35">
      <c r="G8638"/>
    </row>
    <row r="8639" spans="7:7" x14ac:dyDescent="0.35">
      <c r="G8639"/>
    </row>
    <row r="8640" spans="7:7" x14ac:dyDescent="0.35">
      <c r="G8640"/>
    </row>
    <row r="8641" spans="7:7" x14ac:dyDescent="0.35">
      <c r="G8641"/>
    </row>
    <row r="8642" spans="7:7" x14ac:dyDescent="0.35">
      <c r="G8642"/>
    </row>
    <row r="8643" spans="7:7" x14ac:dyDescent="0.35">
      <c r="G8643"/>
    </row>
    <row r="8644" spans="7:7" x14ac:dyDescent="0.35">
      <c r="G8644"/>
    </row>
    <row r="8645" spans="7:7" x14ac:dyDescent="0.35">
      <c r="G8645"/>
    </row>
    <row r="8646" spans="7:7" x14ac:dyDescent="0.35">
      <c r="G8646"/>
    </row>
    <row r="8647" spans="7:7" x14ac:dyDescent="0.35">
      <c r="G8647"/>
    </row>
    <row r="8648" spans="7:7" x14ac:dyDescent="0.35">
      <c r="G8648"/>
    </row>
    <row r="8649" spans="7:7" x14ac:dyDescent="0.35">
      <c r="G8649"/>
    </row>
    <row r="8650" spans="7:7" x14ac:dyDescent="0.35">
      <c r="G8650"/>
    </row>
    <row r="8651" spans="7:7" x14ac:dyDescent="0.35">
      <c r="G8651"/>
    </row>
    <row r="8652" spans="7:7" x14ac:dyDescent="0.35">
      <c r="G8652"/>
    </row>
    <row r="8653" spans="7:7" x14ac:dyDescent="0.35">
      <c r="G8653"/>
    </row>
    <row r="8654" spans="7:7" x14ac:dyDescent="0.35">
      <c r="G8654"/>
    </row>
    <row r="8655" spans="7:7" x14ac:dyDescent="0.35">
      <c r="G8655"/>
    </row>
    <row r="8656" spans="7:7" x14ac:dyDescent="0.35">
      <c r="G8656"/>
    </row>
    <row r="8657" spans="7:7" x14ac:dyDescent="0.35">
      <c r="G8657"/>
    </row>
    <row r="8658" spans="7:7" x14ac:dyDescent="0.35">
      <c r="G8658"/>
    </row>
    <row r="8659" spans="7:7" x14ac:dyDescent="0.35">
      <c r="G8659"/>
    </row>
    <row r="8660" spans="7:7" x14ac:dyDescent="0.35">
      <c r="G8660"/>
    </row>
    <row r="8661" spans="7:7" x14ac:dyDescent="0.35">
      <c r="G8661"/>
    </row>
    <row r="8662" spans="7:7" x14ac:dyDescent="0.35">
      <c r="G8662"/>
    </row>
    <row r="8663" spans="7:7" x14ac:dyDescent="0.35">
      <c r="G8663"/>
    </row>
    <row r="8664" spans="7:7" x14ac:dyDescent="0.35">
      <c r="G8664"/>
    </row>
    <row r="8665" spans="7:7" x14ac:dyDescent="0.35">
      <c r="G8665"/>
    </row>
    <row r="8666" spans="7:7" x14ac:dyDescent="0.35">
      <c r="G8666"/>
    </row>
    <row r="8667" spans="7:7" x14ac:dyDescent="0.35">
      <c r="G8667"/>
    </row>
    <row r="8668" spans="7:7" x14ac:dyDescent="0.35">
      <c r="G8668"/>
    </row>
    <row r="8669" spans="7:7" x14ac:dyDescent="0.35">
      <c r="G8669"/>
    </row>
    <row r="8670" spans="7:7" x14ac:dyDescent="0.35">
      <c r="G8670"/>
    </row>
    <row r="8671" spans="7:7" x14ac:dyDescent="0.35">
      <c r="G8671"/>
    </row>
    <row r="8672" spans="7:7" x14ac:dyDescent="0.35">
      <c r="G8672"/>
    </row>
    <row r="8673" spans="7:7" x14ac:dyDescent="0.35">
      <c r="G8673"/>
    </row>
    <row r="8674" spans="7:7" x14ac:dyDescent="0.35">
      <c r="G8674"/>
    </row>
    <row r="8675" spans="7:7" x14ac:dyDescent="0.35">
      <c r="G8675"/>
    </row>
    <row r="8676" spans="7:7" x14ac:dyDescent="0.35">
      <c r="G8676"/>
    </row>
    <row r="8677" spans="7:7" x14ac:dyDescent="0.35">
      <c r="G8677"/>
    </row>
    <row r="8678" spans="7:7" x14ac:dyDescent="0.35">
      <c r="G8678"/>
    </row>
    <row r="8679" spans="7:7" x14ac:dyDescent="0.35">
      <c r="G8679"/>
    </row>
    <row r="8680" spans="7:7" x14ac:dyDescent="0.35">
      <c r="G8680"/>
    </row>
    <row r="8681" spans="7:7" x14ac:dyDescent="0.35">
      <c r="G8681"/>
    </row>
    <row r="8682" spans="7:7" x14ac:dyDescent="0.35">
      <c r="G8682"/>
    </row>
    <row r="8683" spans="7:7" x14ac:dyDescent="0.35">
      <c r="G8683"/>
    </row>
    <row r="8684" spans="7:7" x14ac:dyDescent="0.35">
      <c r="G8684"/>
    </row>
    <row r="8685" spans="7:7" x14ac:dyDescent="0.35">
      <c r="G8685"/>
    </row>
    <row r="8686" spans="7:7" x14ac:dyDescent="0.35">
      <c r="G8686"/>
    </row>
    <row r="8687" spans="7:7" x14ac:dyDescent="0.35">
      <c r="G8687"/>
    </row>
    <row r="8688" spans="7:7" x14ac:dyDescent="0.35">
      <c r="G8688"/>
    </row>
    <row r="8689" spans="7:7" x14ac:dyDescent="0.35">
      <c r="G8689"/>
    </row>
    <row r="8690" spans="7:7" x14ac:dyDescent="0.35">
      <c r="G8690"/>
    </row>
    <row r="8691" spans="7:7" x14ac:dyDescent="0.35">
      <c r="G8691"/>
    </row>
    <row r="8692" spans="7:7" x14ac:dyDescent="0.35">
      <c r="G8692"/>
    </row>
    <row r="8693" spans="7:7" x14ac:dyDescent="0.35">
      <c r="G8693"/>
    </row>
    <row r="8694" spans="7:7" x14ac:dyDescent="0.35">
      <c r="G8694"/>
    </row>
    <row r="8695" spans="7:7" x14ac:dyDescent="0.35">
      <c r="G8695"/>
    </row>
    <row r="8696" spans="7:7" x14ac:dyDescent="0.35">
      <c r="G8696"/>
    </row>
    <row r="8697" spans="7:7" x14ac:dyDescent="0.35">
      <c r="G8697"/>
    </row>
    <row r="8698" spans="7:7" x14ac:dyDescent="0.35">
      <c r="G8698"/>
    </row>
    <row r="8699" spans="7:7" x14ac:dyDescent="0.35">
      <c r="G8699"/>
    </row>
    <row r="8700" spans="7:7" x14ac:dyDescent="0.35">
      <c r="G8700"/>
    </row>
    <row r="8701" spans="7:7" x14ac:dyDescent="0.35">
      <c r="G8701"/>
    </row>
    <row r="8702" spans="7:7" x14ac:dyDescent="0.35">
      <c r="G8702"/>
    </row>
    <row r="8703" spans="7:7" x14ac:dyDescent="0.35">
      <c r="G8703"/>
    </row>
    <row r="8704" spans="7:7" x14ac:dyDescent="0.35">
      <c r="G8704"/>
    </row>
    <row r="8705" spans="7:7" x14ac:dyDescent="0.35">
      <c r="G8705"/>
    </row>
    <row r="8706" spans="7:7" x14ac:dyDescent="0.35">
      <c r="G8706"/>
    </row>
    <row r="8707" spans="7:7" x14ac:dyDescent="0.35">
      <c r="G8707"/>
    </row>
    <row r="8708" spans="7:7" x14ac:dyDescent="0.35">
      <c r="G8708"/>
    </row>
    <row r="8709" spans="7:7" x14ac:dyDescent="0.35">
      <c r="G8709"/>
    </row>
    <row r="8710" spans="7:7" x14ac:dyDescent="0.35">
      <c r="G8710"/>
    </row>
    <row r="8711" spans="7:7" x14ac:dyDescent="0.35">
      <c r="G8711"/>
    </row>
    <row r="8712" spans="7:7" x14ac:dyDescent="0.35">
      <c r="G8712"/>
    </row>
    <row r="8713" spans="7:7" x14ac:dyDescent="0.35">
      <c r="G8713"/>
    </row>
    <row r="8714" spans="7:7" x14ac:dyDescent="0.35">
      <c r="G8714"/>
    </row>
    <row r="8715" spans="7:7" x14ac:dyDescent="0.35">
      <c r="G8715"/>
    </row>
    <row r="8716" spans="7:7" x14ac:dyDescent="0.35">
      <c r="G8716"/>
    </row>
    <row r="8717" spans="7:7" x14ac:dyDescent="0.35">
      <c r="G8717"/>
    </row>
    <row r="8718" spans="7:7" x14ac:dyDescent="0.35">
      <c r="G8718"/>
    </row>
    <row r="8719" spans="7:7" x14ac:dyDescent="0.35">
      <c r="G8719"/>
    </row>
    <row r="8720" spans="7:7" x14ac:dyDescent="0.35">
      <c r="G8720"/>
    </row>
    <row r="8721" spans="7:7" x14ac:dyDescent="0.35">
      <c r="G8721"/>
    </row>
    <row r="8722" spans="7:7" x14ac:dyDescent="0.35">
      <c r="G8722"/>
    </row>
    <row r="8723" spans="7:7" x14ac:dyDescent="0.35">
      <c r="G8723"/>
    </row>
    <row r="8724" spans="7:7" x14ac:dyDescent="0.35">
      <c r="G8724"/>
    </row>
    <row r="8725" spans="7:7" x14ac:dyDescent="0.35">
      <c r="G8725"/>
    </row>
    <row r="8726" spans="7:7" x14ac:dyDescent="0.35">
      <c r="G8726"/>
    </row>
    <row r="8727" spans="7:7" x14ac:dyDescent="0.35">
      <c r="G8727"/>
    </row>
    <row r="8728" spans="7:7" x14ac:dyDescent="0.35">
      <c r="G8728"/>
    </row>
    <row r="8729" spans="7:7" x14ac:dyDescent="0.35">
      <c r="G8729"/>
    </row>
    <row r="8730" spans="7:7" x14ac:dyDescent="0.35">
      <c r="G8730"/>
    </row>
    <row r="8731" spans="7:7" x14ac:dyDescent="0.35">
      <c r="G8731"/>
    </row>
    <row r="8732" spans="7:7" x14ac:dyDescent="0.35">
      <c r="G8732"/>
    </row>
    <row r="8733" spans="7:7" x14ac:dyDescent="0.35">
      <c r="G8733"/>
    </row>
    <row r="8734" spans="7:7" x14ac:dyDescent="0.35">
      <c r="G8734"/>
    </row>
    <row r="8735" spans="7:7" x14ac:dyDescent="0.35">
      <c r="G8735"/>
    </row>
    <row r="8736" spans="7:7" x14ac:dyDescent="0.35">
      <c r="G8736"/>
    </row>
    <row r="8737" spans="7:7" x14ac:dyDescent="0.35">
      <c r="G8737"/>
    </row>
    <row r="8738" spans="7:7" x14ac:dyDescent="0.35">
      <c r="G8738"/>
    </row>
    <row r="8739" spans="7:7" x14ac:dyDescent="0.35">
      <c r="G8739"/>
    </row>
    <row r="8740" spans="7:7" x14ac:dyDescent="0.35">
      <c r="G8740"/>
    </row>
    <row r="8741" spans="7:7" x14ac:dyDescent="0.35">
      <c r="G8741"/>
    </row>
    <row r="8742" spans="7:7" x14ac:dyDescent="0.35">
      <c r="G8742"/>
    </row>
    <row r="8743" spans="7:7" x14ac:dyDescent="0.35">
      <c r="G8743"/>
    </row>
    <row r="8744" spans="7:7" x14ac:dyDescent="0.35">
      <c r="G8744"/>
    </row>
    <row r="8745" spans="7:7" x14ac:dyDescent="0.35">
      <c r="G8745"/>
    </row>
    <row r="8746" spans="7:7" x14ac:dyDescent="0.35">
      <c r="G8746"/>
    </row>
    <row r="8747" spans="7:7" x14ac:dyDescent="0.35">
      <c r="G8747"/>
    </row>
    <row r="8748" spans="7:7" x14ac:dyDescent="0.35">
      <c r="G8748"/>
    </row>
    <row r="8749" spans="7:7" x14ac:dyDescent="0.35">
      <c r="G8749"/>
    </row>
    <row r="8750" spans="7:7" x14ac:dyDescent="0.35">
      <c r="G8750"/>
    </row>
    <row r="8751" spans="7:7" x14ac:dyDescent="0.35">
      <c r="G8751"/>
    </row>
    <row r="8752" spans="7:7" x14ac:dyDescent="0.35">
      <c r="G8752"/>
    </row>
    <row r="8753" spans="7:7" x14ac:dyDescent="0.35">
      <c r="G8753"/>
    </row>
    <row r="8754" spans="7:7" x14ac:dyDescent="0.35">
      <c r="G8754"/>
    </row>
    <row r="8755" spans="7:7" x14ac:dyDescent="0.35">
      <c r="G8755"/>
    </row>
    <row r="8756" spans="7:7" x14ac:dyDescent="0.35">
      <c r="G8756"/>
    </row>
    <row r="8757" spans="7:7" x14ac:dyDescent="0.35">
      <c r="G8757"/>
    </row>
    <row r="8758" spans="7:7" x14ac:dyDescent="0.35">
      <c r="G8758"/>
    </row>
    <row r="8759" spans="7:7" x14ac:dyDescent="0.35">
      <c r="G8759"/>
    </row>
    <row r="8760" spans="7:7" x14ac:dyDescent="0.35">
      <c r="G8760"/>
    </row>
    <row r="8761" spans="7:7" x14ac:dyDescent="0.35">
      <c r="G8761"/>
    </row>
    <row r="8762" spans="7:7" x14ac:dyDescent="0.35">
      <c r="G8762"/>
    </row>
    <row r="8763" spans="7:7" x14ac:dyDescent="0.35">
      <c r="G8763"/>
    </row>
    <row r="8764" spans="7:7" x14ac:dyDescent="0.35">
      <c r="G8764"/>
    </row>
    <row r="8765" spans="7:7" x14ac:dyDescent="0.35">
      <c r="G8765"/>
    </row>
    <row r="8766" spans="7:7" x14ac:dyDescent="0.35">
      <c r="G8766"/>
    </row>
    <row r="8767" spans="7:7" x14ac:dyDescent="0.35">
      <c r="G8767"/>
    </row>
    <row r="8768" spans="7:7" x14ac:dyDescent="0.35">
      <c r="G8768"/>
    </row>
    <row r="8769" spans="7:7" x14ac:dyDescent="0.35">
      <c r="G8769"/>
    </row>
    <row r="8770" spans="7:7" x14ac:dyDescent="0.35">
      <c r="G8770"/>
    </row>
    <row r="8771" spans="7:7" x14ac:dyDescent="0.35">
      <c r="G8771"/>
    </row>
    <row r="8772" spans="7:7" x14ac:dyDescent="0.35">
      <c r="G8772"/>
    </row>
    <row r="8773" spans="7:7" x14ac:dyDescent="0.35">
      <c r="G8773"/>
    </row>
    <row r="8774" spans="7:7" x14ac:dyDescent="0.35">
      <c r="G8774"/>
    </row>
    <row r="8775" spans="7:7" x14ac:dyDescent="0.35">
      <c r="G8775"/>
    </row>
    <row r="8776" spans="7:7" x14ac:dyDescent="0.35">
      <c r="G8776"/>
    </row>
    <row r="8777" spans="7:7" x14ac:dyDescent="0.35">
      <c r="G8777"/>
    </row>
    <row r="8778" spans="7:7" x14ac:dyDescent="0.35">
      <c r="G8778"/>
    </row>
    <row r="8779" spans="7:7" x14ac:dyDescent="0.35">
      <c r="G8779"/>
    </row>
    <row r="8780" spans="7:7" x14ac:dyDescent="0.35">
      <c r="G8780"/>
    </row>
    <row r="8781" spans="7:7" x14ac:dyDescent="0.35">
      <c r="G8781"/>
    </row>
    <row r="8782" spans="7:7" x14ac:dyDescent="0.35">
      <c r="G8782"/>
    </row>
    <row r="8783" spans="7:7" x14ac:dyDescent="0.35">
      <c r="G8783"/>
    </row>
    <row r="8784" spans="7:7" x14ac:dyDescent="0.35">
      <c r="G8784"/>
    </row>
    <row r="8785" spans="7:7" x14ac:dyDescent="0.35">
      <c r="G8785"/>
    </row>
    <row r="8786" spans="7:7" x14ac:dyDescent="0.35">
      <c r="G8786"/>
    </row>
    <row r="8787" spans="7:7" x14ac:dyDescent="0.35">
      <c r="G8787"/>
    </row>
    <row r="8788" spans="7:7" x14ac:dyDescent="0.35">
      <c r="G8788"/>
    </row>
    <row r="8789" spans="7:7" x14ac:dyDescent="0.35">
      <c r="G8789"/>
    </row>
    <row r="8790" spans="7:7" x14ac:dyDescent="0.35">
      <c r="G8790"/>
    </row>
    <row r="8791" spans="7:7" x14ac:dyDescent="0.35">
      <c r="G8791"/>
    </row>
    <row r="8792" spans="7:7" x14ac:dyDescent="0.35">
      <c r="G8792"/>
    </row>
    <row r="8793" spans="7:7" x14ac:dyDescent="0.35">
      <c r="G8793"/>
    </row>
    <row r="8794" spans="7:7" x14ac:dyDescent="0.35">
      <c r="G8794"/>
    </row>
    <row r="8795" spans="7:7" x14ac:dyDescent="0.35">
      <c r="G8795"/>
    </row>
    <row r="8796" spans="7:7" x14ac:dyDescent="0.35">
      <c r="G8796"/>
    </row>
    <row r="8797" spans="7:7" x14ac:dyDescent="0.35">
      <c r="G8797"/>
    </row>
    <row r="8798" spans="7:7" x14ac:dyDescent="0.35">
      <c r="G8798"/>
    </row>
    <row r="8799" spans="7:7" x14ac:dyDescent="0.35">
      <c r="G8799"/>
    </row>
    <row r="8800" spans="7:7" x14ac:dyDescent="0.35">
      <c r="G8800"/>
    </row>
    <row r="8801" spans="7:7" x14ac:dyDescent="0.35">
      <c r="G8801"/>
    </row>
    <row r="8802" spans="7:7" x14ac:dyDescent="0.35">
      <c r="G8802"/>
    </row>
    <row r="8803" spans="7:7" x14ac:dyDescent="0.35">
      <c r="G8803"/>
    </row>
    <row r="8804" spans="7:7" x14ac:dyDescent="0.35">
      <c r="G8804"/>
    </row>
    <row r="8805" spans="7:7" x14ac:dyDescent="0.35">
      <c r="G8805"/>
    </row>
    <row r="8806" spans="7:7" x14ac:dyDescent="0.35">
      <c r="G8806"/>
    </row>
    <row r="8807" spans="7:7" x14ac:dyDescent="0.35">
      <c r="G8807"/>
    </row>
    <row r="8808" spans="7:7" x14ac:dyDescent="0.35">
      <c r="G8808"/>
    </row>
    <row r="8809" spans="7:7" x14ac:dyDescent="0.35">
      <c r="G8809"/>
    </row>
    <row r="8810" spans="7:7" x14ac:dyDescent="0.35">
      <c r="G8810"/>
    </row>
    <row r="8811" spans="7:7" x14ac:dyDescent="0.35">
      <c r="G8811"/>
    </row>
    <row r="8812" spans="7:7" x14ac:dyDescent="0.35">
      <c r="G8812"/>
    </row>
    <row r="8813" spans="7:7" x14ac:dyDescent="0.35">
      <c r="G8813"/>
    </row>
    <row r="8814" spans="7:7" x14ac:dyDescent="0.35">
      <c r="G8814"/>
    </row>
    <row r="8815" spans="7:7" x14ac:dyDescent="0.35">
      <c r="G8815"/>
    </row>
    <row r="8816" spans="7:7" x14ac:dyDescent="0.35">
      <c r="G8816"/>
    </row>
    <row r="8817" spans="7:7" x14ac:dyDescent="0.35">
      <c r="G8817"/>
    </row>
    <row r="8818" spans="7:7" x14ac:dyDescent="0.35">
      <c r="G8818"/>
    </row>
    <row r="8819" spans="7:7" x14ac:dyDescent="0.35">
      <c r="G8819"/>
    </row>
    <row r="8820" spans="7:7" x14ac:dyDescent="0.35">
      <c r="G8820"/>
    </row>
    <row r="8821" spans="7:7" x14ac:dyDescent="0.35">
      <c r="G8821"/>
    </row>
    <row r="8822" spans="7:7" x14ac:dyDescent="0.35">
      <c r="G8822"/>
    </row>
    <row r="8823" spans="7:7" x14ac:dyDescent="0.35">
      <c r="G8823"/>
    </row>
    <row r="8824" spans="7:7" x14ac:dyDescent="0.35">
      <c r="G8824"/>
    </row>
    <row r="8825" spans="7:7" x14ac:dyDescent="0.35">
      <c r="G8825"/>
    </row>
    <row r="8826" spans="7:7" x14ac:dyDescent="0.35">
      <c r="G8826"/>
    </row>
    <row r="8827" spans="7:7" x14ac:dyDescent="0.35">
      <c r="G8827"/>
    </row>
    <row r="8828" spans="7:7" x14ac:dyDescent="0.35">
      <c r="G8828"/>
    </row>
    <row r="8829" spans="7:7" x14ac:dyDescent="0.35">
      <c r="G8829"/>
    </row>
    <row r="8830" spans="7:7" x14ac:dyDescent="0.35">
      <c r="G8830"/>
    </row>
    <row r="8831" spans="7:7" x14ac:dyDescent="0.35">
      <c r="G8831"/>
    </row>
    <row r="8832" spans="7:7" x14ac:dyDescent="0.35">
      <c r="G8832"/>
    </row>
    <row r="8833" spans="7:7" x14ac:dyDescent="0.35">
      <c r="G8833"/>
    </row>
    <row r="8834" spans="7:7" x14ac:dyDescent="0.35">
      <c r="G8834"/>
    </row>
    <row r="8835" spans="7:7" x14ac:dyDescent="0.35">
      <c r="G8835"/>
    </row>
    <row r="8836" spans="7:7" x14ac:dyDescent="0.35">
      <c r="G8836"/>
    </row>
    <row r="8837" spans="7:7" x14ac:dyDescent="0.35">
      <c r="G8837"/>
    </row>
    <row r="8838" spans="7:7" x14ac:dyDescent="0.35">
      <c r="G8838"/>
    </row>
    <row r="8839" spans="7:7" x14ac:dyDescent="0.35">
      <c r="G8839"/>
    </row>
    <row r="8840" spans="7:7" x14ac:dyDescent="0.35">
      <c r="G8840"/>
    </row>
    <row r="8841" spans="7:7" x14ac:dyDescent="0.35">
      <c r="G8841"/>
    </row>
    <row r="8842" spans="7:7" x14ac:dyDescent="0.35">
      <c r="G8842"/>
    </row>
    <row r="8843" spans="7:7" x14ac:dyDescent="0.35">
      <c r="G8843"/>
    </row>
    <row r="8844" spans="7:7" x14ac:dyDescent="0.35">
      <c r="G8844"/>
    </row>
    <row r="8845" spans="7:7" x14ac:dyDescent="0.35">
      <c r="G8845"/>
    </row>
    <row r="8846" spans="7:7" x14ac:dyDescent="0.35">
      <c r="G8846"/>
    </row>
    <row r="8847" spans="7:7" x14ac:dyDescent="0.35">
      <c r="G8847"/>
    </row>
    <row r="8848" spans="7:7" x14ac:dyDescent="0.35">
      <c r="G8848"/>
    </row>
    <row r="8849" spans="7:7" x14ac:dyDescent="0.35">
      <c r="G8849"/>
    </row>
    <row r="8850" spans="7:7" x14ac:dyDescent="0.35">
      <c r="G8850"/>
    </row>
    <row r="8851" spans="7:7" x14ac:dyDescent="0.35">
      <c r="G8851"/>
    </row>
    <row r="8852" spans="7:7" x14ac:dyDescent="0.35">
      <c r="G8852"/>
    </row>
    <row r="8853" spans="7:7" x14ac:dyDescent="0.35">
      <c r="G8853"/>
    </row>
    <row r="8854" spans="7:7" x14ac:dyDescent="0.35">
      <c r="G8854"/>
    </row>
    <row r="8855" spans="7:7" x14ac:dyDescent="0.35">
      <c r="G8855"/>
    </row>
    <row r="8856" spans="7:7" x14ac:dyDescent="0.35">
      <c r="G8856"/>
    </row>
    <row r="8857" spans="7:7" x14ac:dyDescent="0.35">
      <c r="G8857"/>
    </row>
    <row r="8858" spans="7:7" x14ac:dyDescent="0.35">
      <c r="G8858"/>
    </row>
    <row r="8859" spans="7:7" x14ac:dyDescent="0.35">
      <c r="G8859"/>
    </row>
    <row r="8860" spans="7:7" x14ac:dyDescent="0.35">
      <c r="G8860"/>
    </row>
    <row r="8861" spans="7:7" x14ac:dyDescent="0.35">
      <c r="G8861"/>
    </row>
    <row r="8862" spans="7:7" x14ac:dyDescent="0.35">
      <c r="G8862"/>
    </row>
    <row r="8863" spans="7:7" x14ac:dyDescent="0.35">
      <c r="G8863"/>
    </row>
    <row r="8864" spans="7:7" x14ac:dyDescent="0.35">
      <c r="G8864"/>
    </row>
    <row r="8865" spans="7:7" x14ac:dyDescent="0.35">
      <c r="G8865"/>
    </row>
    <row r="8866" spans="7:7" x14ac:dyDescent="0.35">
      <c r="G8866"/>
    </row>
    <row r="8867" spans="7:7" x14ac:dyDescent="0.35">
      <c r="G8867"/>
    </row>
    <row r="8868" spans="7:7" x14ac:dyDescent="0.35">
      <c r="G8868"/>
    </row>
    <row r="8869" spans="7:7" x14ac:dyDescent="0.35">
      <c r="G8869"/>
    </row>
    <row r="8870" spans="7:7" x14ac:dyDescent="0.35">
      <c r="G8870"/>
    </row>
    <row r="8871" spans="7:7" x14ac:dyDescent="0.35">
      <c r="G8871"/>
    </row>
    <row r="8872" spans="7:7" x14ac:dyDescent="0.35">
      <c r="G8872"/>
    </row>
    <row r="8873" spans="7:7" x14ac:dyDescent="0.35">
      <c r="G8873"/>
    </row>
    <row r="8874" spans="7:7" x14ac:dyDescent="0.35">
      <c r="G8874"/>
    </row>
    <row r="8875" spans="7:7" x14ac:dyDescent="0.35">
      <c r="G8875"/>
    </row>
    <row r="8876" spans="7:7" x14ac:dyDescent="0.35">
      <c r="G8876"/>
    </row>
    <row r="8877" spans="7:7" x14ac:dyDescent="0.35">
      <c r="G8877"/>
    </row>
    <row r="8878" spans="7:7" x14ac:dyDescent="0.35">
      <c r="G8878"/>
    </row>
    <row r="8879" spans="7:7" x14ac:dyDescent="0.35">
      <c r="G8879"/>
    </row>
    <row r="8880" spans="7:7" x14ac:dyDescent="0.35">
      <c r="G8880"/>
    </row>
    <row r="8881" spans="7:7" x14ac:dyDescent="0.35">
      <c r="G8881"/>
    </row>
    <row r="8882" spans="7:7" x14ac:dyDescent="0.35">
      <c r="G8882"/>
    </row>
    <row r="8883" spans="7:7" x14ac:dyDescent="0.35">
      <c r="G8883"/>
    </row>
    <row r="8884" spans="7:7" x14ac:dyDescent="0.35">
      <c r="G8884"/>
    </row>
    <row r="8885" spans="7:7" x14ac:dyDescent="0.35">
      <c r="G8885"/>
    </row>
    <row r="8886" spans="7:7" x14ac:dyDescent="0.35">
      <c r="G8886"/>
    </row>
    <row r="8887" spans="7:7" x14ac:dyDescent="0.35">
      <c r="G8887"/>
    </row>
    <row r="8888" spans="7:7" x14ac:dyDescent="0.35">
      <c r="G8888"/>
    </row>
    <row r="8889" spans="7:7" x14ac:dyDescent="0.35">
      <c r="G8889"/>
    </row>
    <row r="8890" spans="7:7" x14ac:dyDescent="0.35">
      <c r="G8890"/>
    </row>
    <row r="8891" spans="7:7" x14ac:dyDescent="0.35">
      <c r="G8891"/>
    </row>
    <row r="8892" spans="7:7" x14ac:dyDescent="0.35">
      <c r="G8892"/>
    </row>
    <row r="8893" spans="7:7" x14ac:dyDescent="0.35">
      <c r="G8893"/>
    </row>
    <row r="8894" spans="7:7" x14ac:dyDescent="0.35">
      <c r="G8894"/>
    </row>
    <row r="8895" spans="7:7" x14ac:dyDescent="0.35">
      <c r="G8895"/>
    </row>
    <row r="8896" spans="7:7" x14ac:dyDescent="0.35">
      <c r="G8896"/>
    </row>
    <row r="8897" spans="7:7" x14ac:dyDescent="0.35">
      <c r="G8897"/>
    </row>
    <row r="8898" spans="7:7" x14ac:dyDescent="0.35">
      <c r="G8898"/>
    </row>
    <row r="8899" spans="7:7" x14ac:dyDescent="0.35">
      <c r="G8899"/>
    </row>
    <row r="8900" spans="7:7" x14ac:dyDescent="0.35">
      <c r="G8900"/>
    </row>
    <row r="8901" spans="7:7" x14ac:dyDescent="0.35">
      <c r="G8901"/>
    </row>
    <row r="8902" spans="7:7" x14ac:dyDescent="0.35">
      <c r="G8902"/>
    </row>
    <row r="8903" spans="7:7" x14ac:dyDescent="0.35">
      <c r="G8903"/>
    </row>
    <row r="8904" spans="7:7" x14ac:dyDescent="0.35">
      <c r="G8904"/>
    </row>
    <row r="8905" spans="7:7" x14ac:dyDescent="0.35">
      <c r="G8905"/>
    </row>
    <row r="8906" spans="7:7" x14ac:dyDescent="0.35">
      <c r="G8906"/>
    </row>
    <row r="8907" spans="7:7" x14ac:dyDescent="0.35">
      <c r="G8907"/>
    </row>
    <row r="8908" spans="7:7" x14ac:dyDescent="0.35">
      <c r="G8908"/>
    </row>
    <row r="8909" spans="7:7" x14ac:dyDescent="0.35">
      <c r="G8909"/>
    </row>
    <row r="8910" spans="7:7" x14ac:dyDescent="0.35">
      <c r="G8910"/>
    </row>
    <row r="8911" spans="7:7" x14ac:dyDescent="0.35">
      <c r="G8911"/>
    </row>
    <row r="8912" spans="7:7" x14ac:dyDescent="0.35">
      <c r="G8912"/>
    </row>
    <row r="8913" spans="7:7" x14ac:dyDescent="0.35">
      <c r="G8913"/>
    </row>
    <row r="8914" spans="7:7" x14ac:dyDescent="0.35">
      <c r="G8914"/>
    </row>
    <row r="8915" spans="7:7" x14ac:dyDescent="0.35">
      <c r="G8915"/>
    </row>
    <row r="8916" spans="7:7" x14ac:dyDescent="0.35">
      <c r="G8916"/>
    </row>
    <row r="8917" spans="7:7" x14ac:dyDescent="0.35">
      <c r="G8917"/>
    </row>
    <row r="8918" spans="7:7" x14ac:dyDescent="0.35">
      <c r="G8918"/>
    </row>
    <row r="8919" spans="7:7" x14ac:dyDescent="0.35">
      <c r="G8919"/>
    </row>
    <row r="8920" spans="7:7" x14ac:dyDescent="0.35">
      <c r="G8920"/>
    </row>
    <row r="8921" spans="7:7" x14ac:dyDescent="0.35">
      <c r="G8921"/>
    </row>
    <row r="8922" spans="7:7" x14ac:dyDescent="0.35">
      <c r="G8922"/>
    </row>
    <row r="8923" spans="7:7" x14ac:dyDescent="0.35">
      <c r="G8923"/>
    </row>
    <row r="8924" spans="7:7" x14ac:dyDescent="0.35">
      <c r="G8924"/>
    </row>
    <row r="8925" spans="7:7" x14ac:dyDescent="0.35">
      <c r="G8925"/>
    </row>
    <row r="8926" spans="7:7" x14ac:dyDescent="0.35">
      <c r="G8926"/>
    </row>
    <row r="8927" spans="7:7" x14ac:dyDescent="0.35">
      <c r="G8927"/>
    </row>
    <row r="8928" spans="7:7" x14ac:dyDescent="0.35">
      <c r="G8928"/>
    </row>
    <row r="8929" spans="7:7" x14ac:dyDescent="0.35">
      <c r="G8929"/>
    </row>
    <row r="8930" spans="7:7" x14ac:dyDescent="0.35">
      <c r="G8930"/>
    </row>
    <row r="8931" spans="7:7" x14ac:dyDescent="0.35">
      <c r="G8931"/>
    </row>
    <row r="8932" spans="7:7" x14ac:dyDescent="0.35">
      <c r="G8932"/>
    </row>
    <row r="8933" spans="7:7" x14ac:dyDescent="0.35">
      <c r="G8933"/>
    </row>
    <row r="8934" spans="7:7" x14ac:dyDescent="0.35">
      <c r="G8934"/>
    </row>
    <row r="8935" spans="7:7" x14ac:dyDescent="0.35">
      <c r="G8935"/>
    </row>
    <row r="8936" spans="7:7" x14ac:dyDescent="0.35">
      <c r="G8936"/>
    </row>
    <row r="8937" spans="7:7" x14ac:dyDescent="0.35">
      <c r="G8937"/>
    </row>
    <row r="8938" spans="7:7" x14ac:dyDescent="0.35">
      <c r="G8938"/>
    </row>
    <row r="8939" spans="7:7" x14ac:dyDescent="0.35">
      <c r="G8939"/>
    </row>
    <row r="8940" spans="7:7" x14ac:dyDescent="0.35">
      <c r="G8940"/>
    </row>
    <row r="8941" spans="7:7" x14ac:dyDescent="0.35">
      <c r="G8941"/>
    </row>
    <row r="8942" spans="7:7" x14ac:dyDescent="0.35">
      <c r="G8942"/>
    </row>
    <row r="8943" spans="7:7" x14ac:dyDescent="0.35">
      <c r="G8943"/>
    </row>
    <row r="8944" spans="7:7" x14ac:dyDescent="0.35">
      <c r="G8944"/>
    </row>
    <row r="8945" spans="7:7" x14ac:dyDescent="0.35">
      <c r="G8945"/>
    </row>
    <row r="8946" spans="7:7" x14ac:dyDescent="0.35">
      <c r="G8946"/>
    </row>
    <row r="8947" spans="7:7" x14ac:dyDescent="0.35">
      <c r="G8947"/>
    </row>
    <row r="8948" spans="7:7" x14ac:dyDescent="0.35">
      <c r="G8948"/>
    </row>
    <row r="8949" spans="7:7" x14ac:dyDescent="0.35">
      <c r="G8949"/>
    </row>
    <row r="8950" spans="7:7" x14ac:dyDescent="0.35">
      <c r="G8950"/>
    </row>
    <row r="8951" spans="7:7" x14ac:dyDescent="0.35">
      <c r="G8951"/>
    </row>
    <row r="8952" spans="7:7" x14ac:dyDescent="0.35">
      <c r="G8952"/>
    </row>
    <row r="8953" spans="7:7" x14ac:dyDescent="0.35">
      <c r="G8953"/>
    </row>
    <row r="8954" spans="7:7" x14ac:dyDescent="0.35">
      <c r="G8954"/>
    </row>
    <row r="8955" spans="7:7" x14ac:dyDescent="0.35">
      <c r="G8955"/>
    </row>
    <row r="8956" spans="7:7" x14ac:dyDescent="0.35">
      <c r="G8956"/>
    </row>
    <row r="8957" spans="7:7" x14ac:dyDescent="0.35">
      <c r="G8957"/>
    </row>
    <row r="8958" spans="7:7" x14ac:dyDescent="0.35">
      <c r="G8958"/>
    </row>
    <row r="8959" spans="7:7" x14ac:dyDescent="0.35">
      <c r="G8959"/>
    </row>
    <row r="8960" spans="7:7" x14ac:dyDescent="0.35">
      <c r="G8960"/>
    </row>
    <row r="8961" spans="7:7" x14ac:dyDescent="0.35">
      <c r="G8961"/>
    </row>
    <row r="8962" spans="7:7" x14ac:dyDescent="0.35">
      <c r="G8962"/>
    </row>
    <row r="8963" spans="7:7" x14ac:dyDescent="0.35">
      <c r="G8963"/>
    </row>
    <row r="8964" spans="7:7" x14ac:dyDescent="0.35">
      <c r="G8964"/>
    </row>
    <row r="8965" spans="7:7" x14ac:dyDescent="0.35">
      <c r="G8965"/>
    </row>
    <row r="8966" spans="7:7" x14ac:dyDescent="0.35">
      <c r="G8966"/>
    </row>
    <row r="8967" spans="7:7" x14ac:dyDescent="0.35">
      <c r="G8967"/>
    </row>
    <row r="8968" spans="7:7" x14ac:dyDescent="0.35">
      <c r="G8968"/>
    </row>
    <row r="8969" spans="7:7" x14ac:dyDescent="0.35">
      <c r="G8969"/>
    </row>
    <row r="8970" spans="7:7" x14ac:dyDescent="0.35">
      <c r="G8970"/>
    </row>
    <row r="8971" spans="7:7" x14ac:dyDescent="0.35">
      <c r="G8971"/>
    </row>
    <row r="8972" spans="7:7" x14ac:dyDescent="0.35">
      <c r="G8972"/>
    </row>
    <row r="8973" spans="7:7" x14ac:dyDescent="0.35">
      <c r="G8973"/>
    </row>
    <row r="8974" spans="7:7" x14ac:dyDescent="0.35">
      <c r="G8974"/>
    </row>
    <row r="8975" spans="7:7" x14ac:dyDescent="0.35">
      <c r="G8975"/>
    </row>
    <row r="8976" spans="7:7" x14ac:dyDescent="0.35">
      <c r="G8976"/>
    </row>
    <row r="8977" spans="7:7" x14ac:dyDescent="0.35">
      <c r="G8977"/>
    </row>
    <row r="8978" spans="7:7" x14ac:dyDescent="0.35">
      <c r="G8978"/>
    </row>
    <row r="8979" spans="7:7" x14ac:dyDescent="0.35">
      <c r="G8979"/>
    </row>
    <row r="8980" spans="7:7" x14ac:dyDescent="0.35">
      <c r="G8980"/>
    </row>
    <row r="8981" spans="7:7" x14ac:dyDescent="0.35">
      <c r="G8981"/>
    </row>
    <row r="8982" spans="7:7" x14ac:dyDescent="0.35">
      <c r="G8982"/>
    </row>
    <row r="8983" spans="7:7" x14ac:dyDescent="0.35">
      <c r="G8983"/>
    </row>
    <row r="8984" spans="7:7" x14ac:dyDescent="0.35">
      <c r="G8984"/>
    </row>
    <row r="8985" spans="7:7" x14ac:dyDescent="0.35">
      <c r="G8985"/>
    </row>
    <row r="8986" spans="7:7" x14ac:dyDescent="0.35">
      <c r="G8986"/>
    </row>
    <row r="8987" spans="7:7" x14ac:dyDescent="0.35">
      <c r="G8987"/>
    </row>
    <row r="8988" spans="7:7" x14ac:dyDescent="0.35">
      <c r="G8988"/>
    </row>
    <row r="8989" spans="7:7" x14ac:dyDescent="0.35">
      <c r="G8989"/>
    </row>
    <row r="8990" spans="7:7" x14ac:dyDescent="0.35">
      <c r="G8990"/>
    </row>
    <row r="8991" spans="7:7" x14ac:dyDescent="0.35">
      <c r="G8991"/>
    </row>
    <row r="8992" spans="7:7" x14ac:dyDescent="0.35">
      <c r="G8992"/>
    </row>
    <row r="8993" spans="7:7" x14ac:dyDescent="0.35">
      <c r="G8993"/>
    </row>
    <row r="8994" spans="7:7" x14ac:dyDescent="0.35">
      <c r="G8994"/>
    </row>
    <row r="8995" spans="7:7" x14ac:dyDescent="0.35">
      <c r="G8995"/>
    </row>
    <row r="8996" spans="7:7" x14ac:dyDescent="0.35">
      <c r="G8996"/>
    </row>
    <row r="8997" spans="7:7" x14ac:dyDescent="0.35">
      <c r="G8997"/>
    </row>
    <row r="8998" spans="7:7" x14ac:dyDescent="0.35">
      <c r="G8998"/>
    </row>
    <row r="8999" spans="7:7" x14ac:dyDescent="0.35">
      <c r="G8999"/>
    </row>
    <row r="9000" spans="7:7" x14ac:dyDescent="0.35">
      <c r="G9000"/>
    </row>
    <row r="9001" spans="7:7" x14ac:dyDescent="0.35">
      <c r="G9001"/>
    </row>
    <row r="9002" spans="7:7" x14ac:dyDescent="0.35">
      <c r="G9002"/>
    </row>
    <row r="9003" spans="7:7" x14ac:dyDescent="0.35">
      <c r="G9003"/>
    </row>
    <row r="9004" spans="7:7" x14ac:dyDescent="0.35">
      <c r="G9004"/>
    </row>
    <row r="9005" spans="7:7" x14ac:dyDescent="0.35">
      <c r="G9005"/>
    </row>
    <row r="9006" spans="7:7" x14ac:dyDescent="0.35">
      <c r="G9006"/>
    </row>
    <row r="9007" spans="7:7" x14ac:dyDescent="0.35">
      <c r="G9007"/>
    </row>
    <row r="9008" spans="7:7" x14ac:dyDescent="0.35">
      <c r="G9008"/>
    </row>
    <row r="9009" spans="7:7" x14ac:dyDescent="0.35">
      <c r="G9009"/>
    </row>
    <row r="9010" spans="7:7" x14ac:dyDescent="0.35">
      <c r="G9010"/>
    </row>
    <row r="9011" spans="7:7" x14ac:dyDescent="0.35">
      <c r="G9011"/>
    </row>
    <row r="9012" spans="7:7" x14ac:dyDescent="0.35">
      <c r="G9012"/>
    </row>
    <row r="9013" spans="7:7" x14ac:dyDescent="0.35">
      <c r="G9013"/>
    </row>
    <row r="9014" spans="7:7" x14ac:dyDescent="0.35">
      <c r="G9014"/>
    </row>
    <row r="9015" spans="7:7" x14ac:dyDescent="0.35">
      <c r="G9015"/>
    </row>
    <row r="9016" spans="7:7" x14ac:dyDescent="0.35">
      <c r="G9016"/>
    </row>
    <row r="9017" spans="7:7" x14ac:dyDescent="0.35">
      <c r="G9017"/>
    </row>
    <row r="9018" spans="7:7" x14ac:dyDescent="0.35">
      <c r="G9018"/>
    </row>
    <row r="9019" spans="7:7" x14ac:dyDescent="0.35">
      <c r="G9019"/>
    </row>
    <row r="9020" spans="7:7" x14ac:dyDescent="0.35">
      <c r="G9020"/>
    </row>
    <row r="9021" spans="7:7" x14ac:dyDescent="0.35">
      <c r="G9021"/>
    </row>
    <row r="9022" spans="7:7" x14ac:dyDescent="0.35">
      <c r="G9022"/>
    </row>
    <row r="9023" spans="7:7" x14ac:dyDescent="0.35">
      <c r="G9023"/>
    </row>
    <row r="9024" spans="7:7" x14ac:dyDescent="0.35">
      <c r="G9024"/>
    </row>
    <row r="9025" spans="7:7" x14ac:dyDescent="0.35">
      <c r="G9025"/>
    </row>
    <row r="9026" spans="7:7" x14ac:dyDescent="0.35">
      <c r="G9026"/>
    </row>
    <row r="9027" spans="7:7" x14ac:dyDescent="0.35">
      <c r="G9027"/>
    </row>
    <row r="9028" spans="7:7" x14ac:dyDescent="0.35">
      <c r="G9028"/>
    </row>
    <row r="9029" spans="7:7" x14ac:dyDescent="0.35">
      <c r="G9029"/>
    </row>
    <row r="9030" spans="7:7" x14ac:dyDescent="0.35">
      <c r="G9030"/>
    </row>
    <row r="9031" spans="7:7" x14ac:dyDescent="0.35">
      <c r="G9031"/>
    </row>
    <row r="9032" spans="7:7" x14ac:dyDescent="0.35">
      <c r="G9032"/>
    </row>
    <row r="9033" spans="7:7" x14ac:dyDescent="0.35">
      <c r="G9033"/>
    </row>
    <row r="9034" spans="7:7" x14ac:dyDescent="0.35">
      <c r="G9034"/>
    </row>
    <row r="9035" spans="7:7" x14ac:dyDescent="0.35">
      <c r="G9035"/>
    </row>
    <row r="9036" spans="7:7" x14ac:dyDescent="0.35">
      <c r="G9036"/>
    </row>
    <row r="9037" spans="7:7" x14ac:dyDescent="0.35">
      <c r="G9037"/>
    </row>
    <row r="9038" spans="7:7" x14ac:dyDescent="0.35">
      <c r="G9038"/>
    </row>
    <row r="9039" spans="7:7" x14ac:dyDescent="0.35">
      <c r="G9039"/>
    </row>
    <row r="9040" spans="7:7" x14ac:dyDescent="0.35">
      <c r="G9040"/>
    </row>
    <row r="9041" spans="7:7" x14ac:dyDescent="0.35">
      <c r="G9041"/>
    </row>
    <row r="9042" spans="7:7" x14ac:dyDescent="0.35">
      <c r="G9042"/>
    </row>
    <row r="9043" spans="7:7" x14ac:dyDescent="0.35">
      <c r="G9043"/>
    </row>
    <row r="9044" spans="7:7" x14ac:dyDescent="0.35">
      <c r="G9044"/>
    </row>
    <row r="9045" spans="7:7" x14ac:dyDescent="0.35">
      <c r="G9045"/>
    </row>
    <row r="9046" spans="7:7" x14ac:dyDescent="0.35">
      <c r="G9046"/>
    </row>
    <row r="9047" spans="7:7" x14ac:dyDescent="0.35">
      <c r="G9047"/>
    </row>
    <row r="9048" spans="7:7" x14ac:dyDescent="0.35">
      <c r="G9048"/>
    </row>
    <row r="9049" spans="7:7" x14ac:dyDescent="0.35">
      <c r="G9049"/>
    </row>
    <row r="9050" spans="7:7" x14ac:dyDescent="0.35">
      <c r="G9050"/>
    </row>
    <row r="9051" spans="7:7" x14ac:dyDescent="0.35">
      <c r="G9051"/>
    </row>
    <row r="9052" spans="7:7" x14ac:dyDescent="0.35">
      <c r="G9052"/>
    </row>
    <row r="9053" spans="7:7" x14ac:dyDescent="0.35">
      <c r="G9053"/>
    </row>
    <row r="9054" spans="7:7" x14ac:dyDescent="0.35">
      <c r="G9054"/>
    </row>
    <row r="9055" spans="7:7" x14ac:dyDescent="0.35">
      <c r="G9055"/>
    </row>
    <row r="9056" spans="7:7" x14ac:dyDescent="0.35">
      <c r="G9056"/>
    </row>
    <row r="9057" spans="7:7" x14ac:dyDescent="0.35">
      <c r="G9057"/>
    </row>
    <row r="9058" spans="7:7" x14ac:dyDescent="0.35">
      <c r="G9058"/>
    </row>
    <row r="9059" spans="7:7" x14ac:dyDescent="0.35">
      <c r="G9059"/>
    </row>
    <row r="9060" spans="7:7" x14ac:dyDescent="0.35">
      <c r="G9060"/>
    </row>
    <row r="9061" spans="7:7" x14ac:dyDescent="0.35">
      <c r="G9061"/>
    </row>
    <row r="9062" spans="7:7" x14ac:dyDescent="0.35">
      <c r="G9062"/>
    </row>
    <row r="9063" spans="7:7" x14ac:dyDescent="0.35">
      <c r="G9063"/>
    </row>
    <row r="9064" spans="7:7" x14ac:dyDescent="0.35">
      <c r="G9064"/>
    </row>
    <row r="9065" spans="7:7" x14ac:dyDescent="0.35">
      <c r="G9065"/>
    </row>
    <row r="9066" spans="7:7" x14ac:dyDescent="0.35">
      <c r="G9066"/>
    </row>
    <row r="9067" spans="7:7" x14ac:dyDescent="0.35">
      <c r="G9067"/>
    </row>
    <row r="9068" spans="7:7" x14ac:dyDescent="0.35">
      <c r="G9068"/>
    </row>
    <row r="9069" spans="7:7" x14ac:dyDescent="0.35">
      <c r="G9069"/>
    </row>
    <row r="9070" spans="7:7" x14ac:dyDescent="0.35">
      <c r="G9070"/>
    </row>
    <row r="9071" spans="7:7" x14ac:dyDescent="0.35">
      <c r="G9071"/>
    </row>
    <row r="9072" spans="7:7" x14ac:dyDescent="0.35">
      <c r="G9072"/>
    </row>
    <row r="9073" spans="7:7" x14ac:dyDescent="0.35">
      <c r="G9073"/>
    </row>
    <row r="9074" spans="7:7" x14ac:dyDescent="0.35">
      <c r="G9074"/>
    </row>
    <row r="9075" spans="7:7" x14ac:dyDescent="0.35">
      <c r="G9075"/>
    </row>
    <row r="9076" spans="7:7" x14ac:dyDescent="0.35">
      <c r="G9076"/>
    </row>
    <row r="9077" spans="7:7" x14ac:dyDescent="0.35">
      <c r="G9077"/>
    </row>
    <row r="9078" spans="7:7" x14ac:dyDescent="0.35">
      <c r="G9078"/>
    </row>
    <row r="9079" spans="7:7" x14ac:dyDescent="0.35">
      <c r="G9079"/>
    </row>
    <row r="9080" spans="7:7" x14ac:dyDescent="0.35">
      <c r="G9080"/>
    </row>
    <row r="9081" spans="7:7" x14ac:dyDescent="0.35">
      <c r="G9081"/>
    </row>
    <row r="9082" spans="7:7" x14ac:dyDescent="0.35">
      <c r="G9082"/>
    </row>
    <row r="9083" spans="7:7" x14ac:dyDescent="0.35">
      <c r="G9083"/>
    </row>
    <row r="9084" spans="7:7" x14ac:dyDescent="0.35">
      <c r="G9084"/>
    </row>
    <row r="9085" spans="7:7" x14ac:dyDescent="0.35">
      <c r="G9085"/>
    </row>
    <row r="9086" spans="7:7" x14ac:dyDescent="0.35">
      <c r="G9086"/>
    </row>
    <row r="9087" spans="7:7" x14ac:dyDescent="0.35">
      <c r="G9087"/>
    </row>
    <row r="9088" spans="7:7" x14ac:dyDescent="0.35">
      <c r="G9088"/>
    </row>
    <row r="9089" spans="7:7" x14ac:dyDescent="0.35">
      <c r="G9089"/>
    </row>
    <row r="9090" spans="7:7" x14ac:dyDescent="0.35">
      <c r="G9090"/>
    </row>
    <row r="9091" spans="7:7" x14ac:dyDescent="0.35">
      <c r="G9091"/>
    </row>
    <row r="9092" spans="7:7" x14ac:dyDescent="0.35">
      <c r="G9092"/>
    </row>
    <row r="9093" spans="7:7" x14ac:dyDescent="0.35">
      <c r="G9093"/>
    </row>
    <row r="9094" spans="7:7" x14ac:dyDescent="0.35">
      <c r="G9094"/>
    </row>
    <row r="9095" spans="7:7" x14ac:dyDescent="0.35">
      <c r="G9095"/>
    </row>
    <row r="9096" spans="7:7" x14ac:dyDescent="0.35">
      <c r="G9096"/>
    </row>
    <row r="9097" spans="7:7" x14ac:dyDescent="0.35">
      <c r="G9097"/>
    </row>
    <row r="9098" spans="7:7" x14ac:dyDescent="0.35">
      <c r="G9098"/>
    </row>
    <row r="9099" spans="7:7" x14ac:dyDescent="0.35">
      <c r="G9099"/>
    </row>
    <row r="9100" spans="7:7" x14ac:dyDescent="0.35">
      <c r="G9100"/>
    </row>
    <row r="9101" spans="7:7" x14ac:dyDescent="0.35">
      <c r="G9101"/>
    </row>
    <row r="9102" spans="7:7" x14ac:dyDescent="0.35">
      <c r="G9102"/>
    </row>
    <row r="9103" spans="7:7" x14ac:dyDescent="0.35">
      <c r="G9103"/>
    </row>
    <row r="9104" spans="7:7" x14ac:dyDescent="0.35">
      <c r="G9104"/>
    </row>
    <row r="9105" spans="7:7" x14ac:dyDescent="0.35">
      <c r="G9105"/>
    </row>
    <row r="9106" spans="7:7" x14ac:dyDescent="0.35">
      <c r="G9106"/>
    </row>
    <row r="9107" spans="7:7" x14ac:dyDescent="0.35">
      <c r="G9107"/>
    </row>
    <row r="9108" spans="7:7" x14ac:dyDescent="0.35">
      <c r="G9108"/>
    </row>
    <row r="9109" spans="7:7" x14ac:dyDescent="0.35">
      <c r="G9109"/>
    </row>
    <row r="9110" spans="7:7" x14ac:dyDescent="0.35">
      <c r="G9110"/>
    </row>
    <row r="9111" spans="7:7" x14ac:dyDescent="0.35">
      <c r="G9111"/>
    </row>
    <row r="9112" spans="7:7" x14ac:dyDescent="0.35">
      <c r="G9112"/>
    </row>
    <row r="9113" spans="7:7" x14ac:dyDescent="0.35">
      <c r="G9113"/>
    </row>
    <row r="9114" spans="7:7" x14ac:dyDescent="0.35">
      <c r="G9114"/>
    </row>
    <row r="9115" spans="7:7" x14ac:dyDescent="0.35">
      <c r="G9115"/>
    </row>
    <row r="9116" spans="7:7" x14ac:dyDescent="0.35">
      <c r="G9116"/>
    </row>
    <row r="9117" spans="7:7" x14ac:dyDescent="0.35">
      <c r="G9117"/>
    </row>
    <row r="9118" spans="7:7" x14ac:dyDescent="0.35">
      <c r="G9118"/>
    </row>
    <row r="9119" spans="7:7" x14ac:dyDescent="0.35">
      <c r="G9119"/>
    </row>
    <row r="9120" spans="7:7" x14ac:dyDescent="0.35">
      <c r="G9120"/>
    </row>
    <row r="9121" spans="7:7" x14ac:dyDescent="0.35">
      <c r="G9121"/>
    </row>
    <row r="9122" spans="7:7" x14ac:dyDescent="0.35">
      <c r="G9122"/>
    </row>
    <row r="9123" spans="7:7" x14ac:dyDescent="0.35">
      <c r="G9123"/>
    </row>
    <row r="9124" spans="7:7" x14ac:dyDescent="0.35">
      <c r="G9124"/>
    </row>
    <row r="9125" spans="7:7" x14ac:dyDescent="0.35">
      <c r="G9125"/>
    </row>
    <row r="9126" spans="7:7" x14ac:dyDescent="0.35">
      <c r="G9126"/>
    </row>
    <row r="9127" spans="7:7" x14ac:dyDescent="0.35">
      <c r="G9127"/>
    </row>
    <row r="9128" spans="7:7" x14ac:dyDescent="0.35">
      <c r="G9128"/>
    </row>
    <row r="9129" spans="7:7" x14ac:dyDescent="0.35">
      <c r="G9129"/>
    </row>
    <row r="9130" spans="7:7" x14ac:dyDescent="0.35">
      <c r="G9130"/>
    </row>
    <row r="9131" spans="7:7" x14ac:dyDescent="0.35">
      <c r="G9131"/>
    </row>
    <row r="9132" spans="7:7" x14ac:dyDescent="0.35">
      <c r="G9132"/>
    </row>
    <row r="9133" spans="7:7" x14ac:dyDescent="0.35">
      <c r="G9133"/>
    </row>
    <row r="9134" spans="7:7" x14ac:dyDescent="0.35">
      <c r="G9134"/>
    </row>
    <row r="9135" spans="7:7" x14ac:dyDescent="0.35">
      <c r="G9135"/>
    </row>
    <row r="9136" spans="7:7" x14ac:dyDescent="0.35">
      <c r="G9136"/>
    </row>
    <row r="9137" spans="7:7" x14ac:dyDescent="0.35">
      <c r="G9137"/>
    </row>
    <row r="9138" spans="7:7" x14ac:dyDescent="0.35">
      <c r="G9138"/>
    </row>
    <row r="9139" spans="7:7" x14ac:dyDescent="0.35">
      <c r="G9139"/>
    </row>
    <row r="9140" spans="7:7" x14ac:dyDescent="0.35">
      <c r="G9140"/>
    </row>
    <row r="9141" spans="7:7" x14ac:dyDescent="0.35">
      <c r="G9141"/>
    </row>
    <row r="9142" spans="7:7" x14ac:dyDescent="0.35">
      <c r="G9142"/>
    </row>
    <row r="9143" spans="7:7" x14ac:dyDescent="0.35">
      <c r="G9143"/>
    </row>
    <row r="9144" spans="7:7" x14ac:dyDescent="0.35">
      <c r="G9144"/>
    </row>
    <row r="9145" spans="7:7" x14ac:dyDescent="0.35">
      <c r="G9145"/>
    </row>
    <row r="9146" spans="7:7" x14ac:dyDescent="0.35">
      <c r="G9146"/>
    </row>
    <row r="9147" spans="7:7" x14ac:dyDescent="0.35">
      <c r="G9147"/>
    </row>
    <row r="9148" spans="7:7" x14ac:dyDescent="0.35">
      <c r="G9148"/>
    </row>
    <row r="9149" spans="7:7" x14ac:dyDescent="0.35">
      <c r="G9149"/>
    </row>
    <row r="9150" spans="7:7" x14ac:dyDescent="0.35">
      <c r="G9150"/>
    </row>
    <row r="9151" spans="7:7" x14ac:dyDescent="0.35">
      <c r="G9151"/>
    </row>
    <row r="9152" spans="7:7" x14ac:dyDescent="0.35">
      <c r="G9152"/>
    </row>
    <row r="9153" spans="7:7" x14ac:dyDescent="0.35">
      <c r="G9153"/>
    </row>
    <row r="9154" spans="7:7" x14ac:dyDescent="0.35">
      <c r="G9154"/>
    </row>
    <row r="9155" spans="7:7" x14ac:dyDescent="0.35">
      <c r="G9155"/>
    </row>
    <row r="9156" spans="7:7" x14ac:dyDescent="0.35">
      <c r="G9156"/>
    </row>
    <row r="9157" spans="7:7" x14ac:dyDescent="0.35">
      <c r="G9157"/>
    </row>
    <row r="9158" spans="7:7" x14ac:dyDescent="0.35">
      <c r="G9158"/>
    </row>
    <row r="9159" spans="7:7" x14ac:dyDescent="0.35">
      <c r="G9159"/>
    </row>
    <row r="9160" spans="7:7" x14ac:dyDescent="0.35">
      <c r="G9160"/>
    </row>
    <row r="9161" spans="7:7" x14ac:dyDescent="0.35">
      <c r="G9161"/>
    </row>
    <row r="9162" spans="7:7" x14ac:dyDescent="0.35">
      <c r="G9162"/>
    </row>
    <row r="9163" spans="7:7" x14ac:dyDescent="0.35">
      <c r="G9163"/>
    </row>
    <row r="9164" spans="7:7" x14ac:dyDescent="0.35">
      <c r="G9164"/>
    </row>
    <row r="9165" spans="7:7" x14ac:dyDescent="0.35">
      <c r="G9165"/>
    </row>
    <row r="9166" spans="7:7" x14ac:dyDescent="0.35">
      <c r="G9166"/>
    </row>
    <row r="9167" spans="7:7" x14ac:dyDescent="0.35">
      <c r="G9167"/>
    </row>
    <row r="9168" spans="7:7" x14ac:dyDescent="0.35">
      <c r="G9168"/>
    </row>
    <row r="9169" spans="7:7" x14ac:dyDescent="0.35">
      <c r="G9169"/>
    </row>
    <row r="9170" spans="7:7" x14ac:dyDescent="0.35">
      <c r="G9170"/>
    </row>
    <row r="9171" spans="7:7" x14ac:dyDescent="0.35">
      <c r="G9171"/>
    </row>
    <row r="9172" spans="7:7" x14ac:dyDescent="0.35">
      <c r="G9172"/>
    </row>
    <row r="9173" spans="7:7" x14ac:dyDescent="0.35">
      <c r="G9173"/>
    </row>
    <row r="9174" spans="7:7" x14ac:dyDescent="0.35">
      <c r="G9174"/>
    </row>
    <row r="9175" spans="7:7" x14ac:dyDescent="0.35">
      <c r="G9175"/>
    </row>
    <row r="9176" spans="7:7" x14ac:dyDescent="0.35">
      <c r="G9176"/>
    </row>
    <row r="9177" spans="7:7" x14ac:dyDescent="0.35">
      <c r="G9177"/>
    </row>
    <row r="9178" spans="7:7" x14ac:dyDescent="0.35">
      <c r="G9178"/>
    </row>
    <row r="9179" spans="7:7" x14ac:dyDescent="0.35">
      <c r="G9179"/>
    </row>
    <row r="9180" spans="7:7" x14ac:dyDescent="0.35">
      <c r="G9180"/>
    </row>
    <row r="9181" spans="7:7" x14ac:dyDescent="0.35">
      <c r="G9181"/>
    </row>
    <row r="9182" spans="7:7" x14ac:dyDescent="0.35">
      <c r="G9182"/>
    </row>
    <row r="9183" spans="7:7" x14ac:dyDescent="0.35">
      <c r="G9183"/>
    </row>
    <row r="9184" spans="7:7" x14ac:dyDescent="0.35">
      <c r="G9184"/>
    </row>
    <row r="9185" spans="7:7" x14ac:dyDescent="0.35">
      <c r="G9185"/>
    </row>
    <row r="9186" spans="7:7" x14ac:dyDescent="0.35">
      <c r="G9186"/>
    </row>
    <row r="9187" spans="7:7" x14ac:dyDescent="0.35">
      <c r="G9187"/>
    </row>
    <row r="9188" spans="7:7" x14ac:dyDescent="0.35">
      <c r="G9188"/>
    </row>
    <row r="9189" spans="7:7" x14ac:dyDescent="0.35">
      <c r="G9189"/>
    </row>
    <row r="9190" spans="7:7" x14ac:dyDescent="0.35">
      <c r="G9190"/>
    </row>
    <row r="9191" spans="7:7" x14ac:dyDescent="0.35">
      <c r="G9191"/>
    </row>
    <row r="9192" spans="7:7" x14ac:dyDescent="0.35">
      <c r="G9192"/>
    </row>
    <row r="9193" spans="7:7" x14ac:dyDescent="0.35">
      <c r="G9193"/>
    </row>
    <row r="9194" spans="7:7" x14ac:dyDescent="0.35">
      <c r="G9194"/>
    </row>
    <row r="9195" spans="7:7" x14ac:dyDescent="0.35">
      <c r="G9195"/>
    </row>
    <row r="9196" spans="7:7" x14ac:dyDescent="0.35">
      <c r="G9196"/>
    </row>
    <row r="9197" spans="7:7" x14ac:dyDescent="0.35">
      <c r="G9197"/>
    </row>
    <row r="9198" spans="7:7" x14ac:dyDescent="0.35">
      <c r="G9198"/>
    </row>
    <row r="9199" spans="7:7" x14ac:dyDescent="0.35">
      <c r="G9199"/>
    </row>
    <row r="9200" spans="7:7" x14ac:dyDescent="0.35">
      <c r="G9200"/>
    </row>
    <row r="9201" spans="7:7" x14ac:dyDescent="0.35">
      <c r="G9201"/>
    </row>
    <row r="9202" spans="7:7" x14ac:dyDescent="0.35">
      <c r="G9202"/>
    </row>
    <row r="9203" spans="7:7" x14ac:dyDescent="0.35">
      <c r="G9203"/>
    </row>
    <row r="9204" spans="7:7" x14ac:dyDescent="0.35">
      <c r="G9204"/>
    </row>
    <row r="9205" spans="7:7" x14ac:dyDescent="0.35">
      <c r="G9205"/>
    </row>
    <row r="9206" spans="7:7" x14ac:dyDescent="0.35">
      <c r="G9206"/>
    </row>
    <row r="9207" spans="7:7" x14ac:dyDescent="0.35">
      <c r="G9207"/>
    </row>
    <row r="9208" spans="7:7" x14ac:dyDescent="0.35">
      <c r="G9208"/>
    </row>
    <row r="9209" spans="7:7" x14ac:dyDescent="0.35">
      <c r="G9209"/>
    </row>
    <row r="9210" spans="7:7" x14ac:dyDescent="0.35">
      <c r="G9210"/>
    </row>
    <row r="9211" spans="7:7" x14ac:dyDescent="0.35">
      <c r="G9211"/>
    </row>
    <row r="9212" spans="7:7" x14ac:dyDescent="0.35">
      <c r="G9212"/>
    </row>
    <row r="9213" spans="7:7" x14ac:dyDescent="0.35">
      <c r="G9213"/>
    </row>
    <row r="9214" spans="7:7" x14ac:dyDescent="0.35">
      <c r="G9214"/>
    </row>
    <row r="9215" spans="7:7" x14ac:dyDescent="0.35">
      <c r="G9215"/>
    </row>
    <row r="9216" spans="7:7" x14ac:dyDescent="0.35">
      <c r="G9216"/>
    </row>
    <row r="9217" spans="7:7" x14ac:dyDescent="0.35">
      <c r="G9217"/>
    </row>
    <row r="9218" spans="7:7" x14ac:dyDescent="0.35">
      <c r="G9218"/>
    </row>
    <row r="9219" spans="7:7" x14ac:dyDescent="0.35">
      <c r="G9219"/>
    </row>
    <row r="9220" spans="7:7" x14ac:dyDescent="0.35">
      <c r="G9220"/>
    </row>
    <row r="9221" spans="7:7" x14ac:dyDescent="0.35">
      <c r="G9221"/>
    </row>
    <row r="9222" spans="7:7" x14ac:dyDescent="0.35">
      <c r="G9222"/>
    </row>
    <row r="9223" spans="7:7" x14ac:dyDescent="0.35">
      <c r="G9223"/>
    </row>
    <row r="9224" spans="7:7" x14ac:dyDescent="0.35">
      <c r="G9224"/>
    </row>
    <row r="9225" spans="7:7" x14ac:dyDescent="0.35">
      <c r="G9225"/>
    </row>
    <row r="9226" spans="7:7" x14ac:dyDescent="0.35">
      <c r="G9226"/>
    </row>
    <row r="9227" spans="7:7" x14ac:dyDescent="0.35">
      <c r="G9227"/>
    </row>
    <row r="9228" spans="7:7" x14ac:dyDescent="0.35">
      <c r="G9228"/>
    </row>
    <row r="9229" spans="7:7" x14ac:dyDescent="0.35">
      <c r="G9229"/>
    </row>
    <row r="9230" spans="7:7" x14ac:dyDescent="0.35">
      <c r="G9230"/>
    </row>
    <row r="9231" spans="7:7" x14ac:dyDescent="0.35">
      <c r="G9231"/>
    </row>
    <row r="9232" spans="7:7" x14ac:dyDescent="0.35">
      <c r="G9232"/>
    </row>
    <row r="9233" spans="7:7" x14ac:dyDescent="0.35">
      <c r="G9233"/>
    </row>
    <row r="9234" spans="7:7" x14ac:dyDescent="0.35">
      <c r="G9234"/>
    </row>
    <row r="9235" spans="7:7" x14ac:dyDescent="0.35">
      <c r="G9235"/>
    </row>
    <row r="9236" spans="7:7" x14ac:dyDescent="0.35">
      <c r="G9236"/>
    </row>
    <row r="9237" spans="7:7" x14ac:dyDescent="0.35">
      <c r="G9237"/>
    </row>
    <row r="9238" spans="7:7" x14ac:dyDescent="0.35">
      <c r="G9238"/>
    </row>
    <row r="9239" spans="7:7" x14ac:dyDescent="0.35">
      <c r="G9239"/>
    </row>
    <row r="9240" spans="7:7" x14ac:dyDescent="0.35">
      <c r="G9240"/>
    </row>
    <row r="9241" spans="7:7" x14ac:dyDescent="0.35">
      <c r="G9241"/>
    </row>
    <row r="9242" spans="7:7" x14ac:dyDescent="0.35">
      <c r="G9242"/>
    </row>
    <row r="9243" spans="7:7" x14ac:dyDescent="0.35">
      <c r="G9243"/>
    </row>
    <row r="9244" spans="7:7" x14ac:dyDescent="0.35">
      <c r="G9244"/>
    </row>
    <row r="9245" spans="7:7" x14ac:dyDescent="0.35">
      <c r="G9245"/>
    </row>
    <row r="9246" spans="7:7" x14ac:dyDescent="0.35">
      <c r="G9246"/>
    </row>
    <row r="9247" spans="7:7" x14ac:dyDescent="0.35">
      <c r="G9247"/>
    </row>
    <row r="9248" spans="7:7" x14ac:dyDescent="0.35">
      <c r="G9248"/>
    </row>
    <row r="9249" spans="7:7" x14ac:dyDescent="0.35">
      <c r="G9249"/>
    </row>
    <row r="9250" spans="7:7" x14ac:dyDescent="0.35">
      <c r="G9250"/>
    </row>
    <row r="9251" spans="7:7" x14ac:dyDescent="0.35">
      <c r="G9251"/>
    </row>
    <row r="9252" spans="7:7" x14ac:dyDescent="0.35">
      <c r="G9252"/>
    </row>
    <row r="9253" spans="7:7" x14ac:dyDescent="0.35">
      <c r="G9253"/>
    </row>
    <row r="9254" spans="7:7" x14ac:dyDescent="0.35">
      <c r="G9254"/>
    </row>
    <row r="9255" spans="7:7" x14ac:dyDescent="0.35">
      <c r="G9255"/>
    </row>
    <row r="9256" spans="7:7" x14ac:dyDescent="0.35">
      <c r="G9256"/>
    </row>
    <row r="9257" spans="7:7" x14ac:dyDescent="0.35">
      <c r="G9257"/>
    </row>
    <row r="9258" spans="7:7" x14ac:dyDescent="0.35">
      <c r="G9258"/>
    </row>
    <row r="9259" spans="7:7" x14ac:dyDescent="0.35">
      <c r="G9259"/>
    </row>
    <row r="9260" spans="7:7" x14ac:dyDescent="0.35">
      <c r="G9260"/>
    </row>
    <row r="9261" spans="7:7" x14ac:dyDescent="0.35">
      <c r="G9261"/>
    </row>
    <row r="9262" spans="7:7" x14ac:dyDescent="0.35">
      <c r="G9262"/>
    </row>
    <row r="9263" spans="7:7" x14ac:dyDescent="0.35">
      <c r="G9263"/>
    </row>
    <row r="9264" spans="7:7" x14ac:dyDescent="0.35">
      <c r="G9264"/>
    </row>
    <row r="9265" spans="7:7" x14ac:dyDescent="0.35">
      <c r="G9265"/>
    </row>
    <row r="9266" spans="7:7" x14ac:dyDescent="0.35">
      <c r="G9266"/>
    </row>
    <row r="9267" spans="7:7" x14ac:dyDescent="0.35">
      <c r="G9267"/>
    </row>
    <row r="9268" spans="7:7" x14ac:dyDescent="0.35">
      <c r="G9268"/>
    </row>
    <row r="9269" spans="7:7" x14ac:dyDescent="0.35">
      <c r="G9269"/>
    </row>
    <row r="9270" spans="7:7" x14ac:dyDescent="0.35">
      <c r="G9270"/>
    </row>
    <row r="9271" spans="7:7" x14ac:dyDescent="0.35">
      <c r="G9271"/>
    </row>
    <row r="9272" spans="7:7" x14ac:dyDescent="0.35">
      <c r="G9272"/>
    </row>
    <row r="9273" spans="7:7" x14ac:dyDescent="0.35">
      <c r="G9273"/>
    </row>
    <row r="9274" spans="7:7" x14ac:dyDescent="0.35">
      <c r="G9274"/>
    </row>
    <row r="9275" spans="7:7" x14ac:dyDescent="0.35">
      <c r="G9275"/>
    </row>
    <row r="9276" spans="7:7" x14ac:dyDescent="0.35">
      <c r="G9276"/>
    </row>
    <row r="9277" spans="7:7" x14ac:dyDescent="0.35">
      <c r="G9277"/>
    </row>
    <row r="9278" spans="7:7" x14ac:dyDescent="0.35">
      <c r="G9278"/>
    </row>
    <row r="9279" spans="7:7" x14ac:dyDescent="0.35">
      <c r="G9279"/>
    </row>
    <row r="9280" spans="7:7" x14ac:dyDescent="0.35">
      <c r="G9280"/>
    </row>
    <row r="9281" spans="7:7" x14ac:dyDescent="0.35">
      <c r="G9281"/>
    </row>
    <row r="9282" spans="7:7" x14ac:dyDescent="0.35">
      <c r="G9282"/>
    </row>
    <row r="9283" spans="7:7" x14ac:dyDescent="0.35">
      <c r="G9283"/>
    </row>
    <row r="9284" spans="7:7" x14ac:dyDescent="0.35">
      <c r="G9284"/>
    </row>
    <row r="9285" spans="7:7" x14ac:dyDescent="0.35">
      <c r="G9285"/>
    </row>
    <row r="9286" spans="7:7" x14ac:dyDescent="0.35">
      <c r="G9286"/>
    </row>
    <row r="9287" spans="7:7" x14ac:dyDescent="0.35">
      <c r="G9287"/>
    </row>
    <row r="9288" spans="7:7" x14ac:dyDescent="0.35">
      <c r="G9288"/>
    </row>
    <row r="9289" spans="7:7" x14ac:dyDescent="0.35">
      <c r="G9289"/>
    </row>
    <row r="9290" spans="7:7" x14ac:dyDescent="0.35">
      <c r="G9290"/>
    </row>
    <row r="9291" spans="7:7" x14ac:dyDescent="0.35">
      <c r="G9291"/>
    </row>
    <row r="9292" spans="7:7" x14ac:dyDescent="0.35">
      <c r="G9292"/>
    </row>
    <row r="9293" spans="7:7" x14ac:dyDescent="0.35">
      <c r="G9293"/>
    </row>
    <row r="9294" spans="7:7" x14ac:dyDescent="0.35">
      <c r="G9294"/>
    </row>
    <row r="9295" spans="7:7" x14ac:dyDescent="0.35">
      <c r="G9295"/>
    </row>
    <row r="9296" spans="7:7" x14ac:dyDescent="0.35">
      <c r="G9296"/>
    </row>
    <row r="9297" spans="7:7" x14ac:dyDescent="0.35">
      <c r="G9297"/>
    </row>
    <row r="9298" spans="7:7" x14ac:dyDescent="0.35">
      <c r="G9298"/>
    </row>
    <row r="9299" spans="7:7" x14ac:dyDescent="0.35">
      <c r="G9299"/>
    </row>
    <row r="9300" spans="7:7" x14ac:dyDescent="0.35">
      <c r="G9300"/>
    </row>
    <row r="9301" spans="7:7" x14ac:dyDescent="0.35">
      <c r="G9301"/>
    </row>
    <row r="9302" spans="7:7" x14ac:dyDescent="0.35">
      <c r="G9302"/>
    </row>
    <row r="9303" spans="7:7" x14ac:dyDescent="0.35">
      <c r="G9303"/>
    </row>
    <row r="9304" spans="7:7" x14ac:dyDescent="0.35">
      <c r="G9304"/>
    </row>
    <row r="9305" spans="7:7" x14ac:dyDescent="0.35">
      <c r="G9305"/>
    </row>
    <row r="9306" spans="7:7" x14ac:dyDescent="0.35">
      <c r="G9306"/>
    </row>
    <row r="9307" spans="7:7" x14ac:dyDescent="0.35">
      <c r="G9307"/>
    </row>
    <row r="9308" spans="7:7" x14ac:dyDescent="0.35">
      <c r="G9308"/>
    </row>
    <row r="9309" spans="7:7" x14ac:dyDescent="0.35">
      <c r="G9309"/>
    </row>
    <row r="9310" spans="7:7" x14ac:dyDescent="0.35">
      <c r="G9310"/>
    </row>
    <row r="9311" spans="7:7" x14ac:dyDescent="0.35">
      <c r="G9311"/>
    </row>
    <row r="9312" spans="7:7" x14ac:dyDescent="0.35">
      <c r="G9312"/>
    </row>
    <row r="9313" spans="7:7" x14ac:dyDescent="0.35">
      <c r="G9313"/>
    </row>
    <row r="9314" spans="7:7" x14ac:dyDescent="0.35">
      <c r="G9314"/>
    </row>
    <row r="9315" spans="7:7" x14ac:dyDescent="0.35">
      <c r="G9315"/>
    </row>
    <row r="9316" spans="7:7" x14ac:dyDescent="0.35">
      <c r="G9316"/>
    </row>
    <row r="9317" spans="7:7" x14ac:dyDescent="0.35">
      <c r="G9317"/>
    </row>
    <row r="9318" spans="7:7" x14ac:dyDescent="0.35">
      <c r="G9318"/>
    </row>
    <row r="9319" spans="7:7" x14ac:dyDescent="0.35">
      <c r="G9319"/>
    </row>
    <row r="9320" spans="7:7" x14ac:dyDescent="0.35">
      <c r="G9320"/>
    </row>
    <row r="9321" spans="7:7" x14ac:dyDescent="0.35">
      <c r="G9321"/>
    </row>
    <row r="9322" spans="7:7" x14ac:dyDescent="0.35">
      <c r="G9322"/>
    </row>
    <row r="9323" spans="7:7" x14ac:dyDescent="0.35">
      <c r="G9323"/>
    </row>
    <row r="9324" spans="7:7" x14ac:dyDescent="0.35">
      <c r="G9324"/>
    </row>
    <row r="9325" spans="7:7" x14ac:dyDescent="0.35">
      <c r="G9325"/>
    </row>
    <row r="9326" spans="7:7" x14ac:dyDescent="0.35">
      <c r="G9326"/>
    </row>
    <row r="9327" spans="7:7" x14ac:dyDescent="0.35">
      <c r="G9327"/>
    </row>
    <row r="9328" spans="7:7" x14ac:dyDescent="0.35">
      <c r="G9328"/>
    </row>
    <row r="9329" spans="7:7" x14ac:dyDescent="0.35">
      <c r="G9329"/>
    </row>
    <row r="9330" spans="7:7" x14ac:dyDescent="0.35">
      <c r="G9330"/>
    </row>
    <row r="9331" spans="7:7" x14ac:dyDescent="0.35">
      <c r="G9331"/>
    </row>
    <row r="9332" spans="7:7" x14ac:dyDescent="0.35">
      <c r="G9332"/>
    </row>
    <row r="9333" spans="7:7" x14ac:dyDescent="0.35">
      <c r="G9333"/>
    </row>
    <row r="9334" spans="7:7" x14ac:dyDescent="0.35">
      <c r="G9334"/>
    </row>
    <row r="9335" spans="7:7" x14ac:dyDescent="0.35">
      <c r="G9335"/>
    </row>
    <row r="9336" spans="7:7" x14ac:dyDescent="0.35">
      <c r="G9336"/>
    </row>
    <row r="9337" spans="7:7" x14ac:dyDescent="0.35">
      <c r="G9337"/>
    </row>
    <row r="9338" spans="7:7" x14ac:dyDescent="0.35">
      <c r="G9338"/>
    </row>
    <row r="9339" spans="7:7" x14ac:dyDescent="0.35">
      <c r="G9339"/>
    </row>
    <row r="9340" spans="7:7" x14ac:dyDescent="0.35">
      <c r="G9340"/>
    </row>
    <row r="9341" spans="7:7" x14ac:dyDescent="0.35">
      <c r="G9341"/>
    </row>
    <row r="9342" spans="7:7" x14ac:dyDescent="0.35">
      <c r="G9342"/>
    </row>
    <row r="9343" spans="7:7" x14ac:dyDescent="0.35">
      <c r="G9343"/>
    </row>
    <row r="9344" spans="7:7" x14ac:dyDescent="0.35">
      <c r="G9344"/>
    </row>
    <row r="9345" spans="7:7" x14ac:dyDescent="0.35">
      <c r="G9345"/>
    </row>
    <row r="9346" spans="7:7" x14ac:dyDescent="0.35">
      <c r="G9346"/>
    </row>
    <row r="9347" spans="7:7" x14ac:dyDescent="0.35">
      <c r="G9347"/>
    </row>
    <row r="9348" spans="7:7" x14ac:dyDescent="0.35">
      <c r="G9348"/>
    </row>
    <row r="9349" spans="7:7" x14ac:dyDescent="0.35">
      <c r="G9349"/>
    </row>
    <row r="9350" spans="7:7" x14ac:dyDescent="0.35">
      <c r="G9350"/>
    </row>
    <row r="9351" spans="7:7" x14ac:dyDescent="0.35">
      <c r="G9351"/>
    </row>
    <row r="9352" spans="7:7" x14ac:dyDescent="0.35">
      <c r="G9352"/>
    </row>
    <row r="9353" spans="7:7" x14ac:dyDescent="0.35">
      <c r="G9353"/>
    </row>
    <row r="9354" spans="7:7" x14ac:dyDescent="0.35">
      <c r="G9354"/>
    </row>
    <row r="9355" spans="7:7" x14ac:dyDescent="0.35">
      <c r="G9355"/>
    </row>
    <row r="9356" spans="7:7" x14ac:dyDescent="0.35">
      <c r="G9356"/>
    </row>
    <row r="9357" spans="7:7" x14ac:dyDescent="0.35">
      <c r="G9357"/>
    </row>
    <row r="9358" spans="7:7" x14ac:dyDescent="0.35">
      <c r="G9358"/>
    </row>
    <row r="9359" spans="7:7" x14ac:dyDescent="0.35">
      <c r="G9359"/>
    </row>
    <row r="9360" spans="7:7" x14ac:dyDescent="0.35">
      <c r="G9360"/>
    </row>
    <row r="9361" spans="7:7" x14ac:dyDescent="0.35">
      <c r="G9361"/>
    </row>
    <row r="9362" spans="7:7" x14ac:dyDescent="0.35">
      <c r="G9362"/>
    </row>
    <row r="9363" spans="7:7" x14ac:dyDescent="0.35">
      <c r="G9363"/>
    </row>
    <row r="9364" spans="7:7" x14ac:dyDescent="0.35">
      <c r="G9364"/>
    </row>
    <row r="9365" spans="7:7" x14ac:dyDescent="0.35">
      <c r="G9365"/>
    </row>
    <row r="9366" spans="7:7" x14ac:dyDescent="0.35">
      <c r="G9366"/>
    </row>
    <row r="9367" spans="7:7" x14ac:dyDescent="0.35">
      <c r="G9367"/>
    </row>
    <row r="9368" spans="7:7" x14ac:dyDescent="0.35">
      <c r="G9368"/>
    </row>
    <row r="9369" spans="7:7" x14ac:dyDescent="0.35">
      <c r="G9369"/>
    </row>
    <row r="9370" spans="7:7" x14ac:dyDescent="0.35">
      <c r="G9370"/>
    </row>
    <row r="9371" spans="7:7" x14ac:dyDescent="0.35">
      <c r="G9371"/>
    </row>
    <row r="9372" spans="7:7" x14ac:dyDescent="0.35">
      <c r="G9372"/>
    </row>
    <row r="9373" spans="7:7" x14ac:dyDescent="0.35">
      <c r="G9373"/>
    </row>
    <row r="9374" spans="7:7" x14ac:dyDescent="0.35">
      <c r="G9374"/>
    </row>
    <row r="9375" spans="7:7" x14ac:dyDescent="0.35">
      <c r="G9375"/>
    </row>
    <row r="9376" spans="7:7" x14ac:dyDescent="0.35">
      <c r="G9376"/>
    </row>
    <row r="9377" spans="7:7" x14ac:dyDescent="0.35">
      <c r="G9377"/>
    </row>
    <row r="9378" spans="7:7" x14ac:dyDescent="0.35">
      <c r="G9378"/>
    </row>
    <row r="9379" spans="7:7" x14ac:dyDescent="0.35">
      <c r="G9379"/>
    </row>
    <row r="9380" spans="7:7" x14ac:dyDescent="0.35">
      <c r="G9380"/>
    </row>
    <row r="9381" spans="7:7" x14ac:dyDescent="0.35">
      <c r="G9381"/>
    </row>
    <row r="9382" spans="7:7" x14ac:dyDescent="0.35">
      <c r="G9382"/>
    </row>
    <row r="9383" spans="7:7" x14ac:dyDescent="0.35">
      <c r="G9383"/>
    </row>
    <row r="9384" spans="7:7" x14ac:dyDescent="0.35">
      <c r="G9384"/>
    </row>
    <row r="9385" spans="7:7" x14ac:dyDescent="0.35">
      <c r="G9385"/>
    </row>
    <row r="9386" spans="7:7" x14ac:dyDescent="0.35">
      <c r="G9386"/>
    </row>
    <row r="9387" spans="7:7" x14ac:dyDescent="0.35">
      <c r="G9387"/>
    </row>
    <row r="9388" spans="7:7" x14ac:dyDescent="0.35">
      <c r="G9388"/>
    </row>
    <row r="9389" spans="7:7" x14ac:dyDescent="0.35">
      <c r="G9389"/>
    </row>
    <row r="9390" spans="7:7" x14ac:dyDescent="0.35">
      <c r="G9390"/>
    </row>
    <row r="9391" spans="7:7" x14ac:dyDescent="0.35">
      <c r="G9391"/>
    </row>
    <row r="9392" spans="7:7" x14ac:dyDescent="0.35">
      <c r="G9392"/>
    </row>
    <row r="9393" spans="7:7" x14ac:dyDescent="0.35">
      <c r="G9393"/>
    </row>
    <row r="9394" spans="7:7" x14ac:dyDescent="0.35">
      <c r="G9394"/>
    </row>
    <row r="9395" spans="7:7" x14ac:dyDescent="0.35">
      <c r="G9395"/>
    </row>
    <row r="9396" spans="7:7" x14ac:dyDescent="0.35">
      <c r="G9396"/>
    </row>
    <row r="9397" spans="7:7" x14ac:dyDescent="0.35">
      <c r="G9397"/>
    </row>
    <row r="9398" spans="7:7" x14ac:dyDescent="0.35">
      <c r="G9398"/>
    </row>
    <row r="9399" spans="7:7" x14ac:dyDescent="0.35">
      <c r="G9399"/>
    </row>
    <row r="9400" spans="7:7" x14ac:dyDescent="0.35">
      <c r="G9400"/>
    </row>
    <row r="9401" spans="7:7" x14ac:dyDescent="0.35">
      <c r="G9401"/>
    </row>
    <row r="9402" spans="7:7" x14ac:dyDescent="0.35">
      <c r="G9402"/>
    </row>
    <row r="9403" spans="7:7" x14ac:dyDescent="0.35">
      <c r="G9403"/>
    </row>
    <row r="9404" spans="7:7" x14ac:dyDescent="0.35">
      <c r="G9404"/>
    </row>
    <row r="9405" spans="7:7" x14ac:dyDescent="0.35">
      <c r="G9405"/>
    </row>
    <row r="9406" spans="7:7" x14ac:dyDescent="0.35">
      <c r="G9406"/>
    </row>
    <row r="9407" spans="7:7" x14ac:dyDescent="0.35">
      <c r="G9407"/>
    </row>
    <row r="9408" spans="7:7" x14ac:dyDescent="0.35">
      <c r="G9408"/>
    </row>
    <row r="9409" spans="7:7" x14ac:dyDescent="0.35">
      <c r="G9409"/>
    </row>
    <row r="9410" spans="7:7" x14ac:dyDescent="0.35">
      <c r="G9410"/>
    </row>
    <row r="9411" spans="7:7" x14ac:dyDescent="0.35">
      <c r="G9411"/>
    </row>
    <row r="9412" spans="7:7" x14ac:dyDescent="0.35">
      <c r="G9412"/>
    </row>
    <row r="9413" spans="7:7" x14ac:dyDescent="0.35">
      <c r="G9413"/>
    </row>
    <row r="9414" spans="7:7" x14ac:dyDescent="0.35">
      <c r="G9414"/>
    </row>
    <row r="9415" spans="7:7" x14ac:dyDescent="0.35">
      <c r="G9415"/>
    </row>
    <row r="9416" spans="7:7" x14ac:dyDescent="0.35">
      <c r="G9416"/>
    </row>
    <row r="9417" spans="7:7" x14ac:dyDescent="0.35">
      <c r="G9417"/>
    </row>
    <row r="9418" spans="7:7" x14ac:dyDescent="0.35">
      <c r="G9418"/>
    </row>
    <row r="9419" spans="7:7" x14ac:dyDescent="0.35">
      <c r="G9419"/>
    </row>
    <row r="9420" spans="7:7" x14ac:dyDescent="0.35">
      <c r="G9420"/>
    </row>
    <row r="9421" spans="7:7" x14ac:dyDescent="0.35">
      <c r="G9421"/>
    </row>
    <row r="9422" spans="7:7" x14ac:dyDescent="0.35">
      <c r="G9422"/>
    </row>
    <row r="9423" spans="7:7" x14ac:dyDescent="0.35">
      <c r="G9423"/>
    </row>
    <row r="9424" spans="7:7" x14ac:dyDescent="0.35">
      <c r="G9424"/>
    </row>
    <row r="9425" spans="7:7" x14ac:dyDescent="0.35">
      <c r="G9425"/>
    </row>
    <row r="9426" spans="7:7" x14ac:dyDescent="0.35">
      <c r="G9426"/>
    </row>
    <row r="9427" spans="7:7" x14ac:dyDescent="0.35">
      <c r="G9427"/>
    </row>
    <row r="9428" spans="7:7" x14ac:dyDescent="0.35">
      <c r="G9428"/>
    </row>
    <row r="9429" spans="7:7" x14ac:dyDescent="0.35">
      <c r="G9429"/>
    </row>
    <row r="9430" spans="7:7" x14ac:dyDescent="0.35">
      <c r="G9430"/>
    </row>
    <row r="9431" spans="7:7" x14ac:dyDescent="0.35">
      <c r="G9431"/>
    </row>
    <row r="9432" spans="7:7" x14ac:dyDescent="0.35">
      <c r="G9432"/>
    </row>
    <row r="9433" spans="7:7" x14ac:dyDescent="0.35">
      <c r="G9433"/>
    </row>
    <row r="9434" spans="7:7" x14ac:dyDescent="0.35">
      <c r="G9434"/>
    </row>
    <row r="9435" spans="7:7" x14ac:dyDescent="0.35">
      <c r="G9435"/>
    </row>
    <row r="9436" spans="7:7" x14ac:dyDescent="0.35">
      <c r="G9436"/>
    </row>
    <row r="9437" spans="7:7" x14ac:dyDescent="0.35">
      <c r="G9437"/>
    </row>
    <row r="9438" spans="7:7" x14ac:dyDescent="0.35">
      <c r="G9438"/>
    </row>
    <row r="9439" spans="7:7" x14ac:dyDescent="0.35">
      <c r="G9439"/>
    </row>
    <row r="9440" spans="7:7" x14ac:dyDescent="0.35">
      <c r="G9440"/>
    </row>
    <row r="9441" spans="7:7" x14ac:dyDescent="0.35">
      <c r="G9441"/>
    </row>
    <row r="9442" spans="7:7" x14ac:dyDescent="0.35">
      <c r="G9442"/>
    </row>
    <row r="9443" spans="7:7" x14ac:dyDescent="0.35">
      <c r="G9443"/>
    </row>
    <row r="9444" spans="7:7" x14ac:dyDescent="0.35">
      <c r="G9444"/>
    </row>
    <row r="9445" spans="7:7" x14ac:dyDescent="0.35">
      <c r="G9445"/>
    </row>
    <row r="9446" spans="7:7" x14ac:dyDescent="0.35">
      <c r="G9446"/>
    </row>
    <row r="9447" spans="7:7" x14ac:dyDescent="0.35">
      <c r="G9447"/>
    </row>
    <row r="9448" spans="7:7" x14ac:dyDescent="0.35">
      <c r="G9448"/>
    </row>
    <row r="9449" spans="7:7" x14ac:dyDescent="0.35">
      <c r="G9449"/>
    </row>
    <row r="9450" spans="7:7" x14ac:dyDescent="0.35">
      <c r="G9450"/>
    </row>
    <row r="9451" spans="7:7" x14ac:dyDescent="0.35">
      <c r="G9451"/>
    </row>
    <row r="9452" spans="7:7" x14ac:dyDescent="0.35">
      <c r="G9452"/>
    </row>
    <row r="9453" spans="7:7" x14ac:dyDescent="0.35">
      <c r="G9453"/>
    </row>
    <row r="9454" spans="7:7" x14ac:dyDescent="0.35">
      <c r="G9454"/>
    </row>
    <row r="9455" spans="7:7" x14ac:dyDescent="0.35">
      <c r="G9455"/>
    </row>
    <row r="9456" spans="7:7" x14ac:dyDescent="0.35">
      <c r="G9456"/>
    </row>
    <row r="9457" spans="7:7" x14ac:dyDescent="0.35">
      <c r="G9457"/>
    </row>
    <row r="9458" spans="7:7" x14ac:dyDescent="0.35">
      <c r="G9458"/>
    </row>
    <row r="9459" spans="7:7" x14ac:dyDescent="0.35">
      <c r="G9459"/>
    </row>
    <row r="9460" spans="7:7" x14ac:dyDescent="0.35">
      <c r="G9460"/>
    </row>
    <row r="9461" spans="7:7" x14ac:dyDescent="0.35">
      <c r="G9461"/>
    </row>
    <row r="9462" spans="7:7" x14ac:dyDescent="0.35">
      <c r="G9462"/>
    </row>
    <row r="9463" spans="7:7" x14ac:dyDescent="0.35">
      <c r="G9463"/>
    </row>
    <row r="9464" spans="7:7" x14ac:dyDescent="0.35">
      <c r="G9464"/>
    </row>
    <row r="9465" spans="7:7" x14ac:dyDescent="0.35">
      <c r="G9465"/>
    </row>
    <row r="9466" spans="7:7" x14ac:dyDescent="0.35">
      <c r="G9466"/>
    </row>
    <row r="9467" spans="7:7" x14ac:dyDescent="0.35">
      <c r="G9467"/>
    </row>
    <row r="9468" spans="7:7" x14ac:dyDescent="0.35">
      <c r="G9468"/>
    </row>
    <row r="9469" spans="7:7" x14ac:dyDescent="0.35">
      <c r="G9469"/>
    </row>
    <row r="9470" spans="7:7" x14ac:dyDescent="0.35">
      <c r="G9470"/>
    </row>
    <row r="9471" spans="7:7" x14ac:dyDescent="0.35">
      <c r="G9471"/>
    </row>
    <row r="9472" spans="7:7" x14ac:dyDescent="0.35">
      <c r="G9472"/>
    </row>
    <row r="9473" spans="7:7" x14ac:dyDescent="0.35">
      <c r="G9473"/>
    </row>
    <row r="9474" spans="7:7" x14ac:dyDescent="0.35">
      <c r="G9474"/>
    </row>
    <row r="9475" spans="7:7" x14ac:dyDescent="0.35">
      <c r="G9475"/>
    </row>
    <row r="9476" spans="7:7" x14ac:dyDescent="0.35">
      <c r="G9476"/>
    </row>
    <row r="9477" spans="7:7" x14ac:dyDescent="0.35">
      <c r="G9477"/>
    </row>
    <row r="9478" spans="7:7" x14ac:dyDescent="0.35">
      <c r="G9478"/>
    </row>
    <row r="9479" spans="7:7" x14ac:dyDescent="0.35">
      <c r="G9479"/>
    </row>
    <row r="9480" spans="7:7" x14ac:dyDescent="0.35">
      <c r="G9480"/>
    </row>
    <row r="9481" spans="7:7" x14ac:dyDescent="0.35">
      <c r="G9481"/>
    </row>
    <row r="9482" spans="7:7" x14ac:dyDescent="0.35">
      <c r="G9482"/>
    </row>
    <row r="9483" spans="7:7" x14ac:dyDescent="0.35">
      <c r="G9483"/>
    </row>
    <row r="9484" spans="7:7" x14ac:dyDescent="0.35">
      <c r="G9484"/>
    </row>
    <row r="9485" spans="7:7" x14ac:dyDescent="0.35">
      <c r="G9485"/>
    </row>
    <row r="9486" spans="7:7" x14ac:dyDescent="0.35">
      <c r="G9486"/>
    </row>
    <row r="9487" spans="7:7" x14ac:dyDescent="0.35">
      <c r="G9487"/>
    </row>
    <row r="9488" spans="7:7" x14ac:dyDescent="0.35">
      <c r="G9488"/>
    </row>
    <row r="9489" spans="7:7" x14ac:dyDescent="0.35">
      <c r="G9489"/>
    </row>
    <row r="9490" spans="7:7" x14ac:dyDescent="0.35">
      <c r="G9490"/>
    </row>
    <row r="9491" spans="7:7" x14ac:dyDescent="0.35">
      <c r="G9491"/>
    </row>
    <row r="9492" spans="7:7" x14ac:dyDescent="0.35">
      <c r="G9492"/>
    </row>
    <row r="9493" spans="7:7" x14ac:dyDescent="0.35">
      <c r="G9493"/>
    </row>
    <row r="9494" spans="7:7" x14ac:dyDescent="0.35">
      <c r="G9494"/>
    </row>
    <row r="9495" spans="7:7" x14ac:dyDescent="0.35">
      <c r="G9495"/>
    </row>
    <row r="9496" spans="7:7" x14ac:dyDescent="0.35">
      <c r="G9496"/>
    </row>
    <row r="9497" spans="7:7" x14ac:dyDescent="0.35">
      <c r="G9497"/>
    </row>
    <row r="9498" spans="7:7" x14ac:dyDescent="0.35">
      <c r="G9498"/>
    </row>
    <row r="9499" spans="7:7" x14ac:dyDescent="0.35">
      <c r="G9499"/>
    </row>
    <row r="9500" spans="7:7" x14ac:dyDescent="0.35">
      <c r="G9500"/>
    </row>
    <row r="9501" spans="7:7" x14ac:dyDescent="0.35">
      <c r="G9501"/>
    </row>
    <row r="9502" spans="7:7" x14ac:dyDescent="0.35">
      <c r="G9502"/>
    </row>
    <row r="9503" spans="7:7" x14ac:dyDescent="0.35">
      <c r="G9503"/>
    </row>
    <row r="9504" spans="7:7" x14ac:dyDescent="0.35">
      <c r="G9504"/>
    </row>
    <row r="9505" spans="7:7" x14ac:dyDescent="0.35">
      <c r="G9505"/>
    </row>
    <row r="9506" spans="7:7" x14ac:dyDescent="0.35">
      <c r="G9506"/>
    </row>
    <row r="9507" spans="7:7" x14ac:dyDescent="0.35">
      <c r="G9507"/>
    </row>
    <row r="9508" spans="7:7" x14ac:dyDescent="0.35">
      <c r="G9508"/>
    </row>
    <row r="9509" spans="7:7" x14ac:dyDescent="0.35">
      <c r="G9509"/>
    </row>
    <row r="9510" spans="7:7" x14ac:dyDescent="0.35">
      <c r="G9510"/>
    </row>
    <row r="9511" spans="7:7" x14ac:dyDescent="0.35">
      <c r="G9511"/>
    </row>
    <row r="9512" spans="7:7" x14ac:dyDescent="0.35">
      <c r="G9512"/>
    </row>
    <row r="9513" spans="7:7" x14ac:dyDescent="0.35">
      <c r="G9513"/>
    </row>
    <row r="9514" spans="7:7" x14ac:dyDescent="0.35">
      <c r="G9514"/>
    </row>
    <row r="9515" spans="7:7" x14ac:dyDescent="0.35">
      <c r="G9515"/>
    </row>
    <row r="9516" spans="7:7" x14ac:dyDescent="0.35">
      <c r="G9516"/>
    </row>
    <row r="9517" spans="7:7" x14ac:dyDescent="0.35">
      <c r="G9517"/>
    </row>
    <row r="9518" spans="7:7" x14ac:dyDescent="0.35">
      <c r="G9518"/>
    </row>
    <row r="9519" spans="7:7" x14ac:dyDescent="0.35">
      <c r="G9519"/>
    </row>
    <row r="9520" spans="7:7" x14ac:dyDescent="0.35">
      <c r="G9520"/>
    </row>
    <row r="9521" spans="7:7" x14ac:dyDescent="0.35">
      <c r="G9521"/>
    </row>
    <row r="9522" spans="7:7" x14ac:dyDescent="0.35">
      <c r="G9522"/>
    </row>
    <row r="9523" spans="7:7" x14ac:dyDescent="0.35">
      <c r="G9523"/>
    </row>
    <row r="9524" spans="7:7" x14ac:dyDescent="0.35">
      <c r="G9524"/>
    </row>
    <row r="9525" spans="7:7" x14ac:dyDescent="0.35">
      <c r="G9525"/>
    </row>
    <row r="9526" spans="7:7" x14ac:dyDescent="0.35">
      <c r="G9526"/>
    </row>
    <row r="9527" spans="7:7" x14ac:dyDescent="0.35">
      <c r="G9527"/>
    </row>
    <row r="9528" spans="7:7" x14ac:dyDescent="0.35">
      <c r="G9528"/>
    </row>
    <row r="9529" spans="7:7" x14ac:dyDescent="0.35">
      <c r="G9529"/>
    </row>
    <row r="9530" spans="7:7" x14ac:dyDescent="0.35">
      <c r="G9530"/>
    </row>
    <row r="9531" spans="7:7" x14ac:dyDescent="0.35">
      <c r="G9531"/>
    </row>
    <row r="9532" spans="7:7" x14ac:dyDescent="0.35">
      <c r="G9532"/>
    </row>
    <row r="9533" spans="7:7" x14ac:dyDescent="0.35">
      <c r="G9533"/>
    </row>
    <row r="9534" spans="7:7" x14ac:dyDescent="0.35">
      <c r="G9534"/>
    </row>
    <row r="9535" spans="7:7" x14ac:dyDescent="0.35">
      <c r="G9535"/>
    </row>
    <row r="9536" spans="7:7" x14ac:dyDescent="0.35">
      <c r="G9536"/>
    </row>
    <row r="9537" spans="7:7" x14ac:dyDescent="0.35">
      <c r="G9537"/>
    </row>
    <row r="9538" spans="7:7" x14ac:dyDescent="0.35">
      <c r="G9538"/>
    </row>
    <row r="9539" spans="7:7" x14ac:dyDescent="0.35">
      <c r="G9539"/>
    </row>
    <row r="9540" spans="7:7" x14ac:dyDescent="0.35">
      <c r="G9540"/>
    </row>
    <row r="9541" spans="7:7" x14ac:dyDescent="0.35">
      <c r="G9541"/>
    </row>
    <row r="9542" spans="7:7" x14ac:dyDescent="0.35">
      <c r="G9542"/>
    </row>
    <row r="9543" spans="7:7" x14ac:dyDescent="0.35">
      <c r="G9543"/>
    </row>
    <row r="9544" spans="7:7" x14ac:dyDescent="0.35">
      <c r="G9544"/>
    </row>
    <row r="9545" spans="7:7" x14ac:dyDescent="0.35">
      <c r="G9545"/>
    </row>
    <row r="9546" spans="7:7" x14ac:dyDescent="0.35">
      <c r="G9546"/>
    </row>
    <row r="9547" spans="7:7" x14ac:dyDescent="0.35">
      <c r="G9547"/>
    </row>
    <row r="9548" spans="7:7" x14ac:dyDescent="0.35">
      <c r="G9548"/>
    </row>
    <row r="9549" spans="7:7" x14ac:dyDescent="0.35">
      <c r="G9549"/>
    </row>
    <row r="9550" spans="7:7" x14ac:dyDescent="0.35">
      <c r="G9550"/>
    </row>
    <row r="9551" spans="7:7" x14ac:dyDescent="0.35">
      <c r="G9551"/>
    </row>
    <row r="9552" spans="7:7" x14ac:dyDescent="0.35">
      <c r="G9552"/>
    </row>
    <row r="9553" spans="7:7" x14ac:dyDescent="0.35">
      <c r="G9553"/>
    </row>
    <row r="9554" spans="7:7" x14ac:dyDescent="0.35">
      <c r="G9554"/>
    </row>
    <row r="9555" spans="7:7" x14ac:dyDescent="0.35">
      <c r="G9555"/>
    </row>
    <row r="9556" spans="7:7" x14ac:dyDescent="0.35">
      <c r="G9556"/>
    </row>
    <row r="9557" spans="7:7" x14ac:dyDescent="0.35">
      <c r="G9557"/>
    </row>
    <row r="9558" spans="7:7" x14ac:dyDescent="0.35">
      <c r="G9558"/>
    </row>
    <row r="9559" spans="7:7" x14ac:dyDescent="0.35">
      <c r="G9559"/>
    </row>
    <row r="9560" spans="7:7" x14ac:dyDescent="0.35">
      <c r="G9560"/>
    </row>
    <row r="9561" spans="7:7" x14ac:dyDescent="0.35">
      <c r="G9561"/>
    </row>
    <row r="9562" spans="7:7" x14ac:dyDescent="0.35">
      <c r="G9562"/>
    </row>
    <row r="9563" spans="7:7" x14ac:dyDescent="0.35">
      <c r="G9563"/>
    </row>
    <row r="9564" spans="7:7" x14ac:dyDescent="0.35">
      <c r="G9564"/>
    </row>
    <row r="9565" spans="7:7" x14ac:dyDescent="0.35">
      <c r="G9565"/>
    </row>
    <row r="9566" spans="7:7" x14ac:dyDescent="0.35">
      <c r="G9566"/>
    </row>
    <row r="9567" spans="7:7" x14ac:dyDescent="0.35">
      <c r="G9567"/>
    </row>
    <row r="9568" spans="7:7" x14ac:dyDescent="0.35">
      <c r="G9568"/>
    </row>
    <row r="9569" spans="7:7" x14ac:dyDescent="0.35">
      <c r="G9569"/>
    </row>
    <row r="9570" spans="7:7" x14ac:dyDescent="0.35">
      <c r="G9570"/>
    </row>
    <row r="9571" spans="7:7" x14ac:dyDescent="0.35">
      <c r="G9571"/>
    </row>
    <row r="9572" spans="7:7" x14ac:dyDescent="0.35">
      <c r="G9572"/>
    </row>
    <row r="9573" spans="7:7" x14ac:dyDescent="0.35">
      <c r="G9573"/>
    </row>
    <row r="9574" spans="7:7" x14ac:dyDescent="0.35">
      <c r="G9574"/>
    </row>
    <row r="9575" spans="7:7" x14ac:dyDescent="0.35">
      <c r="G9575"/>
    </row>
    <row r="9576" spans="7:7" x14ac:dyDescent="0.35">
      <c r="G9576"/>
    </row>
    <row r="9577" spans="7:7" x14ac:dyDescent="0.35">
      <c r="G9577"/>
    </row>
    <row r="9578" spans="7:7" x14ac:dyDescent="0.35">
      <c r="G9578"/>
    </row>
    <row r="9579" spans="7:7" x14ac:dyDescent="0.35">
      <c r="G9579"/>
    </row>
    <row r="9580" spans="7:7" x14ac:dyDescent="0.35">
      <c r="G9580"/>
    </row>
    <row r="9581" spans="7:7" x14ac:dyDescent="0.35">
      <c r="G9581"/>
    </row>
    <row r="9582" spans="7:7" x14ac:dyDescent="0.35">
      <c r="G9582"/>
    </row>
    <row r="9583" spans="7:7" x14ac:dyDescent="0.35">
      <c r="G9583"/>
    </row>
    <row r="9584" spans="7:7" x14ac:dyDescent="0.35">
      <c r="G9584"/>
    </row>
    <row r="9585" spans="7:7" x14ac:dyDescent="0.35">
      <c r="G9585"/>
    </row>
    <row r="9586" spans="7:7" x14ac:dyDescent="0.35">
      <c r="G9586"/>
    </row>
    <row r="9587" spans="7:7" x14ac:dyDescent="0.35">
      <c r="G9587"/>
    </row>
    <row r="9588" spans="7:7" x14ac:dyDescent="0.35">
      <c r="G9588"/>
    </row>
    <row r="9589" spans="7:7" x14ac:dyDescent="0.35">
      <c r="G9589"/>
    </row>
    <row r="9590" spans="7:7" x14ac:dyDescent="0.35">
      <c r="G9590"/>
    </row>
    <row r="9591" spans="7:7" x14ac:dyDescent="0.35">
      <c r="G9591"/>
    </row>
    <row r="9592" spans="7:7" x14ac:dyDescent="0.35">
      <c r="G9592"/>
    </row>
    <row r="9593" spans="7:7" x14ac:dyDescent="0.35">
      <c r="G9593"/>
    </row>
    <row r="9594" spans="7:7" x14ac:dyDescent="0.35">
      <c r="G9594"/>
    </row>
    <row r="9595" spans="7:7" x14ac:dyDescent="0.35">
      <c r="G9595"/>
    </row>
    <row r="9596" spans="7:7" x14ac:dyDescent="0.35">
      <c r="G9596"/>
    </row>
    <row r="9597" spans="7:7" x14ac:dyDescent="0.35">
      <c r="G9597"/>
    </row>
    <row r="9598" spans="7:7" x14ac:dyDescent="0.35">
      <c r="G9598"/>
    </row>
    <row r="9599" spans="7:7" x14ac:dyDescent="0.35">
      <c r="G9599"/>
    </row>
    <row r="9600" spans="7:7" x14ac:dyDescent="0.35">
      <c r="G9600"/>
    </row>
    <row r="9601" spans="7:7" x14ac:dyDescent="0.35">
      <c r="G9601"/>
    </row>
    <row r="9602" spans="7:7" x14ac:dyDescent="0.35">
      <c r="G9602"/>
    </row>
    <row r="9603" spans="7:7" x14ac:dyDescent="0.35">
      <c r="G9603"/>
    </row>
    <row r="9604" spans="7:7" x14ac:dyDescent="0.35">
      <c r="G9604"/>
    </row>
    <row r="9605" spans="7:7" x14ac:dyDescent="0.35">
      <c r="G9605"/>
    </row>
    <row r="9606" spans="7:7" x14ac:dyDescent="0.35">
      <c r="G9606"/>
    </row>
    <row r="9607" spans="7:7" x14ac:dyDescent="0.35">
      <c r="G9607"/>
    </row>
    <row r="9608" spans="7:7" x14ac:dyDescent="0.35">
      <c r="G9608"/>
    </row>
    <row r="9609" spans="7:7" x14ac:dyDescent="0.35">
      <c r="G9609"/>
    </row>
    <row r="9610" spans="7:7" x14ac:dyDescent="0.35">
      <c r="G9610"/>
    </row>
    <row r="9611" spans="7:7" x14ac:dyDescent="0.35">
      <c r="G9611"/>
    </row>
    <row r="9612" spans="7:7" x14ac:dyDescent="0.35">
      <c r="G9612"/>
    </row>
    <row r="9613" spans="7:7" x14ac:dyDescent="0.35">
      <c r="G9613"/>
    </row>
    <row r="9614" spans="7:7" x14ac:dyDescent="0.35">
      <c r="G9614"/>
    </row>
    <row r="9615" spans="7:7" x14ac:dyDescent="0.35">
      <c r="G9615"/>
    </row>
    <row r="9616" spans="7:7" x14ac:dyDescent="0.35">
      <c r="G9616"/>
    </row>
    <row r="9617" spans="7:7" x14ac:dyDescent="0.35">
      <c r="G9617"/>
    </row>
    <row r="9618" spans="7:7" x14ac:dyDescent="0.35">
      <c r="G9618"/>
    </row>
    <row r="9619" spans="7:7" x14ac:dyDescent="0.35">
      <c r="G9619"/>
    </row>
    <row r="9620" spans="7:7" x14ac:dyDescent="0.35">
      <c r="G9620"/>
    </row>
    <row r="9621" spans="7:7" x14ac:dyDescent="0.35">
      <c r="G9621"/>
    </row>
    <row r="9622" spans="7:7" x14ac:dyDescent="0.35">
      <c r="G9622"/>
    </row>
    <row r="9623" spans="7:7" x14ac:dyDescent="0.35">
      <c r="G9623"/>
    </row>
    <row r="9624" spans="7:7" x14ac:dyDescent="0.35">
      <c r="G9624"/>
    </row>
    <row r="9625" spans="7:7" x14ac:dyDescent="0.35">
      <c r="G9625"/>
    </row>
    <row r="9626" spans="7:7" x14ac:dyDescent="0.35">
      <c r="G9626"/>
    </row>
    <row r="9627" spans="7:7" x14ac:dyDescent="0.35">
      <c r="G9627"/>
    </row>
    <row r="9628" spans="7:7" x14ac:dyDescent="0.35">
      <c r="G9628"/>
    </row>
    <row r="9629" spans="7:7" x14ac:dyDescent="0.35">
      <c r="G9629"/>
    </row>
    <row r="9630" spans="7:7" x14ac:dyDescent="0.35">
      <c r="G9630"/>
    </row>
    <row r="9631" spans="7:7" x14ac:dyDescent="0.35">
      <c r="G9631"/>
    </row>
    <row r="9632" spans="7:7" x14ac:dyDescent="0.35">
      <c r="G9632"/>
    </row>
    <row r="9633" spans="7:7" x14ac:dyDescent="0.35">
      <c r="G9633"/>
    </row>
    <row r="9634" spans="7:7" x14ac:dyDescent="0.35">
      <c r="G9634"/>
    </row>
    <row r="9635" spans="7:7" x14ac:dyDescent="0.35">
      <c r="G9635"/>
    </row>
    <row r="9636" spans="7:7" x14ac:dyDescent="0.35">
      <c r="G9636"/>
    </row>
    <row r="9637" spans="7:7" x14ac:dyDescent="0.35">
      <c r="G9637"/>
    </row>
    <row r="9638" spans="7:7" x14ac:dyDescent="0.35">
      <c r="G9638"/>
    </row>
    <row r="9639" spans="7:7" x14ac:dyDescent="0.35">
      <c r="G9639"/>
    </row>
    <row r="9640" spans="7:7" x14ac:dyDescent="0.35">
      <c r="G9640"/>
    </row>
    <row r="9641" spans="7:7" x14ac:dyDescent="0.35">
      <c r="G9641"/>
    </row>
    <row r="9642" spans="7:7" x14ac:dyDescent="0.35">
      <c r="G9642"/>
    </row>
    <row r="9643" spans="7:7" x14ac:dyDescent="0.35">
      <c r="G9643"/>
    </row>
    <row r="9644" spans="7:7" x14ac:dyDescent="0.35">
      <c r="G9644"/>
    </row>
    <row r="9645" spans="7:7" x14ac:dyDescent="0.35">
      <c r="G9645"/>
    </row>
    <row r="9646" spans="7:7" x14ac:dyDescent="0.35">
      <c r="G9646"/>
    </row>
    <row r="9647" spans="7:7" x14ac:dyDescent="0.35">
      <c r="G9647"/>
    </row>
    <row r="9648" spans="7:7" x14ac:dyDescent="0.35">
      <c r="G9648"/>
    </row>
    <row r="9649" spans="7:7" x14ac:dyDescent="0.35">
      <c r="G9649"/>
    </row>
    <row r="9650" spans="7:7" x14ac:dyDescent="0.35">
      <c r="G9650"/>
    </row>
    <row r="9651" spans="7:7" x14ac:dyDescent="0.35">
      <c r="G9651"/>
    </row>
    <row r="9652" spans="7:7" x14ac:dyDescent="0.35">
      <c r="G9652"/>
    </row>
    <row r="9653" spans="7:7" x14ac:dyDescent="0.35">
      <c r="G9653"/>
    </row>
    <row r="9654" spans="7:7" x14ac:dyDescent="0.35">
      <c r="G9654"/>
    </row>
    <row r="9655" spans="7:7" x14ac:dyDescent="0.35">
      <c r="G9655"/>
    </row>
    <row r="9656" spans="7:7" x14ac:dyDescent="0.35">
      <c r="G9656"/>
    </row>
    <row r="9657" spans="7:7" x14ac:dyDescent="0.35">
      <c r="G9657"/>
    </row>
    <row r="9658" spans="7:7" x14ac:dyDescent="0.35">
      <c r="G9658"/>
    </row>
    <row r="9659" spans="7:7" x14ac:dyDescent="0.35">
      <c r="G9659"/>
    </row>
    <row r="9660" spans="7:7" x14ac:dyDescent="0.35">
      <c r="G9660"/>
    </row>
    <row r="9661" spans="7:7" x14ac:dyDescent="0.35">
      <c r="G9661"/>
    </row>
    <row r="9662" spans="7:7" x14ac:dyDescent="0.35">
      <c r="G9662"/>
    </row>
    <row r="9663" spans="7:7" x14ac:dyDescent="0.35">
      <c r="G9663"/>
    </row>
    <row r="9664" spans="7:7" x14ac:dyDescent="0.35">
      <c r="G9664"/>
    </row>
    <row r="9665" spans="7:7" x14ac:dyDescent="0.35">
      <c r="G9665"/>
    </row>
    <row r="9666" spans="7:7" x14ac:dyDescent="0.35">
      <c r="G9666"/>
    </row>
    <row r="9667" spans="7:7" x14ac:dyDescent="0.35">
      <c r="G9667"/>
    </row>
    <row r="9668" spans="7:7" x14ac:dyDescent="0.35">
      <c r="G9668"/>
    </row>
    <row r="9669" spans="7:7" x14ac:dyDescent="0.35">
      <c r="G9669"/>
    </row>
    <row r="9670" spans="7:7" x14ac:dyDescent="0.35">
      <c r="G9670"/>
    </row>
    <row r="9671" spans="7:7" x14ac:dyDescent="0.35">
      <c r="G9671"/>
    </row>
    <row r="9672" spans="7:7" x14ac:dyDescent="0.35">
      <c r="G9672"/>
    </row>
    <row r="9673" spans="7:7" x14ac:dyDescent="0.35">
      <c r="G9673"/>
    </row>
    <row r="9674" spans="7:7" x14ac:dyDescent="0.35">
      <c r="G9674"/>
    </row>
    <row r="9675" spans="7:7" x14ac:dyDescent="0.35">
      <c r="G9675"/>
    </row>
    <row r="9676" spans="7:7" x14ac:dyDescent="0.35">
      <c r="G9676"/>
    </row>
    <row r="9677" spans="7:7" x14ac:dyDescent="0.35">
      <c r="G9677"/>
    </row>
    <row r="9678" spans="7:7" x14ac:dyDescent="0.35">
      <c r="G9678"/>
    </row>
    <row r="9679" spans="7:7" x14ac:dyDescent="0.35">
      <c r="G9679"/>
    </row>
    <row r="9680" spans="7:7" x14ac:dyDescent="0.35">
      <c r="G9680"/>
    </row>
    <row r="9681" spans="7:7" x14ac:dyDescent="0.35">
      <c r="G9681"/>
    </row>
    <row r="9682" spans="7:7" x14ac:dyDescent="0.35">
      <c r="G9682"/>
    </row>
    <row r="9683" spans="7:7" x14ac:dyDescent="0.35">
      <c r="G9683"/>
    </row>
    <row r="9684" spans="7:7" x14ac:dyDescent="0.35">
      <c r="G9684"/>
    </row>
    <row r="9685" spans="7:7" x14ac:dyDescent="0.35">
      <c r="G9685"/>
    </row>
    <row r="9686" spans="7:7" x14ac:dyDescent="0.35">
      <c r="G9686"/>
    </row>
    <row r="9687" spans="7:7" x14ac:dyDescent="0.35">
      <c r="G9687"/>
    </row>
    <row r="9688" spans="7:7" x14ac:dyDescent="0.35">
      <c r="G9688"/>
    </row>
    <row r="9689" spans="7:7" x14ac:dyDescent="0.35">
      <c r="G9689"/>
    </row>
    <row r="9690" spans="7:7" x14ac:dyDescent="0.35">
      <c r="G9690"/>
    </row>
    <row r="9691" spans="7:7" x14ac:dyDescent="0.35">
      <c r="G9691"/>
    </row>
    <row r="9692" spans="7:7" x14ac:dyDescent="0.35">
      <c r="G9692"/>
    </row>
    <row r="9693" spans="7:7" x14ac:dyDescent="0.35">
      <c r="G9693"/>
    </row>
    <row r="9694" spans="7:7" x14ac:dyDescent="0.35">
      <c r="G9694"/>
    </row>
    <row r="9695" spans="7:7" x14ac:dyDescent="0.35">
      <c r="G9695"/>
    </row>
    <row r="9696" spans="7:7" x14ac:dyDescent="0.35">
      <c r="G9696"/>
    </row>
    <row r="9697" spans="7:7" x14ac:dyDescent="0.35">
      <c r="G9697"/>
    </row>
    <row r="9698" spans="7:7" x14ac:dyDescent="0.35">
      <c r="G9698"/>
    </row>
    <row r="9699" spans="7:7" x14ac:dyDescent="0.35">
      <c r="G9699"/>
    </row>
    <row r="9700" spans="7:7" x14ac:dyDescent="0.35">
      <c r="G9700"/>
    </row>
    <row r="9701" spans="7:7" x14ac:dyDescent="0.35">
      <c r="G9701"/>
    </row>
    <row r="9702" spans="7:7" x14ac:dyDescent="0.35">
      <c r="G9702"/>
    </row>
    <row r="9703" spans="7:7" x14ac:dyDescent="0.35">
      <c r="G9703"/>
    </row>
    <row r="9704" spans="7:7" x14ac:dyDescent="0.35">
      <c r="G9704"/>
    </row>
    <row r="9705" spans="7:7" x14ac:dyDescent="0.35">
      <c r="G9705"/>
    </row>
    <row r="9706" spans="7:7" x14ac:dyDescent="0.35">
      <c r="G9706"/>
    </row>
    <row r="9707" spans="7:7" x14ac:dyDescent="0.35">
      <c r="G9707"/>
    </row>
    <row r="9708" spans="7:7" x14ac:dyDescent="0.35">
      <c r="G9708"/>
    </row>
    <row r="9709" spans="7:7" x14ac:dyDescent="0.35">
      <c r="G9709"/>
    </row>
    <row r="9710" spans="7:7" x14ac:dyDescent="0.35">
      <c r="G9710"/>
    </row>
    <row r="9711" spans="7:7" x14ac:dyDescent="0.35">
      <c r="G9711"/>
    </row>
    <row r="9712" spans="7:7" x14ac:dyDescent="0.35">
      <c r="G9712"/>
    </row>
    <row r="9713" spans="7:7" x14ac:dyDescent="0.35">
      <c r="G9713"/>
    </row>
    <row r="9714" spans="7:7" x14ac:dyDescent="0.35">
      <c r="G9714"/>
    </row>
    <row r="9715" spans="7:7" x14ac:dyDescent="0.35">
      <c r="G9715"/>
    </row>
    <row r="9716" spans="7:7" x14ac:dyDescent="0.35">
      <c r="G9716"/>
    </row>
    <row r="9717" spans="7:7" x14ac:dyDescent="0.35">
      <c r="G9717"/>
    </row>
    <row r="9718" spans="7:7" x14ac:dyDescent="0.35">
      <c r="G9718"/>
    </row>
    <row r="9719" spans="7:7" x14ac:dyDescent="0.35">
      <c r="G9719"/>
    </row>
    <row r="9720" spans="7:7" x14ac:dyDescent="0.35">
      <c r="G9720"/>
    </row>
    <row r="9721" spans="7:7" x14ac:dyDescent="0.35">
      <c r="G9721"/>
    </row>
    <row r="9722" spans="7:7" x14ac:dyDescent="0.35">
      <c r="G9722"/>
    </row>
    <row r="9723" spans="7:7" x14ac:dyDescent="0.35">
      <c r="G9723"/>
    </row>
    <row r="9724" spans="7:7" x14ac:dyDescent="0.35">
      <c r="G9724"/>
    </row>
    <row r="9725" spans="7:7" x14ac:dyDescent="0.35">
      <c r="G9725"/>
    </row>
    <row r="9726" spans="7:7" x14ac:dyDescent="0.35">
      <c r="G9726"/>
    </row>
    <row r="9727" spans="7:7" x14ac:dyDescent="0.35">
      <c r="G9727"/>
    </row>
    <row r="9728" spans="7:7" x14ac:dyDescent="0.35">
      <c r="G9728"/>
    </row>
    <row r="9729" spans="7:7" x14ac:dyDescent="0.35">
      <c r="G9729"/>
    </row>
    <row r="9730" spans="7:7" x14ac:dyDescent="0.35">
      <c r="G9730"/>
    </row>
    <row r="9731" spans="7:7" x14ac:dyDescent="0.35">
      <c r="G9731"/>
    </row>
    <row r="9732" spans="7:7" x14ac:dyDescent="0.35">
      <c r="G9732"/>
    </row>
    <row r="9733" spans="7:7" x14ac:dyDescent="0.35">
      <c r="G9733"/>
    </row>
    <row r="9734" spans="7:7" x14ac:dyDescent="0.35">
      <c r="G9734"/>
    </row>
    <row r="9735" spans="7:7" x14ac:dyDescent="0.35">
      <c r="G9735"/>
    </row>
    <row r="9736" spans="7:7" x14ac:dyDescent="0.35">
      <c r="G9736"/>
    </row>
    <row r="9737" spans="7:7" x14ac:dyDescent="0.35">
      <c r="G9737"/>
    </row>
    <row r="9738" spans="7:7" x14ac:dyDescent="0.35">
      <c r="G9738"/>
    </row>
    <row r="9739" spans="7:7" x14ac:dyDescent="0.35">
      <c r="G9739"/>
    </row>
    <row r="9740" spans="7:7" x14ac:dyDescent="0.35">
      <c r="G9740"/>
    </row>
    <row r="9741" spans="7:7" x14ac:dyDescent="0.35">
      <c r="G9741"/>
    </row>
    <row r="9742" spans="7:7" x14ac:dyDescent="0.35">
      <c r="G9742"/>
    </row>
    <row r="9743" spans="7:7" x14ac:dyDescent="0.35">
      <c r="G9743"/>
    </row>
    <row r="9744" spans="7:7" x14ac:dyDescent="0.35">
      <c r="G9744"/>
    </row>
    <row r="9745" spans="7:7" x14ac:dyDescent="0.35">
      <c r="G9745"/>
    </row>
    <row r="9746" spans="7:7" x14ac:dyDescent="0.35">
      <c r="G9746"/>
    </row>
    <row r="9747" spans="7:7" x14ac:dyDescent="0.35">
      <c r="G9747"/>
    </row>
    <row r="9748" spans="7:7" x14ac:dyDescent="0.35">
      <c r="G9748"/>
    </row>
    <row r="9749" spans="7:7" x14ac:dyDescent="0.35">
      <c r="G9749"/>
    </row>
    <row r="9750" spans="7:7" x14ac:dyDescent="0.35">
      <c r="G9750"/>
    </row>
    <row r="9751" spans="7:7" x14ac:dyDescent="0.35">
      <c r="G9751"/>
    </row>
    <row r="9752" spans="7:7" x14ac:dyDescent="0.35">
      <c r="G9752"/>
    </row>
    <row r="9753" spans="7:7" x14ac:dyDescent="0.35">
      <c r="G9753"/>
    </row>
    <row r="9754" spans="7:7" x14ac:dyDescent="0.35">
      <c r="G9754"/>
    </row>
    <row r="9755" spans="7:7" x14ac:dyDescent="0.35">
      <c r="G9755"/>
    </row>
    <row r="9756" spans="7:7" x14ac:dyDescent="0.35">
      <c r="G9756"/>
    </row>
    <row r="9757" spans="7:7" x14ac:dyDescent="0.35">
      <c r="G9757"/>
    </row>
    <row r="9758" spans="7:7" x14ac:dyDescent="0.35">
      <c r="G9758"/>
    </row>
    <row r="9759" spans="7:7" x14ac:dyDescent="0.35">
      <c r="G9759"/>
    </row>
    <row r="9760" spans="7:7" x14ac:dyDescent="0.35">
      <c r="G9760"/>
    </row>
    <row r="9761" spans="7:7" x14ac:dyDescent="0.35">
      <c r="G9761"/>
    </row>
    <row r="9762" spans="7:7" x14ac:dyDescent="0.35">
      <c r="G9762"/>
    </row>
    <row r="9763" spans="7:7" x14ac:dyDescent="0.35">
      <c r="G9763"/>
    </row>
    <row r="9764" spans="7:7" x14ac:dyDescent="0.35">
      <c r="G9764"/>
    </row>
    <row r="9765" spans="7:7" x14ac:dyDescent="0.35">
      <c r="G9765"/>
    </row>
    <row r="9766" spans="7:7" x14ac:dyDescent="0.35">
      <c r="G9766"/>
    </row>
    <row r="9767" spans="7:7" x14ac:dyDescent="0.35">
      <c r="G9767"/>
    </row>
    <row r="9768" spans="7:7" x14ac:dyDescent="0.35">
      <c r="G9768"/>
    </row>
    <row r="9769" spans="7:7" x14ac:dyDescent="0.35">
      <c r="G9769"/>
    </row>
    <row r="9770" spans="7:7" x14ac:dyDescent="0.35">
      <c r="G9770"/>
    </row>
    <row r="9771" spans="7:7" x14ac:dyDescent="0.35">
      <c r="G9771"/>
    </row>
    <row r="9772" spans="7:7" x14ac:dyDescent="0.35">
      <c r="G9772"/>
    </row>
    <row r="9773" spans="7:7" x14ac:dyDescent="0.35">
      <c r="G9773"/>
    </row>
    <row r="9774" spans="7:7" x14ac:dyDescent="0.35">
      <c r="G9774"/>
    </row>
    <row r="9775" spans="7:7" x14ac:dyDescent="0.35">
      <c r="G9775"/>
    </row>
    <row r="9776" spans="7:7" x14ac:dyDescent="0.35">
      <c r="G9776"/>
    </row>
    <row r="9777" spans="7:7" x14ac:dyDescent="0.35">
      <c r="G9777"/>
    </row>
    <row r="9778" spans="7:7" x14ac:dyDescent="0.35">
      <c r="G9778"/>
    </row>
    <row r="9779" spans="7:7" x14ac:dyDescent="0.35">
      <c r="G9779"/>
    </row>
    <row r="9780" spans="7:7" x14ac:dyDescent="0.35">
      <c r="G9780"/>
    </row>
    <row r="9781" spans="7:7" x14ac:dyDescent="0.35">
      <c r="G9781"/>
    </row>
    <row r="9782" spans="7:7" x14ac:dyDescent="0.35">
      <c r="G9782"/>
    </row>
    <row r="9783" spans="7:7" x14ac:dyDescent="0.35">
      <c r="G9783"/>
    </row>
    <row r="9784" spans="7:7" x14ac:dyDescent="0.35">
      <c r="G9784"/>
    </row>
    <row r="9785" spans="7:7" x14ac:dyDescent="0.35">
      <c r="G9785"/>
    </row>
    <row r="9786" spans="7:7" x14ac:dyDescent="0.35">
      <c r="G9786"/>
    </row>
    <row r="9787" spans="7:7" x14ac:dyDescent="0.35">
      <c r="G9787"/>
    </row>
    <row r="9788" spans="7:7" x14ac:dyDescent="0.35">
      <c r="G9788"/>
    </row>
    <row r="9789" spans="7:7" x14ac:dyDescent="0.35">
      <c r="G9789"/>
    </row>
    <row r="9790" spans="7:7" x14ac:dyDescent="0.35">
      <c r="G9790"/>
    </row>
    <row r="9791" spans="7:7" x14ac:dyDescent="0.35">
      <c r="G9791"/>
    </row>
    <row r="9792" spans="7:7" x14ac:dyDescent="0.35">
      <c r="G9792"/>
    </row>
    <row r="9793" spans="7:7" x14ac:dyDescent="0.35">
      <c r="G9793"/>
    </row>
    <row r="9794" spans="7:7" x14ac:dyDescent="0.35">
      <c r="G9794"/>
    </row>
    <row r="9795" spans="7:7" x14ac:dyDescent="0.35">
      <c r="G9795"/>
    </row>
    <row r="9796" spans="7:7" x14ac:dyDescent="0.35">
      <c r="G9796"/>
    </row>
    <row r="9797" spans="7:7" x14ac:dyDescent="0.35">
      <c r="G9797"/>
    </row>
    <row r="9798" spans="7:7" x14ac:dyDescent="0.35">
      <c r="G9798"/>
    </row>
    <row r="9799" spans="7:7" x14ac:dyDescent="0.35">
      <c r="G9799"/>
    </row>
    <row r="9800" spans="7:7" x14ac:dyDescent="0.35">
      <c r="G9800"/>
    </row>
    <row r="9801" spans="7:7" x14ac:dyDescent="0.35">
      <c r="G9801"/>
    </row>
    <row r="9802" spans="7:7" x14ac:dyDescent="0.35">
      <c r="G9802"/>
    </row>
    <row r="9803" spans="7:7" x14ac:dyDescent="0.35">
      <c r="G9803"/>
    </row>
    <row r="9804" spans="7:7" x14ac:dyDescent="0.35">
      <c r="G9804"/>
    </row>
    <row r="9805" spans="7:7" x14ac:dyDescent="0.35">
      <c r="G9805"/>
    </row>
    <row r="9806" spans="7:7" x14ac:dyDescent="0.35">
      <c r="G9806"/>
    </row>
    <row r="9807" spans="7:7" x14ac:dyDescent="0.35">
      <c r="G9807"/>
    </row>
    <row r="9808" spans="7:7" x14ac:dyDescent="0.35">
      <c r="G9808"/>
    </row>
    <row r="9809" spans="7:7" x14ac:dyDescent="0.35">
      <c r="G9809"/>
    </row>
    <row r="9810" spans="7:7" x14ac:dyDescent="0.35">
      <c r="G9810"/>
    </row>
    <row r="9811" spans="7:7" x14ac:dyDescent="0.35">
      <c r="G9811"/>
    </row>
    <row r="9812" spans="7:7" x14ac:dyDescent="0.35">
      <c r="G9812"/>
    </row>
    <row r="9813" spans="7:7" x14ac:dyDescent="0.35">
      <c r="G9813"/>
    </row>
    <row r="9814" spans="7:7" x14ac:dyDescent="0.35">
      <c r="G9814"/>
    </row>
    <row r="9815" spans="7:7" x14ac:dyDescent="0.35">
      <c r="G9815"/>
    </row>
    <row r="9816" spans="7:7" x14ac:dyDescent="0.35">
      <c r="G9816"/>
    </row>
    <row r="9817" spans="7:7" x14ac:dyDescent="0.35">
      <c r="G9817"/>
    </row>
    <row r="9818" spans="7:7" x14ac:dyDescent="0.35">
      <c r="G9818"/>
    </row>
    <row r="9819" spans="7:7" x14ac:dyDescent="0.35">
      <c r="G9819"/>
    </row>
    <row r="9820" spans="7:7" x14ac:dyDescent="0.35">
      <c r="G9820"/>
    </row>
    <row r="9821" spans="7:7" x14ac:dyDescent="0.35">
      <c r="G9821"/>
    </row>
    <row r="9822" spans="7:7" x14ac:dyDescent="0.35">
      <c r="G9822"/>
    </row>
    <row r="9823" spans="7:7" x14ac:dyDescent="0.35">
      <c r="G9823"/>
    </row>
    <row r="9824" spans="7:7" x14ac:dyDescent="0.35">
      <c r="G9824"/>
    </row>
    <row r="9825" spans="7:7" x14ac:dyDescent="0.35">
      <c r="G9825"/>
    </row>
    <row r="9826" spans="7:7" x14ac:dyDescent="0.35">
      <c r="G9826"/>
    </row>
    <row r="9827" spans="7:7" x14ac:dyDescent="0.35">
      <c r="G9827"/>
    </row>
    <row r="9828" spans="7:7" x14ac:dyDescent="0.35">
      <c r="G9828"/>
    </row>
    <row r="9829" spans="7:7" x14ac:dyDescent="0.35">
      <c r="G9829"/>
    </row>
    <row r="9830" spans="7:7" x14ac:dyDescent="0.35">
      <c r="G9830"/>
    </row>
    <row r="9831" spans="7:7" x14ac:dyDescent="0.35">
      <c r="G9831"/>
    </row>
    <row r="9832" spans="7:7" x14ac:dyDescent="0.35">
      <c r="G9832"/>
    </row>
    <row r="9833" spans="7:7" x14ac:dyDescent="0.35">
      <c r="G9833"/>
    </row>
    <row r="9834" spans="7:7" x14ac:dyDescent="0.35">
      <c r="G9834"/>
    </row>
    <row r="9835" spans="7:7" x14ac:dyDescent="0.35">
      <c r="G9835"/>
    </row>
    <row r="9836" spans="7:7" x14ac:dyDescent="0.35">
      <c r="G9836"/>
    </row>
    <row r="9837" spans="7:7" x14ac:dyDescent="0.35">
      <c r="G9837"/>
    </row>
    <row r="9838" spans="7:7" x14ac:dyDescent="0.35">
      <c r="G9838"/>
    </row>
    <row r="9839" spans="7:7" x14ac:dyDescent="0.35">
      <c r="G9839"/>
    </row>
    <row r="9840" spans="7:7" x14ac:dyDescent="0.35">
      <c r="G9840"/>
    </row>
    <row r="9841" spans="7:7" x14ac:dyDescent="0.35">
      <c r="G9841"/>
    </row>
    <row r="9842" spans="7:7" x14ac:dyDescent="0.35">
      <c r="G9842"/>
    </row>
    <row r="9843" spans="7:7" x14ac:dyDescent="0.35">
      <c r="G9843"/>
    </row>
    <row r="9844" spans="7:7" x14ac:dyDescent="0.35">
      <c r="G9844"/>
    </row>
    <row r="9845" spans="7:7" x14ac:dyDescent="0.35">
      <c r="G9845"/>
    </row>
    <row r="9846" spans="7:7" x14ac:dyDescent="0.35">
      <c r="G9846"/>
    </row>
    <row r="9847" spans="7:7" x14ac:dyDescent="0.35">
      <c r="G9847"/>
    </row>
    <row r="9848" spans="7:7" x14ac:dyDescent="0.35">
      <c r="G9848"/>
    </row>
    <row r="9849" spans="7:7" x14ac:dyDescent="0.35">
      <c r="G9849"/>
    </row>
    <row r="9850" spans="7:7" x14ac:dyDescent="0.35">
      <c r="G9850"/>
    </row>
    <row r="9851" spans="7:7" x14ac:dyDescent="0.35">
      <c r="G9851"/>
    </row>
    <row r="9852" spans="7:7" x14ac:dyDescent="0.35">
      <c r="G9852"/>
    </row>
    <row r="9853" spans="7:7" x14ac:dyDescent="0.35">
      <c r="G9853"/>
    </row>
    <row r="9854" spans="7:7" x14ac:dyDescent="0.35">
      <c r="G9854"/>
    </row>
    <row r="9855" spans="7:7" x14ac:dyDescent="0.35">
      <c r="G9855"/>
    </row>
    <row r="9856" spans="7:7" x14ac:dyDescent="0.35">
      <c r="G9856"/>
    </row>
    <row r="9857" spans="7:7" x14ac:dyDescent="0.35">
      <c r="G9857"/>
    </row>
    <row r="9858" spans="7:7" x14ac:dyDescent="0.35">
      <c r="G9858"/>
    </row>
    <row r="9859" spans="7:7" x14ac:dyDescent="0.35">
      <c r="G9859"/>
    </row>
    <row r="9860" spans="7:7" x14ac:dyDescent="0.35">
      <c r="G9860"/>
    </row>
    <row r="9861" spans="7:7" x14ac:dyDescent="0.35">
      <c r="G9861"/>
    </row>
    <row r="9862" spans="7:7" x14ac:dyDescent="0.35">
      <c r="G9862"/>
    </row>
    <row r="9863" spans="7:7" x14ac:dyDescent="0.35">
      <c r="G9863"/>
    </row>
    <row r="9864" spans="7:7" x14ac:dyDescent="0.35">
      <c r="G9864"/>
    </row>
    <row r="9865" spans="7:7" x14ac:dyDescent="0.35">
      <c r="G9865"/>
    </row>
    <row r="9866" spans="7:7" x14ac:dyDescent="0.35">
      <c r="G9866"/>
    </row>
    <row r="9867" spans="7:7" x14ac:dyDescent="0.35">
      <c r="G9867"/>
    </row>
    <row r="9868" spans="7:7" x14ac:dyDescent="0.35">
      <c r="G9868"/>
    </row>
    <row r="9869" spans="7:7" x14ac:dyDescent="0.35">
      <c r="G9869"/>
    </row>
    <row r="9870" spans="7:7" x14ac:dyDescent="0.35">
      <c r="G9870"/>
    </row>
    <row r="9871" spans="7:7" x14ac:dyDescent="0.35">
      <c r="G9871"/>
    </row>
    <row r="9872" spans="7:7" x14ac:dyDescent="0.35">
      <c r="G9872"/>
    </row>
    <row r="9873" spans="7:7" x14ac:dyDescent="0.35">
      <c r="G9873"/>
    </row>
    <row r="9874" spans="7:7" x14ac:dyDescent="0.35">
      <c r="G9874"/>
    </row>
    <row r="9875" spans="7:7" x14ac:dyDescent="0.35">
      <c r="G9875"/>
    </row>
    <row r="9876" spans="7:7" x14ac:dyDescent="0.35">
      <c r="G9876"/>
    </row>
    <row r="9877" spans="7:7" x14ac:dyDescent="0.35">
      <c r="G9877"/>
    </row>
    <row r="9878" spans="7:7" x14ac:dyDescent="0.35">
      <c r="G9878"/>
    </row>
    <row r="9879" spans="7:7" x14ac:dyDescent="0.35">
      <c r="G9879"/>
    </row>
    <row r="9880" spans="7:7" x14ac:dyDescent="0.35">
      <c r="G9880"/>
    </row>
    <row r="9881" spans="7:7" x14ac:dyDescent="0.35">
      <c r="G9881"/>
    </row>
    <row r="9882" spans="7:7" x14ac:dyDescent="0.35">
      <c r="G9882"/>
    </row>
    <row r="9883" spans="7:7" x14ac:dyDescent="0.35">
      <c r="G9883"/>
    </row>
    <row r="9884" spans="7:7" x14ac:dyDescent="0.35">
      <c r="G9884"/>
    </row>
    <row r="9885" spans="7:7" x14ac:dyDescent="0.35">
      <c r="G9885"/>
    </row>
    <row r="9886" spans="7:7" x14ac:dyDescent="0.35">
      <c r="G9886"/>
    </row>
    <row r="9887" spans="7:7" x14ac:dyDescent="0.35">
      <c r="G9887"/>
    </row>
    <row r="9888" spans="7:7" x14ac:dyDescent="0.35">
      <c r="G9888"/>
    </row>
    <row r="9889" spans="7:7" x14ac:dyDescent="0.35">
      <c r="G9889"/>
    </row>
    <row r="9890" spans="7:7" x14ac:dyDescent="0.35">
      <c r="G9890"/>
    </row>
    <row r="9891" spans="7:7" x14ac:dyDescent="0.35">
      <c r="G9891"/>
    </row>
    <row r="9892" spans="7:7" x14ac:dyDescent="0.35">
      <c r="G9892"/>
    </row>
    <row r="9893" spans="7:7" x14ac:dyDescent="0.35">
      <c r="G9893"/>
    </row>
    <row r="9894" spans="7:7" x14ac:dyDescent="0.35">
      <c r="G9894"/>
    </row>
    <row r="9895" spans="7:7" x14ac:dyDescent="0.35">
      <c r="G9895"/>
    </row>
    <row r="9896" spans="7:7" x14ac:dyDescent="0.35">
      <c r="G9896"/>
    </row>
    <row r="9897" spans="7:7" x14ac:dyDescent="0.35">
      <c r="G9897"/>
    </row>
    <row r="9898" spans="7:7" x14ac:dyDescent="0.35">
      <c r="G9898"/>
    </row>
    <row r="9899" spans="7:7" x14ac:dyDescent="0.35">
      <c r="G9899"/>
    </row>
    <row r="9900" spans="7:7" x14ac:dyDescent="0.35">
      <c r="G9900"/>
    </row>
    <row r="9901" spans="7:7" x14ac:dyDescent="0.35">
      <c r="G9901"/>
    </row>
    <row r="9902" spans="7:7" x14ac:dyDescent="0.35">
      <c r="G9902"/>
    </row>
    <row r="9903" spans="7:7" x14ac:dyDescent="0.35">
      <c r="G9903"/>
    </row>
    <row r="9904" spans="7:7" x14ac:dyDescent="0.35">
      <c r="G9904"/>
    </row>
    <row r="9905" spans="7:7" x14ac:dyDescent="0.35">
      <c r="G9905"/>
    </row>
    <row r="9906" spans="7:7" x14ac:dyDescent="0.35">
      <c r="G9906"/>
    </row>
    <row r="9907" spans="7:7" x14ac:dyDescent="0.35">
      <c r="G9907"/>
    </row>
    <row r="9908" spans="7:7" x14ac:dyDescent="0.35">
      <c r="G9908"/>
    </row>
    <row r="9909" spans="7:7" x14ac:dyDescent="0.35">
      <c r="G9909"/>
    </row>
    <row r="9910" spans="7:7" x14ac:dyDescent="0.35">
      <c r="G9910"/>
    </row>
    <row r="9911" spans="7:7" x14ac:dyDescent="0.35">
      <c r="G9911"/>
    </row>
    <row r="9912" spans="7:7" x14ac:dyDescent="0.35">
      <c r="G9912"/>
    </row>
    <row r="9913" spans="7:7" x14ac:dyDescent="0.35">
      <c r="G9913"/>
    </row>
    <row r="9914" spans="7:7" x14ac:dyDescent="0.35">
      <c r="G9914"/>
    </row>
    <row r="9915" spans="7:7" x14ac:dyDescent="0.35">
      <c r="G9915"/>
    </row>
    <row r="9916" spans="7:7" x14ac:dyDescent="0.35">
      <c r="G9916"/>
    </row>
    <row r="9917" spans="7:7" x14ac:dyDescent="0.35">
      <c r="G9917"/>
    </row>
    <row r="9918" spans="7:7" x14ac:dyDescent="0.35">
      <c r="G9918"/>
    </row>
    <row r="9919" spans="7:7" x14ac:dyDescent="0.35">
      <c r="G9919"/>
    </row>
    <row r="9920" spans="7:7" x14ac:dyDescent="0.35">
      <c r="G9920"/>
    </row>
    <row r="9921" spans="7:7" x14ac:dyDescent="0.35">
      <c r="G9921"/>
    </row>
    <row r="9922" spans="7:7" x14ac:dyDescent="0.35">
      <c r="G9922"/>
    </row>
    <row r="9923" spans="7:7" x14ac:dyDescent="0.35">
      <c r="G9923"/>
    </row>
    <row r="9924" spans="7:7" x14ac:dyDescent="0.35">
      <c r="G9924"/>
    </row>
    <row r="9925" spans="7:7" x14ac:dyDescent="0.35">
      <c r="G9925"/>
    </row>
    <row r="9926" spans="7:7" x14ac:dyDescent="0.35">
      <c r="G9926"/>
    </row>
    <row r="9927" spans="7:7" x14ac:dyDescent="0.35">
      <c r="G9927"/>
    </row>
    <row r="9928" spans="7:7" x14ac:dyDescent="0.35">
      <c r="G9928"/>
    </row>
    <row r="9929" spans="7:7" x14ac:dyDescent="0.35">
      <c r="G9929"/>
    </row>
    <row r="9930" spans="7:7" x14ac:dyDescent="0.35">
      <c r="G9930"/>
    </row>
    <row r="9931" spans="7:7" x14ac:dyDescent="0.35">
      <c r="G9931"/>
    </row>
    <row r="9932" spans="7:7" x14ac:dyDescent="0.35">
      <c r="G9932"/>
    </row>
    <row r="9933" spans="7:7" x14ac:dyDescent="0.35">
      <c r="G9933"/>
    </row>
    <row r="9934" spans="7:7" x14ac:dyDescent="0.35">
      <c r="G9934"/>
    </row>
    <row r="9935" spans="7:7" x14ac:dyDescent="0.35">
      <c r="G9935"/>
    </row>
    <row r="9936" spans="7:7" x14ac:dyDescent="0.35">
      <c r="G9936"/>
    </row>
    <row r="9937" spans="7:7" x14ac:dyDescent="0.35">
      <c r="G9937"/>
    </row>
    <row r="9938" spans="7:7" x14ac:dyDescent="0.35">
      <c r="G9938"/>
    </row>
    <row r="9939" spans="7:7" x14ac:dyDescent="0.35">
      <c r="G9939"/>
    </row>
    <row r="9940" spans="7:7" x14ac:dyDescent="0.35">
      <c r="G9940"/>
    </row>
    <row r="9941" spans="7:7" x14ac:dyDescent="0.35">
      <c r="G9941"/>
    </row>
    <row r="9942" spans="7:7" x14ac:dyDescent="0.35">
      <c r="G9942"/>
    </row>
    <row r="9943" spans="7:7" x14ac:dyDescent="0.35">
      <c r="G9943"/>
    </row>
    <row r="9944" spans="7:7" x14ac:dyDescent="0.35">
      <c r="G9944"/>
    </row>
    <row r="9945" spans="7:7" x14ac:dyDescent="0.35">
      <c r="G9945"/>
    </row>
    <row r="9946" spans="7:7" x14ac:dyDescent="0.35">
      <c r="G9946"/>
    </row>
    <row r="9947" spans="7:7" x14ac:dyDescent="0.35">
      <c r="G9947"/>
    </row>
    <row r="9948" spans="7:7" x14ac:dyDescent="0.35">
      <c r="G9948"/>
    </row>
    <row r="9949" spans="7:7" x14ac:dyDescent="0.35">
      <c r="G9949"/>
    </row>
    <row r="9950" spans="7:7" x14ac:dyDescent="0.35">
      <c r="G9950"/>
    </row>
    <row r="9951" spans="7:7" x14ac:dyDescent="0.35">
      <c r="G9951"/>
    </row>
    <row r="9952" spans="7:7" x14ac:dyDescent="0.35">
      <c r="G9952"/>
    </row>
    <row r="9953" spans="7:7" x14ac:dyDescent="0.35">
      <c r="G9953"/>
    </row>
    <row r="9954" spans="7:7" x14ac:dyDescent="0.35">
      <c r="G9954"/>
    </row>
    <row r="9955" spans="7:7" x14ac:dyDescent="0.35">
      <c r="G9955"/>
    </row>
    <row r="9956" spans="7:7" x14ac:dyDescent="0.35">
      <c r="G9956"/>
    </row>
    <row r="9957" spans="7:7" x14ac:dyDescent="0.35">
      <c r="G9957"/>
    </row>
    <row r="9958" spans="7:7" x14ac:dyDescent="0.35">
      <c r="G9958"/>
    </row>
    <row r="9959" spans="7:7" x14ac:dyDescent="0.35">
      <c r="G9959"/>
    </row>
    <row r="9960" spans="7:7" x14ac:dyDescent="0.35">
      <c r="G9960"/>
    </row>
    <row r="9961" spans="7:7" x14ac:dyDescent="0.35">
      <c r="G9961"/>
    </row>
    <row r="9962" spans="7:7" x14ac:dyDescent="0.35">
      <c r="G9962"/>
    </row>
    <row r="9963" spans="7:7" x14ac:dyDescent="0.35">
      <c r="G9963"/>
    </row>
    <row r="9964" spans="7:7" x14ac:dyDescent="0.35">
      <c r="G9964"/>
    </row>
    <row r="9965" spans="7:7" x14ac:dyDescent="0.35">
      <c r="G9965"/>
    </row>
    <row r="9966" spans="7:7" x14ac:dyDescent="0.35">
      <c r="G9966"/>
    </row>
    <row r="9967" spans="7:7" x14ac:dyDescent="0.35">
      <c r="G9967"/>
    </row>
    <row r="9968" spans="7:7" x14ac:dyDescent="0.35">
      <c r="G9968"/>
    </row>
    <row r="9969" spans="7:7" x14ac:dyDescent="0.35">
      <c r="G9969"/>
    </row>
    <row r="9970" spans="7:7" x14ac:dyDescent="0.35">
      <c r="G9970"/>
    </row>
    <row r="9971" spans="7:7" x14ac:dyDescent="0.35">
      <c r="G9971"/>
    </row>
    <row r="9972" spans="7:7" x14ac:dyDescent="0.35">
      <c r="G9972"/>
    </row>
    <row r="9973" spans="7:7" x14ac:dyDescent="0.35">
      <c r="G9973"/>
    </row>
    <row r="9974" spans="7:7" x14ac:dyDescent="0.35">
      <c r="G9974"/>
    </row>
    <row r="9975" spans="7:7" x14ac:dyDescent="0.35">
      <c r="G9975"/>
    </row>
    <row r="9976" spans="7:7" x14ac:dyDescent="0.35">
      <c r="G9976"/>
    </row>
    <row r="9977" spans="7:7" x14ac:dyDescent="0.35">
      <c r="G9977"/>
    </row>
    <row r="9978" spans="7:7" x14ac:dyDescent="0.35">
      <c r="G9978"/>
    </row>
    <row r="9979" spans="7:7" x14ac:dyDescent="0.35">
      <c r="G9979"/>
    </row>
    <row r="9980" spans="7:7" x14ac:dyDescent="0.35">
      <c r="G9980"/>
    </row>
    <row r="9981" spans="7:7" x14ac:dyDescent="0.35">
      <c r="G9981"/>
    </row>
    <row r="9982" spans="7:7" x14ac:dyDescent="0.35">
      <c r="G9982"/>
    </row>
    <row r="9983" spans="7:7" x14ac:dyDescent="0.35">
      <c r="G9983"/>
    </row>
    <row r="9984" spans="7:7" x14ac:dyDescent="0.35">
      <c r="G9984"/>
    </row>
    <row r="9985" spans="7:7" x14ac:dyDescent="0.35">
      <c r="G9985"/>
    </row>
    <row r="9986" spans="7:7" x14ac:dyDescent="0.35">
      <c r="G9986"/>
    </row>
    <row r="9987" spans="7:7" x14ac:dyDescent="0.35">
      <c r="G9987"/>
    </row>
    <row r="9988" spans="7:7" x14ac:dyDescent="0.35">
      <c r="G9988"/>
    </row>
    <row r="9989" spans="7:7" x14ac:dyDescent="0.35">
      <c r="G9989"/>
    </row>
    <row r="9990" spans="7:7" x14ac:dyDescent="0.35">
      <c r="G9990"/>
    </row>
    <row r="9991" spans="7:7" x14ac:dyDescent="0.35">
      <c r="G9991"/>
    </row>
    <row r="9992" spans="7:7" x14ac:dyDescent="0.35">
      <c r="G9992"/>
    </row>
    <row r="9993" spans="7:7" x14ac:dyDescent="0.35">
      <c r="G9993"/>
    </row>
    <row r="9994" spans="7:7" x14ac:dyDescent="0.35">
      <c r="G9994"/>
    </row>
    <row r="9995" spans="7:7" x14ac:dyDescent="0.35">
      <c r="G9995"/>
    </row>
    <row r="9996" spans="7:7" x14ac:dyDescent="0.35">
      <c r="G9996"/>
    </row>
    <row r="9997" spans="7:7" x14ac:dyDescent="0.35">
      <c r="G9997"/>
    </row>
    <row r="9998" spans="7:7" x14ac:dyDescent="0.35">
      <c r="G9998"/>
    </row>
    <row r="9999" spans="7:7" x14ac:dyDescent="0.35">
      <c r="G9999"/>
    </row>
    <row r="10000" spans="7:7" x14ac:dyDescent="0.35">
      <c r="G10000"/>
    </row>
    <row r="10001" spans="7:7" x14ac:dyDescent="0.35">
      <c r="G10001"/>
    </row>
    <row r="10002" spans="7:7" x14ac:dyDescent="0.35">
      <c r="G10002"/>
    </row>
    <row r="10003" spans="7:7" x14ac:dyDescent="0.35">
      <c r="G10003"/>
    </row>
    <row r="10004" spans="7:7" x14ac:dyDescent="0.35">
      <c r="G10004"/>
    </row>
    <row r="10005" spans="7:7" x14ac:dyDescent="0.35">
      <c r="G10005"/>
    </row>
    <row r="10006" spans="7:7" x14ac:dyDescent="0.35">
      <c r="G10006"/>
    </row>
    <row r="10007" spans="7:7" x14ac:dyDescent="0.35">
      <c r="G10007"/>
    </row>
    <row r="10008" spans="7:7" x14ac:dyDescent="0.35">
      <c r="G10008"/>
    </row>
    <row r="10009" spans="7:7" x14ac:dyDescent="0.35">
      <c r="G10009"/>
    </row>
    <row r="10010" spans="7:7" x14ac:dyDescent="0.35">
      <c r="G10010"/>
    </row>
    <row r="10011" spans="7:7" x14ac:dyDescent="0.35">
      <c r="G10011"/>
    </row>
    <row r="10012" spans="7:7" x14ac:dyDescent="0.35">
      <c r="G10012"/>
    </row>
    <row r="10013" spans="7:7" x14ac:dyDescent="0.35">
      <c r="G10013"/>
    </row>
    <row r="10014" spans="7:7" x14ac:dyDescent="0.35">
      <c r="G10014"/>
    </row>
    <row r="10015" spans="7:7" x14ac:dyDescent="0.35">
      <c r="G10015"/>
    </row>
    <row r="10016" spans="7:7" x14ac:dyDescent="0.35">
      <c r="G10016"/>
    </row>
    <row r="10017" spans="7:7" x14ac:dyDescent="0.35">
      <c r="G10017"/>
    </row>
    <row r="10018" spans="7:7" x14ac:dyDescent="0.35">
      <c r="G10018"/>
    </row>
    <row r="10019" spans="7:7" x14ac:dyDescent="0.35">
      <c r="G10019"/>
    </row>
    <row r="10020" spans="7:7" x14ac:dyDescent="0.35">
      <c r="G10020"/>
    </row>
    <row r="10021" spans="7:7" x14ac:dyDescent="0.35">
      <c r="G10021"/>
    </row>
    <row r="10022" spans="7:7" x14ac:dyDescent="0.35">
      <c r="G10022"/>
    </row>
    <row r="10023" spans="7:7" x14ac:dyDescent="0.35">
      <c r="G10023"/>
    </row>
    <row r="10024" spans="7:7" x14ac:dyDescent="0.35">
      <c r="G10024"/>
    </row>
    <row r="10025" spans="7:7" x14ac:dyDescent="0.35">
      <c r="G10025"/>
    </row>
    <row r="10026" spans="7:7" x14ac:dyDescent="0.35">
      <c r="G10026"/>
    </row>
    <row r="10027" spans="7:7" x14ac:dyDescent="0.35">
      <c r="G10027"/>
    </row>
    <row r="10028" spans="7:7" x14ac:dyDescent="0.35">
      <c r="G10028"/>
    </row>
    <row r="10029" spans="7:7" x14ac:dyDescent="0.35">
      <c r="G10029"/>
    </row>
    <row r="10030" spans="7:7" x14ac:dyDescent="0.35">
      <c r="G10030"/>
    </row>
    <row r="10031" spans="7:7" x14ac:dyDescent="0.35">
      <c r="G10031"/>
    </row>
    <row r="10032" spans="7:7" x14ac:dyDescent="0.35">
      <c r="G10032"/>
    </row>
    <row r="10033" spans="7:7" x14ac:dyDescent="0.35">
      <c r="G10033"/>
    </row>
    <row r="10034" spans="7:7" x14ac:dyDescent="0.35">
      <c r="G10034"/>
    </row>
    <row r="10035" spans="7:7" x14ac:dyDescent="0.35">
      <c r="G10035"/>
    </row>
    <row r="10036" spans="7:7" x14ac:dyDescent="0.35">
      <c r="G10036"/>
    </row>
    <row r="10037" spans="7:7" x14ac:dyDescent="0.35">
      <c r="G10037"/>
    </row>
    <row r="10038" spans="7:7" x14ac:dyDescent="0.35">
      <c r="G10038"/>
    </row>
    <row r="10039" spans="7:7" x14ac:dyDescent="0.35">
      <c r="G10039"/>
    </row>
    <row r="10040" spans="7:7" x14ac:dyDescent="0.35">
      <c r="G10040"/>
    </row>
    <row r="10041" spans="7:7" x14ac:dyDescent="0.35">
      <c r="G10041"/>
    </row>
    <row r="10042" spans="7:7" x14ac:dyDescent="0.35">
      <c r="G10042"/>
    </row>
    <row r="10043" spans="7:7" x14ac:dyDescent="0.35">
      <c r="G10043"/>
    </row>
    <row r="10044" spans="7:7" x14ac:dyDescent="0.35">
      <c r="G10044"/>
    </row>
    <row r="10045" spans="7:7" x14ac:dyDescent="0.35">
      <c r="G10045"/>
    </row>
    <row r="10046" spans="7:7" x14ac:dyDescent="0.35">
      <c r="G10046"/>
    </row>
    <row r="10047" spans="7:7" x14ac:dyDescent="0.35">
      <c r="G10047"/>
    </row>
    <row r="10048" spans="7:7" x14ac:dyDescent="0.35">
      <c r="G10048"/>
    </row>
    <row r="10049" spans="7:7" x14ac:dyDescent="0.35">
      <c r="G10049"/>
    </row>
    <row r="10050" spans="7:7" x14ac:dyDescent="0.35">
      <c r="G10050"/>
    </row>
    <row r="10051" spans="7:7" x14ac:dyDescent="0.35">
      <c r="G10051"/>
    </row>
    <row r="10052" spans="7:7" x14ac:dyDescent="0.35">
      <c r="G10052"/>
    </row>
    <row r="10053" spans="7:7" x14ac:dyDescent="0.35">
      <c r="G10053"/>
    </row>
    <row r="10054" spans="7:7" x14ac:dyDescent="0.35">
      <c r="G10054"/>
    </row>
    <row r="10055" spans="7:7" x14ac:dyDescent="0.35">
      <c r="G10055"/>
    </row>
    <row r="10056" spans="7:7" x14ac:dyDescent="0.35">
      <c r="G10056"/>
    </row>
    <row r="10057" spans="7:7" x14ac:dyDescent="0.35">
      <c r="G10057"/>
    </row>
    <row r="10058" spans="7:7" x14ac:dyDescent="0.35">
      <c r="G10058"/>
    </row>
    <row r="10059" spans="7:7" x14ac:dyDescent="0.35">
      <c r="G10059"/>
    </row>
    <row r="10060" spans="7:7" x14ac:dyDescent="0.35">
      <c r="G10060"/>
    </row>
    <row r="10061" spans="7:7" x14ac:dyDescent="0.35">
      <c r="G10061"/>
    </row>
    <row r="10062" spans="7:7" x14ac:dyDescent="0.35">
      <c r="G10062"/>
    </row>
    <row r="10063" spans="7:7" x14ac:dyDescent="0.35">
      <c r="G10063"/>
    </row>
    <row r="10064" spans="7:7" x14ac:dyDescent="0.35">
      <c r="G10064"/>
    </row>
    <row r="10065" spans="7:7" x14ac:dyDescent="0.35">
      <c r="G10065"/>
    </row>
    <row r="10066" spans="7:7" x14ac:dyDescent="0.35">
      <c r="G10066"/>
    </row>
    <row r="10067" spans="7:7" x14ac:dyDescent="0.35">
      <c r="G10067"/>
    </row>
    <row r="10068" spans="7:7" x14ac:dyDescent="0.35">
      <c r="G10068"/>
    </row>
    <row r="10069" spans="7:7" x14ac:dyDescent="0.35">
      <c r="G10069"/>
    </row>
    <row r="10070" spans="7:7" x14ac:dyDescent="0.35">
      <c r="G10070"/>
    </row>
    <row r="10071" spans="7:7" x14ac:dyDescent="0.35">
      <c r="G10071"/>
    </row>
    <row r="10072" spans="7:7" x14ac:dyDescent="0.35">
      <c r="G10072"/>
    </row>
    <row r="10073" spans="7:7" x14ac:dyDescent="0.35">
      <c r="G10073"/>
    </row>
    <row r="10074" spans="7:7" x14ac:dyDescent="0.35">
      <c r="G10074"/>
    </row>
    <row r="10075" spans="7:7" x14ac:dyDescent="0.35">
      <c r="G10075"/>
    </row>
    <row r="10076" spans="7:7" x14ac:dyDescent="0.35">
      <c r="G10076"/>
    </row>
    <row r="10077" spans="7:7" x14ac:dyDescent="0.35">
      <c r="G10077"/>
    </row>
    <row r="10078" spans="7:7" x14ac:dyDescent="0.35">
      <c r="G10078"/>
    </row>
    <row r="10079" spans="7:7" x14ac:dyDescent="0.35">
      <c r="G10079"/>
    </row>
    <row r="10080" spans="7:7" x14ac:dyDescent="0.35">
      <c r="G10080"/>
    </row>
    <row r="10081" spans="7:7" x14ac:dyDescent="0.35">
      <c r="G10081"/>
    </row>
    <row r="10082" spans="7:7" x14ac:dyDescent="0.35">
      <c r="G10082"/>
    </row>
    <row r="10083" spans="7:7" x14ac:dyDescent="0.35">
      <c r="G10083"/>
    </row>
    <row r="10084" spans="7:7" x14ac:dyDescent="0.35">
      <c r="G10084"/>
    </row>
    <row r="10085" spans="7:7" x14ac:dyDescent="0.35">
      <c r="G10085"/>
    </row>
    <row r="10086" spans="7:7" x14ac:dyDescent="0.35">
      <c r="G10086"/>
    </row>
    <row r="10087" spans="7:7" x14ac:dyDescent="0.35">
      <c r="G10087"/>
    </row>
    <row r="10088" spans="7:7" x14ac:dyDescent="0.35">
      <c r="G10088"/>
    </row>
    <row r="10089" spans="7:7" x14ac:dyDescent="0.35">
      <c r="G10089"/>
    </row>
    <row r="10090" spans="7:7" x14ac:dyDescent="0.35">
      <c r="G10090"/>
    </row>
    <row r="10091" spans="7:7" x14ac:dyDescent="0.35">
      <c r="G10091"/>
    </row>
    <row r="10092" spans="7:7" x14ac:dyDescent="0.35">
      <c r="G10092"/>
    </row>
    <row r="10093" spans="7:7" x14ac:dyDescent="0.35">
      <c r="G10093"/>
    </row>
    <row r="10094" spans="7:7" x14ac:dyDescent="0.35">
      <c r="G10094"/>
    </row>
    <row r="10095" spans="7:7" x14ac:dyDescent="0.35">
      <c r="G10095"/>
    </row>
    <row r="10096" spans="7:7" x14ac:dyDescent="0.35">
      <c r="G10096"/>
    </row>
    <row r="10097" spans="7:7" x14ac:dyDescent="0.35">
      <c r="G10097"/>
    </row>
    <row r="10098" spans="7:7" x14ac:dyDescent="0.35">
      <c r="G10098"/>
    </row>
    <row r="10099" spans="7:7" x14ac:dyDescent="0.35">
      <c r="G10099"/>
    </row>
    <row r="10100" spans="7:7" x14ac:dyDescent="0.35">
      <c r="G10100"/>
    </row>
    <row r="10101" spans="7:7" x14ac:dyDescent="0.35">
      <c r="G10101"/>
    </row>
    <row r="10102" spans="7:7" x14ac:dyDescent="0.35">
      <c r="G10102"/>
    </row>
    <row r="10103" spans="7:7" x14ac:dyDescent="0.35">
      <c r="G10103"/>
    </row>
    <row r="10104" spans="7:7" x14ac:dyDescent="0.35">
      <c r="G10104"/>
    </row>
    <row r="10105" spans="7:7" x14ac:dyDescent="0.35">
      <c r="G10105"/>
    </row>
    <row r="10106" spans="7:7" x14ac:dyDescent="0.35">
      <c r="G10106"/>
    </row>
    <row r="10107" spans="7:7" x14ac:dyDescent="0.35">
      <c r="G10107"/>
    </row>
    <row r="10108" spans="7:7" x14ac:dyDescent="0.35">
      <c r="G10108"/>
    </row>
    <row r="10109" spans="7:7" x14ac:dyDescent="0.35">
      <c r="G10109"/>
    </row>
    <row r="10110" spans="7:7" x14ac:dyDescent="0.35">
      <c r="G10110"/>
    </row>
    <row r="10111" spans="7:7" x14ac:dyDescent="0.35">
      <c r="G10111"/>
    </row>
    <row r="10112" spans="7:7" x14ac:dyDescent="0.35">
      <c r="G10112"/>
    </row>
    <row r="10113" spans="7:7" x14ac:dyDescent="0.35">
      <c r="G10113"/>
    </row>
    <row r="10114" spans="7:7" x14ac:dyDescent="0.35">
      <c r="G10114"/>
    </row>
    <row r="10115" spans="7:7" x14ac:dyDescent="0.35">
      <c r="G10115"/>
    </row>
    <row r="10116" spans="7:7" x14ac:dyDescent="0.35">
      <c r="G10116"/>
    </row>
    <row r="10117" spans="7:7" x14ac:dyDescent="0.35">
      <c r="G10117"/>
    </row>
    <row r="10118" spans="7:7" x14ac:dyDescent="0.35">
      <c r="G10118"/>
    </row>
    <row r="10119" spans="7:7" x14ac:dyDescent="0.35">
      <c r="G10119"/>
    </row>
    <row r="10120" spans="7:7" x14ac:dyDescent="0.35">
      <c r="G10120"/>
    </row>
    <row r="10121" spans="7:7" x14ac:dyDescent="0.35">
      <c r="G10121"/>
    </row>
    <row r="10122" spans="7:7" x14ac:dyDescent="0.35">
      <c r="G10122"/>
    </row>
    <row r="10123" spans="7:7" x14ac:dyDescent="0.35">
      <c r="G10123"/>
    </row>
    <row r="10124" spans="7:7" x14ac:dyDescent="0.35">
      <c r="G10124"/>
    </row>
    <row r="10125" spans="7:7" x14ac:dyDescent="0.35">
      <c r="G10125"/>
    </row>
    <row r="10126" spans="7:7" x14ac:dyDescent="0.35">
      <c r="G10126"/>
    </row>
    <row r="10127" spans="7:7" x14ac:dyDescent="0.35">
      <c r="G10127"/>
    </row>
    <row r="10128" spans="7:7" x14ac:dyDescent="0.35">
      <c r="G10128"/>
    </row>
    <row r="10129" spans="7:7" x14ac:dyDescent="0.35">
      <c r="G10129"/>
    </row>
    <row r="10130" spans="7:7" x14ac:dyDescent="0.35">
      <c r="G10130"/>
    </row>
    <row r="10131" spans="7:7" x14ac:dyDescent="0.35">
      <c r="G10131"/>
    </row>
    <row r="10132" spans="7:7" x14ac:dyDescent="0.35">
      <c r="G10132"/>
    </row>
    <row r="10133" spans="7:7" x14ac:dyDescent="0.35">
      <c r="G10133"/>
    </row>
    <row r="10134" spans="7:7" x14ac:dyDescent="0.35">
      <c r="G10134"/>
    </row>
    <row r="10135" spans="7:7" x14ac:dyDescent="0.35">
      <c r="G10135"/>
    </row>
    <row r="10136" spans="7:7" x14ac:dyDescent="0.35">
      <c r="G10136"/>
    </row>
    <row r="10137" spans="7:7" x14ac:dyDescent="0.35">
      <c r="G10137"/>
    </row>
    <row r="10138" spans="7:7" x14ac:dyDescent="0.35">
      <c r="G10138"/>
    </row>
    <row r="10139" spans="7:7" x14ac:dyDescent="0.35">
      <c r="G10139"/>
    </row>
    <row r="10140" spans="7:7" x14ac:dyDescent="0.35">
      <c r="G10140"/>
    </row>
    <row r="10141" spans="7:7" x14ac:dyDescent="0.35">
      <c r="G10141"/>
    </row>
    <row r="10142" spans="7:7" x14ac:dyDescent="0.35">
      <c r="G10142"/>
    </row>
    <row r="10143" spans="7:7" x14ac:dyDescent="0.35">
      <c r="G10143"/>
    </row>
    <row r="10144" spans="7:7" x14ac:dyDescent="0.35">
      <c r="G10144"/>
    </row>
    <row r="10145" spans="7:7" x14ac:dyDescent="0.35">
      <c r="G10145"/>
    </row>
    <row r="10146" spans="7:7" x14ac:dyDescent="0.35">
      <c r="G10146"/>
    </row>
    <row r="10147" spans="7:7" x14ac:dyDescent="0.35">
      <c r="G10147"/>
    </row>
    <row r="10148" spans="7:7" x14ac:dyDescent="0.35">
      <c r="G10148"/>
    </row>
    <row r="10149" spans="7:7" x14ac:dyDescent="0.35">
      <c r="G10149"/>
    </row>
    <row r="10150" spans="7:7" x14ac:dyDescent="0.35">
      <c r="G10150"/>
    </row>
    <row r="10151" spans="7:7" x14ac:dyDescent="0.35">
      <c r="G10151"/>
    </row>
    <row r="10152" spans="7:7" x14ac:dyDescent="0.35">
      <c r="G10152"/>
    </row>
    <row r="10153" spans="7:7" x14ac:dyDescent="0.35">
      <c r="G10153"/>
    </row>
    <row r="10154" spans="7:7" x14ac:dyDescent="0.35">
      <c r="G10154"/>
    </row>
    <row r="10155" spans="7:7" x14ac:dyDescent="0.35">
      <c r="G10155"/>
    </row>
    <row r="10156" spans="7:7" x14ac:dyDescent="0.35">
      <c r="G10156"/>
    </row>
    <row r="10157" spans="7:7" x14ac:dyDescent="0.35">
      <c r="G10157"/>
    </row>
    <row r="10158" spans="7:7" x14ac:dyDescent="0.35">
      <c r="G10158"/>
    </row>
    <row r="10159" spans="7:7" x14ac:dyDescent="0.35">
      <c r="G10159"/>
    </row>
    <row r="10160" spans="7:7" x14ac:dyDescent="0.35">
      <c r="G10160"/>
    </row>
    <row r="10161" spans="7:7" x14ac:dyDescent="0.35">
      <c r="G10161"/>
    </row>
    <row r="10162" spans="7:7" x14ac:dyDescent="0.35">
      <c r="G10162"/>
    </row>
    <row r="10163" spans="7:7" x14ac:dyDescent="0.35">
      <c r="G10163"/>
    </row>
    <row r="10164" spans="7:7" x14ac:dyDescent="0.35">
      <c r="G10164"/>
    </row>
    <row r="10165" spans="7:7" x14ac:dyDescent="0.35">
      <c r="G10165"/>
    </row>
    <row r="10166" spans="7:7" x14ac:dyDescent="0.35">
      <c r="G10166"/>
    </row>
    <row r="10167" spans="7:7" x14ac:dyDescent="0.35">
      <c r="G10167"/>
    </row>
    <row r="10168" spans="7:7" x14ac:dyDescent="0.35">
      <c r="G10168"/>
    </row>
    <row r="10169" spans="7:7" x14ac:dyDescent="0.35">
      <c r="G10169"/>
    </row>
    <row r="10170" spans="7:7" x14ac:dyDescent="0.35">
      <c r="G10170"/>
    </row>
    <row r="10171" spans="7:7" x14ac:dyDescent="0.35">
      <c r="G10171"/>
    </row>
    <row r="10172" spans="7:7" x14ac:dyDescent="0.35">
      <c r="G10172"/>
    </row>
    <row r="10173" spans="7:7" x14ac:dyDescent="0.35">
      <c r="G10173"/>
    </row>
    <row r="10174" spans="7:7" x14ac:dyDescent="0.35">
      <c r="G10174"/>
    </row>
    <row r="10175" spans="7:7" x14ac:dyDescent="0.35">
      <c r="G10175"/>
    </row>
    <row r="10176" spans="7:7" x14ac:dyDescent="0.35">
      <c r="G10176"/>
    </row>
    <row r="10177" spans="7:7" x14ac:dyDescent="0.35">
      <c r="G10177"/>
    </row>
    <row r="10178" spans="7:7" x14ac:dyDescent="0.35">
      <c r="G10178"/>
    </row>
    <row r="10179" spans="7:7" x14ac:dyDescent="0.35">
      <c r="G10179"/>
    </row>
    <row r="10180" spans="7:7" x14ac:dyDescent="0.35">
      <c r="G10180"/>
    </row>
    <row r="10181" spans="7:7" x14ac:dyDescent="0.35">
      <c r="G10181"/>
    </row>
    <row r="10182" spans="7:7" x14ac:dyDescent="0.35">
      <c r="G10182"/>
    </row>
    <row r="10183" spans="7:7" x14ac:dyDescent="0.35">
      <c r="G10183"/>
    </row>
    <row r="10184" spans="7:7" x14ac:dyDescent="0.35">
      <c r="G10184"/>
    </row>
    <row r="10185" spans="7:7" x14ac:dyDescent="0.35">
      <c r="G10185"/>
    </row>
    <row r="10186" spans="7:7" x14ac:dyDescent="0.35">
      <c r="G10186"/>
    </row>
    <row r="10187" spans="7:7" x14ac:dyDescent="0.35">
      <c r="G10187"/>
    </row>
    <row r="10188" spans="7:7" x14ac:dyDescent="0.35">
      <c r="G10188"/>
    </row>
    <row r="10189" spans="7:7" x14ac:dyDescent="0.35">
      <c r="G10189"/>
    </row>
    <row r="10190" spans="7:7" x14ac:dyDescent="0.35">
      <c r="G10190"/>
    </row>
    <row r="10191" spans="7:7" x14ac:dyDescent="0.35">
      <c r="G10191"/>
    </row>
    <row r="10192" spans="7:7" x14ac:dyDescent="0.35">
      <c r="G10192"/>
    </row>
    <row r="10193" spans="7:7" x14ac:dyDescent="0.35">
      <c r="G10193"/>
    </row>
    <row r="10194" spans="7:7" x14ac:dyDescent="0.35">
      <c r="G10194"/>
    </row>
    <row r="10195" spans="7:7" x14ac:dyDescent="0.35">
      <c r="G10195"/>
    </row>
    <row r="10196" spans="7:7" x14ac:dyDescent="0.35">
      <c r="G10196"/>
    </row>
    <row r="10197" spans="7:7" x14ac:dyDescent="0.35">
      <c r="G10197"/>
    </row>
    <row r="10198" spans="7:7" x14ac:dyDescent="0.35">
      <c r="G10198"/>
    </row>
    <row r="10199" spans="7:7" x14ac:dyDescent="0.35">
      <c r="G10199"/>
    </row>
    <row r="10200" spans="7:7" x14ac:dyDescent="0.35">
      <c r="G10200"/>
    </row>
    <row r="10201" spans="7:7" x14ac:dyDescent="0.35">
      <c r="G10201"/>
    </row>
    <row r="10202" spans="7:7" x14ac:dyDescent="0.35">
      <c r="G10202"/>
    </row>
    <row r="10203" spans="7:7" x14ac:dyDescent="0.35">
      <c r="G10203"/>
    </row>
    <row r="10204" spans="7:7" x14ac:dyDescent="0.35">
      <c r="G10204"/>
    </row>
    <row r="10205" spans="7:7" x14ac:dyDescent="0.35">
      <c r="G10205"/>
    </row>
    <row r="10206" spans="7:7" x14ac:dyDescent="0.35">
      <c r="G10206"/>
    </row>
    <row r="10207" spans="7:7" x14ac:dyDescent="0.35">
      <c r="G10207"/>
    </row>
    <row r="10208" spans="7:7" x14ac:dyDescent="0.35">
      <c r="G10208"/>
    </row>
    <row r="10209" spans="7:7" x14ac:dyDescent="0.35">
      <c r="G10209"/>
    </row>
    <row r="10210" spans="7:7" x14ac:dyDescent="0.35">
      <c r="G10210"/>
    </row>
    <row r="10211" spans="7:7" x14ac:dyDescent="0.35">
      <c r="G10211"/>
    </row>
    <row r="10212" spans="7:7" x14ac:dyDescent="0.35">
      <c r="G10212"/>
    </row>
    <row r="10213" spans="7:7" x14ac:dyDescent="0.35">
      <c r="G10213"/>
    </row>
    <row r="10214" spans="7:7" x14ac:dyDescent="0.35">
      <c r="G10214"/>
    </row>
  </sheetData>
  <autoFilter ref="A1:T1001" xr:uid="{00000000-0001-0000-0000-000000000000}"/>
  <conditionalFormatting sqref="G10215:H1048576 F1002:F10214 G1:H1001">
    <cfRule type="containsText" dxfId="14" priority="4" operator="containsText" text="canceled">
      <formula>NOT(ISERROR(SEARCH("canceled",F1)))</formula>
    </cfRule>
    <cfRule type="containsText" dxfId="13" priority="5" operator="containsText" text="live">
      <formula>NOT(ISERROR(SEARCH("live",F1)))</formula>
    </cfRule>
    <cfRule type="containsText" dxfId="12" priority="7" operator="containsText" text="successful">
      <formula>NOT(ISERROR(SEARCH("successful",F1)))</formula>
    </cfRule>
    <cfRule type="containsText" dxfId="11" priority="8" operator="containsText" text="failed">
      <formula>NOT(ISERROR(SEARCH("failed",F1)))</formula>
    </cfRule>
  </conditionalFormatting>
  <conditionalFormatting sqref="F1:F1048576">
    <cfRule type="cellIs" dxfId="10" priority="1" operator="between">
      <formula>2</formula>
      <formula>1000</formula>
    </cfRule>
    <cfRule type="cellIs" dxfId="9" priority="2" operator="between">
      <formula>1</formula>
      <formula>2</formula>
    </cfRule>
    <cfRule type="cellIs" dxfId="8" priority="3" operator="between">
      <formula>0</formula>
      <formula>1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1B1E-D2A3-4552-9702-AD0C3627D993}">
  <dimension ref="A1:G15"/>
  <sheetViews>
    <sheetView workbookViewId="0">
      <selection activeCell="Y10" sqref="Y1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  <col min="8" max="8" width="3" bestFit="1" customWidth="1"/>
    <col min="9" max="9" width="12.83203125" bestFit="1" customWidth="1"/>
    <col min="10" max="10" width="7.25" bestFit="1" customWidth="1"/>
    <col min="11" max="14" width="3.08203125" bestFit="1" customWidth="1"/>
    <col min="15" max="15" width="2.75" bestFit="1" customWidth="1"/>
    <col min="16" max="16" width="3.75" bestFit="1" customWidth="1"/>
    <col min="17" max="17" width="10.1640625" bestFit="1" customWidth="1"/>
    <col min="18" max="18" width="5.4140625" bestFit="1" customWidth="1"/>
    <col min="19" max="22" width="3.08203125" bestFit="1" customWidth="1"/>
    <col min="23" max="23" width="3" bestFit="1" customWidth="1"/>
    <col min="24" max="24" width="8.33203125" bestFit="1" customWidth="1"/>
    <col min="25" max="25" width="11" bestFit="1" customWidth="1"/>
    <col min="26" max="29" width="3.08203125" bestFit="1" customWidth="1"/>
    <col min="30" max="30" width="2.75" bestFit="1" customWidth="1"/>
    <col min="31" max="31" width="3.75" bestFit="1" customWidth="1"/>
    <col min="32" max="32" width="14" bestFit="1" customWidth="1"/>
    <col min="33" max="33" width="8.33203125" bestFit="1" customWidth="1"/>
    <col min="34" max="34" width="11.25" bestFit="1" customWidth="1"/>
    <col min="35" max="35" width="10.58203125" bestFit="1" customWidth="1"/>
  </cols>
  <sheetData>
    <row r="1" spans="1:7" x14ac:dyDescent="0.35">
      <c r="A1" s="11" t="s">
        <v>6</v>
      </c>
      <c r="B1" t="s">
        <v>2072</v>
      </c>
    </row>
    <row r="3" spans="1:7" x14ac:dyDescent="0.35">
      <c r="A3" s="11" t="s">
        <v>2071</v>
      </c>
      <c r="B3" s="11" t="s">
        <v>2067</v>
      </c>
    </row>
    <row r="4" spans="1:7" x14ac:dyDescent="0.35">
      <c r="A4" s="11" t="s">
        <v>2070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  <c r="G4" t="s">
        <v>2069</v>
      </c>
    </row>
    <row r="5" spans="1:7" x14ac:dyDescent="0.35">
      <c r="A5" s="12" t="s">
        <v>2041</v>
      </c>
      <c r="B5" s="5">
        <v>11</v>
      </c>
      <c r="C5" s="5">
        <v>60</v>
      </c>
      <c r="D5" s="5">
        <v>5</v>
      </c>
      <c r="E5" s="5">
        <v>102</v>
      </c>
      <c r="F5" s="5"/>
      <c r="G5" s="5">
        <v>178</v>
      </c>
    </row>
    <row r="6" spans="1:7" x14ac:dyDescent="0.35">
      <c r="A6" s="12" t="s">
        <v>2033</v>
      </c>
      <c r="B6" s="5">
        <v>4</v>
      </c>
      <c r="C6" s="5">
        <v>20</v>
      </c>
      <c r="D6" s="5"/>
      <c r="E6" s="5">
        <v>22</v>
      </c>
      <c r="F6" s="5"/>
      <c r="G6" s="5">
        <v>46</v>
      </c>
    </row>
    <row r="7" spans="1:7" x14ac:dyDescent="0.35">
      <c r="A7" s="12" t="s">
        <v>2050</v>
      </c>
      <c r="B7" s="5">
        <v>1</v>
      </c>
      <c r="C7" s="5">
        <v>23</v>
      </c>
      <c r="D7" s="5">
        <v>3</v>
      </c>
      <c r="E7" s="5">
        <v>21</v>
      </c>
      <c r="F7" s="5"/>
      <c r="G7" s="5">
        <v>48</v>
      </c>
    </row>
    <row r="8" spans="1:7" x14ac:dyDescent="0.35">
      <c r="A8" s="12" t="s">
        <v>2064</v>
      </c>
      <c r="B8" s="5"/>
      <c r="C8" s="5"/>
      <c r="D8" s="5"/>
      <c r="E8" s="5">
        <v>4</v>
      </c>
      <c r="F8" s="5"/>
      <c r="G8" s="5">
        <v>4</v>
      </c>
    </row>
    <row r="9" spans="1:7" x14ac:dyDescent="0.35">
      <c r="A9" s="12" t="s">
        <v>2035</v>
      </c>
      <c r="B9" s="5">
        <v>10</v>
      </c>
      <c r="C9" s="5">
        <v>66</v>
      </c>
      <c r="D9" s="5"/>
      <c r="E9" s="5">
        <v>99</v>
      </c>
      <c r="F9" s="5"/>
      <c r="G9" s="5">
        <v>175</v>
      </c>
    </row>
    <row r="10" spans="1:7" x14ac:dyDescent="0.35">
      <c r="A10" s="12" t="s">
        <v>2054</v>
      </c>
      <c r="B10" s="5">
        <v>4</v>
      </c>
      <c r="C10" s="5">
        <v>11</v>
      </c>
      <c r="D10" s="5">
        <v>1</v>
      </c>
      <c r="E10" s="5">
        <v>26</v>
      </c>
      <c r="F10" s="5"/>
      <c r="G10" s="5">
        <v>42</v>
      </c>
    </row>
    <row r="11" spans="1:7" x14ac:dyDescent="0.35">
      <c r="A11" s="12" t="s">
        <v>2047</v>
      </c>
      <c r="B11" s="5">
        <v>2</v>
      </c>
      <c r="C11" s="5">
        <v>24</v>
      </c>
      <c r="D11" s="5">
        <v>1</v>
      </c>
      <c r="E11" s="5">
        <v>40</v>
      </c>
      <c r="F11" s="5"/>
      <c r="G11" s="5">
        <v>67</v>
      </c>
    </row>
    <row r="12" spans="1:7" x14ac:dyDescent="0.35">
      <c r="A12" s="12" t="s">
        <v>2037</v>
      </c>
      <c r="B12" s="5">
        <v>2</v>
      </c>
      <c r="C12" s="5">
        <v>28</v>
      </c>
      <c r="D12" s="5">
        <v>2</v>
      </c>
      <c r="E12" s="5">
        <v>64</v>
      </c>
      <c r="F12" s="5"/>
      <c r="G12" s="5">
        <v>96</v>
      </c>
    </row>
    <row r="13" spans="1:7" x14ac:dyDescent="0.35">
      <c r="A13" s="12" t="s">
        <v>2039</v>
      </c>
      <c r="B13" s="5">
        <v>23</v>
      </c>
      <c r="C13" s="5">
        <v>132</v>
      </c>
      <c r="D13" s="5">
        <v>2</v>
      </c>
      <c r="E13" s="5">
        <v>187</v>
      </c>
      <c r="F13" s="5"/>
      <c r="G13" s="5">
        <v>344</v>
      </c>
    </row>
    <row r="14" spans="1:7" x14ac:dyDescent="0.35">
      <c r="A14" s="12" t="s">
        <v>2068</v>
      </c>
      <c r="B14" s="5"/>
      <c r="C14" s="5"/>
      <c r="D14" s="5"/>
      <c r="E14" s="5"/>
      <c r="F14" s="5"/>
      <c r="G14" s="5"/>
    </row>
    <row r="15" spans="1:7" x14ac:dyDescent="0.35">
      <c r="A15" s="12" t="s">
        <v>2069</v>
      </c>
      <c r="B15" s="5">
        <v>57</v>
      </c>
      <c r="C15" s="5">
        <v>364</v>
      </c>
      <c r="D15" s="5">
        <v>14</v>
      </c>
      <c r="E15" s="5">
        <v>565</v>
      </c>
      <c r="F15" s="5"/>
      <c r="G15" s="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924C-91DF-422A-ADC3-91B2AAAF37FE}">
  <dimension ref="A1:G31"/>
  <sheetViews>
    <sheetView topLeftCell="A3" workbookViewId="0">
      <selection activeCell="J18" sqref="J18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6.58203125" bestFit="1" customWidth="1"/>
    <col min="7" max="7" width="10.58203125" bestFit="1" customWidth="1"/>
  </cols>
  <sheetData>
    <row r="1" spans="1:7" x14ac:dyDescent="0.35">
      <c r="A1" s="11" t="s">
        <v>6</v>
      </c>
      <c r="B1" t="s">
        <v>2072</v>
      </c>
    </row>
    <row r="2" spans="1:7" x14ac:dyDescent="0.35">
      <c r="A2" s="11" t="s">
        <v>2066</v>
      </c>
      <c r="B2" t="s">
        <v>2072</v>
      </c>
    </row>
    <row r="4" spans="1:7" x14ac:dyDescent="0.35">
      <c r="A4" s="11" t="s">
        <v>2071</v>
      </c>
      <c r="B4" s="11" t="s">
        <v>2067</v>
      </c>
    </row>
    <row r="5" spans="1:7" x14ac:dyDescent="0.35">
      <c r="A5" s="11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  <c r="G5" t="s">
        <v>2069</v>
      </c>
    </row>
    <row r="6" spans="1:7" x14ac:dyDescent="0.35">
      <c r="A6" s="12" t="s">
        <v>2049</v>
      </c>
      <c r="B6" s="5">
        <v>1</v>
      </c>
      <c r="C6" s="5">
        <v>10</v>
      </c>
      <c r="D6" s="5">
        <v>2</v>
      </c>
      <c r="E6" s="5">
        <v>21</v>
      </c>
      <c r="F6" s="5"/>
      <c r="G6" s="5">
        <v>34</v>
      </c>
    </row>
    <row r="7" spans="1:7" x14ac:dyDescent="0.35">
      <c r="A7" s="12" t="s">
        <v>2065</v>
      </c>
      <c r="B7" s="5"/>
      <c r="C7" s="5"/>
      <c r="D7" s="5"/>
      <c r="E7" s="5">
        <v>4</v>
      </c>
      <c r="F7" s="5"/>
      <c r="G7" s="5">
        <v>4</v>
      </c>
    </row>
    <row r="8" spans="1:7" x14ac:dyDescent="0.35">
      <c r="A8" s="12" t="s">
        <v>2042</v>
      </c>
      <c r="B8" s="5">
        <v>4</v>
      </c>
      <c r="C8" s="5">
        <v>21</v>
      </c>
      <c r="D8" s="5">
        <v>1</v>
      </c>
      <c r="E8" s="5">
        <v>34</v>
      </c>
      <c r="F8" s="5"/>
      <c r="G8" s="5">
        <v>60</v>
      </c>
    </row>
    <row r="9" spans="1:7" x14ac:dyDescent="0.35">
      <c r="A9" s="12" t="s">
        <v>2044</v>
      </c>
      <c r="B9" s="5">
        <v>2</v>
      </c>
      <c r="C9" s="5">
        <v>12</v>
      </c>
      <c r="D9" s="5">
        <v>1</v>
      </c>
      <c r="E9" s="5">
        <v>22</v>
      </c>
      <c r="F9" s="5"/>
      <c r="G9" s="5">
        <v>37</v>
      </c>
    </row>
    <row r="10" spans="1:7" x14ac:dyDescent="0.35">
      <c r="A10" s="12" t="s">
        <v>2043</v>
      </c>
      <c r="B10" s="5"/>
      <c r="C10" s="5">
        <v>8</v>
      </c>
      <c r="D10" s="5"/>
      <c r="E10" s="5">
        <v>10</v>
      </c>
      <c r="F10" s="5"/>
      <c r="G10" s="5">
        <v>18</v>
      </c>
    </row>
    <row r="11" spans="1:7" x14ac:dyDescent="0.35">
      <c r="A11" s="12" t="s">
        <v>2053</v>
      </c>
      <c r="B11" s="5">
        <v>1</v>
      </c>
      <c r="C11" s="5">
        <v>7</v>
      </c>
      <c r="D11" s="5"/>
      <c r="E11" s="5">
        <v>9</v>
      </c>
      <c r="F11" s="5"/>
      <c r="G11" s="5">
        <v>17</v>
      </c>
    </row>
    <row r="12" spans="1:7" x14ac:dyDescent="0.35">
      <c r="A12" s="12" t="s">
        <v>2034</v>
      </c>
      <c r="B12" s="5">
        <v>4</v>
      </c>
      <c r="C12" s="5">
        <v>20</v>
      </c>
      <c r="D12" s="5"/>
      <c r="E12" s="5">
        <v>22</v>
      </c>
      <c r="F12" s="5"/>
      <c r="G12" s="5">
        <v>46</v>
      </c>
    </row>
    <row r="13" spans="1:7" x14ac:dyDescent="0.35">
      <c r="A13" s="12" t="s">
        <v>2045</v>
      </c>
      <c r="B13" s="5">
        <v>3</v>
      </c>
      <c r="C13" s="5">
        <v>19</v>
      </c>
      <c r="D13" s="5"/>
      <c r="E13" s="5">
        <v>23</v>
      </c>
      <c r="F13" s="5"/>
      <c r="G13" s="5">
        <v>45</v>
      </c>
    </row>
    <row r="14" spans="1:7" x14ac:dyDescent="0.35">
      <c r="A14" s="12" t="s">
        <v>2058</v>
      </c>
      <c r="B14" s="5">
        <v>1</v>
      </c>
      <c r="C14" s="5">
        <v>6</v>
      </c>
      <c r="D14" s="5"/>
      <c r="E14" s="5">
        <v>10</v>
      </c>
      <c r="F14" s="5"/>
      <c r="G14" s="5">
        <v>17</v>
      </c>
    </row>
    <row r="15" spans="1:7" x14ac:dyDescent="0.35">
      <c r="A15" s="12" t="s">
        <v>2057</v>
      </c>
      <c r="B15" s="5"/>
      <c r="C15" s="5">
        <v>3</v>
      </c>
      <c r="D15" s="5"/>
      <c r="E15" s="5">
        <v>4</v>
      </c>
      <c r="F15" s="5"/>
      <c r="G15" s="5">
        <v>7</v>
      </c>
    </row>
    <row r="16" spans="1:7" x14ac:dyDescent="0.35">
      <c r="A16" s="12" t="s">
        <v>2061</v>
      </c>
      <c r="B16" s="5"/>
      <c r="C16" s="5">
        <v>8</v>
      </c>
      <c r="D16" s="5">
        <v>1</v>
      </c>
      <c r="E16" s="5">
        <v>4</v>
      </c>
      <c r="F16" s="5"/>
      <c r="G16" s="5">
        <v>13</v>
      </c>
    </row>
    <row r="17" spans="1:7" x14ac:dyDescent="0.35">
      <c r="A17" s="12" t="s">
        <v>2048</v>
      </c>
      <c r="B17" s="5">
        <v>1</v>
      </c>
      <c r="C17" s="5">
        <v>6</v>
      </c>
      <c r="D17" s="5">
        <v>1</v>
      </c>
      <c r="E17" s="5">
        <v>13</v>
      </c>
      <c r="F17" s="5"/>
      <c r="G17" s="5">
        <v>21</v>
      </c>
    </row>
    <row r="18" spans="1:7" x14ac:dyDescent="0.35">
      <c r="A18" s="12" t="s">
        <v>2055</v>
      </c>
      <c r="B18" s="5">
        <v>4</v>
      </c>
      <c r="C18" s="5">
        <v>11</v>
      </c>
      <c r="D18" s="5">
        <v>1</v>
      </c>
      <c r="E18" s="5">
        <v>26</v>
      </c>
      <c r="F18" s="5"/>
      <c r="G18" s="5">
        <v>42</v>
      </c>
    </row>
    <row r="19" spans="1:7" x14ac:dyDescent="0.35">
      <c r="A19" s="12" t="s">
        <v>2040</v>
      </c>
      <c r="B19" s="5">
        <v>23</v>
      </c>
      <c r="C19" s="5">
        <v>132</v>
      </c>
      <c r="D19" s="5">
        <v>2</v>
      </c>
      <c r="E19" s="5">
        <v>187</v>
      </c>
      <c r="F19" s="5"/>
      <c r="G19" s="5">
        <v>344</v>
      </c>
    </row>
    <row r="20" spans="1:7" x14ac:dyDescent="0.35">
      <c r="A20" s="12" t="s">
        <v>2056</v>
      </c>
      <c r="B20" s="5"/>
      <c r="C20" s="5">
        <v>4</v>
      </c>
      <c r="D20" s="5"/>
      <c r="E20" s="5">
        <v>4</v>
      </c>
      <c r="F20" s="5"/>
      <c r="G20" s="5">
        <v>8</v>
      </c>
    </row>
    <row r="21" spans="1:7" x14ac:dyDescent="0.35">
      <c r="A21" s="12" t="s">
        <v>2036</v>
      </c>
      <c r="B21" s="5">
        <v>6</v>
      </c>
      <c r="C21" s="5">
        <v>30</v>
      </c>
      <c r="D21" s="5"/>
      <c r="E21" s="5">
        <v>49</v>
      </c>
      <c r="F21" s="5"/>
      <c r="G21" s="5">
        <v>85</v>
      </c>
    </row>
    <row r="22" spans="1:7" x14ac:dyDescent="0.35">
      <c r="A22" s="12" t="s">
        <v>2063</v>
      </c>
      <c r="B22" s="5"/>
      <c r="C22" s="5">
        <v>9</v>
      </c>
      <c r="D22" s="5"/>
      <c r="E22" s="5">
        <v>5</v>
      </c>
      <c r="F22" s="5"/>
      <c r="G22" s="5">
        <v>14</v>
      </c>
    </row>
    <row r="23" spans="1:7" x14ac:dyDescent="0.35">
      <c r="A23" s="12" t="s">
        <v>2052</v>
      </c>
      <c r="B23" s="5">
        <v>1</v>
      </c>
      <c r="C23" s="5">
        <v>5</v>
      </c>
      <c r="D23" s="5">
        <v>1</v>
      </c>
      <c r="E23" s="5">
        <v>9</v>
      </c>
      <c r="F23" s="5"/>
      <c r="G23" s="5">
        <v>16</v>
      </c>
    </row>
    <row r="24" spans="1:7" x14ac:dyDescent="0.35">
      <c r="A24" s="12" t="s">
        <v>2060</v>
      </c>
      <c r="B24" s="5">
        <v>3</v>
      </c>
      <c r="C24" s="5">
        <v>3</v>
      </c>
      <c r="D24" s="5"/>
      <c r="E24" s="5">
        <v>11</v>
      </c>
      <c r="F24" s="5"/>
      <c r="G24" s="5">
        <v>17</v>
      </c>
    </row>
    <row r="25" spans="1:7" x14ac:dyDescent="0.35">
      <c r="A25" s="12" t="s">
        <v>2059</v>
      </c>
      <c r="B25" s="5"/>
      <c r="C25" s="5">
        <v>7</v>
      </c>
      <c r="D25" s="5"/>
      <c r="E25" s="5">
        <v>14</v>
      </c>
      <c r="F25" s="5"/>
      <c r="G25" s="5">
        <v>21</v>
      </c>
    </row>
    <row r="26" spans="1:7" x14ac:dyDescent="0.35">
      <c r="A26" s="12" t="s">
        <v>2051</v>
      </c>
      <c r="B26" s="5">
        <v>1</v>
      </c>
      <c r="C26" s="5">
        <v>15</v>
      </c>
      <c r="D26" s="5">
        <v>2</v>
      </c>
      <c r="E26" s="5">
        <v>17</v>
      </c>
      <c r="F26" s="5"/>
      <c r="G26" s="5">
        <v>35</v>
      </c>
    </row>
    <row r="27" spans="1:7" x14ac:dyDescent="0.35">
      <c r="A27" s="12" t="s">
        <v>2046</v>
      </c>
      <c r="B27" s="5"/>
      <c r="C27" s="5">
        <v>16</v>
      </c>
      <c r="D27" s="5">
        <v>1</v>
      </c>
      <c r="E27" s="5">
        <v>28</v>
      </c>
      <c r="F27" s="5"/>
      <c r="G27" s="5">
        <v>45</v>
      </c>
    </row>
    <row r="28" spans="1:7" x14ac:dyDescent="0.35">
      <c r="A28" s="12" t="s">
        <v>2038</v>
      </c>
      <c r="B28" s="5">
        <v>2</v>
      </c>
      <c r="C28" s="5">
        <v>12</v>
      </c>
      <c r="D28" s="5">
        <v>1</v>
      </c>
      <c r="E28" s="5">
        <v>36</v>
      </c>
      <c r="F28" s="5"/>
      <c r="G28" s="5">
        <v>51</v>
      </c>
    </row>
    <row r="29" spans="1:7" x14ac:dyDescent="0.35">
      <c r="A29" s="12" t="s">
        <v>2062</v>
      </c>
      <c r="B29" s="5"/>
      <c r="C29" s="5"/>
      <c r="D29" s="5"/>
      <c r="E29" s="5">
        <v>3</v>
      </c>
      <c r="F29" s="5"/>
      <c r="G29" s="5">
        <v>3</v>
      </c>
    </row>
    <row r="30" spans="1:7" x14ac:dyDescent="0.35">
      <c r="A30" s="12" t="s">
        <v>2068</v>
      </c>
      <c r="B30" s="5"/>
      <c r="C30" s="5"/>
      <c r="D30" s="5"/>
      <c r="E30" s="5"/>
      <c r="F30" s="5"/>
      <c r="G30" s="5"/>
    </row>
    <row r="31" spans="1:7" x14ac:dyDescent="0.35">
      <c r="A31" s="12" t="s">
        <v>2069</v>
      </c>
      <c r="B31" s="5">
        <v>57</v>
      </c>
      <c r="C31" s="5">
        <v>364</v>
      </c>
      <c r="D31" s="5">
        <v>14</v>
      </c>
      <c r="E31" s="5">
        <v>565</v>
      </c>
      <c r="F31" s="5"/>
      <c r="G31" s="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D0C0-DDC1-444C-9855-4EEF5082675B}">
  <dimension ref="A1:F18"/>
  <sheetViews>
    <sheetView workbookViewId="0">
      <selection activeCell="P10" sqref="P10"/>
    </sheetView>
  </sheetViews>
  <sheetFormatPr defaultRowHeight="15.5" x14ac:dyDescent="0.35"/>
  <cols>
    <col min="1" max="1" width="26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11" t="s">
        <v>2031</v>
      </c>
      <c r="B1" t="s" vm="1">
        <v>2075</v>
      </c>
    </row>
    <row r="2" spans="1:6" x14ac:dyDescent="0.35">
      <c r="A2" s="11" t="s">
        <v>2088</v>
      </c>
      <c r="B2" t="s" vm="2">
        <v>2075</v>
      </c>
    </row>
    <row r="4" spans="1:6" x14ac:dyDescent="0.35">
      <c r="A4" s="11" t="s">
        <v>2071</v>
      </c>
      <c r="B4" s="11" t="s">
        <v>2067</v>
      </c>
    </row>
    <row r="5" spans="1:6" x14ac:dyDescent="0.35">
      <c r="A5" s="11" t="s">
        <v>2070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35">
      <c r="A6" s="12" t="s">
        <v>2076</v>
      </c>
      <c r="B6" s="5">
        <v>6</v>
      </c>
      <c r="C6" s="5">
        <v>36</v>
      </c>
      <c r="D6" s="5">
        <v>1</v>
      </c>
      <c r="E6" s="5">
        <v>49</v>
      </c>
      <c r="F6" s="5">
        <v>92</v>
      </c>
    </row>
    <row r="7" spans="1:6" x14ac:dyDescent="0.35">
      <c r="A7" s="12" t="s">
        <v>2077</v>
      </c>
      <c r="B7" s="5">
        <v>7</v>
      </c>
      <c r="C7" s="5">
        <v>28</v>
      </c>
      <c r="D7" s="5"/>
      <c r="E7" s="5">
        <v>44</v>
      </c>
      <c r="F7" s="5">
        <v>79</v>
      </c>
    </row>
    <row r="8" spans="1:6" x14ac:dyDescent="0.35">
      <c r="A8" s="12" t="s">
        <v>2078</v>
      </c>
      <c r="B8" s="5">
        <v>4</v>
      </c>
      <c r="C8" s="5">
        <v>33</v>
      </c>
      <c r="D8" s="5"/>
      <c r="E8" s="5">
        <v>49</v>
      </c>
      <c r="F8" s="5">
        <v>86</v>
      </c>
    </row>
    <row r="9" spans="1:6" x14ac:dyDescent="0.35">
      <c r="A9" s="12" t="s">
        <v>2079</v>
      </c>
      <c r="B9" s="5">
        <v>1</v>
      </c>
      <c r="C9" s="5">
        <v>30</v>
      </c>
      <c r="D9" s="5">
        <v>1</v>
      </c>
      <c r="E9" s="5">
        <v>46</v>
      </c>
      <c r="F9" s="5">
        <v>78</v>
      </c>
    </row>
    <row r="10" spans="1:6" x14ac:dyDescent="0.35">
      <c r="A10" s="12" t="s">
        <v>2080</v>
      </c>
      <c r="B10" s="5">
        <v>3</v>
      </c>
      <c r="C10" s="5">
        <v>35</v>
      </c>
      <c r="D10" s="5">
        <v>2</v>
      </c>
      <c r="E10" s="5">
        <v>46</v>
      </c>
      <c r="F10" s="5">
        <v>86</v>
      </c>
    </row>
    <row r="11" spans="1:6" x14ac:dyDescent="0.35">
      <c r="A11" s="12" t="s">
        <v>2081</v>
      </c>
      <c r="B11" s="5">
        <v>3</v>
      </c>
      <c r="C11" s="5">
        <v>28</v>
      </c>
      <c r="D11" s="5">
        <v>1</v>
      </c>
      <c r="E11" s="5">
        <v>55</v>
      </c>
      <c r="F11" s="5">
        <v>87</v>
      </c>
    </row>
    <row r="12" spans="1:6" x14ac:dyDescent="0.35">
      <c r="A12" s="12" t="s">
        <v>2082</v>
      </c>
      <c r="B12" s="5">
        <v>4</v>
      </c>
      <c r="C12" s="5">
        <v>31</v>
      </c>
      <c r="D12" s="5">
        <v>1</v>
      </c>
      <c r="E12" s="5">
        <v>58</v>
      </c>
      <c r="F12" s="5">
        <v>94</v>
      </c>
    </row>
    <row r="13" spans="1:6" x14ac:dyDescent="0.35">
      <c r="A13" s="12" t="s">
        <v>2083</v>
      </c>
      <c r="B13" s="5">
        <v>8</v>
      </c>
      <c r="C13" s="5">
        <v>35</v>
      </c>
      <c r="D13" s="5">
        <v>1</v>
      </c>
      <c r="E13" s="5">
        <v>41</v>
      </c>
      <c r="F13" s="5">
        <v>85</v>
      </c>
    </row>
    <row r="14" spans="1:6" x14ac:dyDescent="0.35">
      <c r="A14" s="12" t="s">
        <v>2084</v>
      </c>
      <c r="B14" s="5">
        <v>5</v>
      </c>
      <c r="C14" s="5">
        <v>23</v>
      </c>
      <c r="D14" s="5"/>
      <c r="E14" s="5">
        <v>45</v>
      </c>
      <c r="F14" s="5">
        <v>73</v>
      </c>
    </row>
    <row r="15" spans="1:6" x14ac:dyDescent="0.35">
      <c r="A15" s="12" t="s">
        <v>2085</v>
      </c>
      <c r="B15" s="5">
        <v>6</v>
      </c>
      <c r="C15" s="5">
        <v>26</v>
      </c>
      <c r="D15" s="5">
        <v>1</v>
      </c>
      <c r="E15" s="5">
        <v>45</v>
      </c>
      <c r="F15" s="5">
        <v>78</v>
      </c>
    </row>
    <row r="16" spans="1:6" x14ac:dyDescent="0.35">
      <c r="A16" s="12" t="s">
        <v>2086</v>
      </c>
      <c r="B16" s="5">
        <v>3</v>
      </c>
      <c r="C16" s="5">
        <v>27</v>
      </c>
      <c r="D16" s="5">
        <v>3</v>
      </c>
      <c r="E16" s="5">
        <v>45</v>
      </c>
      <c r="F16" s="5">
        <v>78</v>
      </c>
    </row>
    <row r="17" spans="1:6" x14ac:dyDescent="0.35">
      <c r="A17" s="12" t="s">
        <v>2087</v>
      </c>
      <c r="B17" s="5">
        <v>7</v>
      </c>
      <c r="C17" s="5">
        <v>32</v>
      </c>
      <c r="D17" s="5">
        <v>3</v>
      </c>
      <c r="E17" s="5">
        <v>42</v>
      </c>
      <c r="F17" s="5">
        <v>84</v>
      </c>
    </row>
    <row r="18" spans="1:6" x14ac:dyDescent="0.35">
      <c r="A18" s="12" t="s">
        <v>2069</v>
      </c>
      <c r="B18" s="5">
        <v>57</v>
      </c>
      <c r="C18" s="5">
        <v>364</v>
      </c>
      <c r="D18" s="5">
        <v>14</v>
      </c>
      <c r="E18" s="5">
        <v>565</v>
      </c>
      <c r="F18" s="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A822-79B3-4C57-8F3D-C1CF63162B1F}">
  <dimension ref="A1:H13"/>
  <sheetViews>
    <sheetView workbookViewId="0">
      <selection activeCell="G15" sqref="G15"/>
    </sheetView>
  </sheetViews>
  <sheetFormatPr defaultRowHeight="15.5" x14ac:dyDescent="0.35"/>
  <cols>
    <col min="1" max="1" width="27.4140625" style="4" customWidth="1"/>
    <col min="2" max="2" width="17" style="4" customWidth="1"/>
    <col min="3" max="3" width="13.5" style="4" customWidth="1"/>
    <col min="4" max="4" width="15.9140625" style="4" customWidth="1"/>
    <col min="5" max="5" width="13.1640625" style="4" customWidth="1"/>
    <col min="6" max="6" width="19.6640625" style="4" customWidth="1"/>
    <col min="7" max="7" width="15.83203125" style="4" customWidth="1"/>
    <col min="8" max="8" width="18.33203125" style="4" customWidth="1"/>
    <col min="9" max="16384" width="8.6640625" style="4"/>
  </cols>
  <sheetData>
    <row r="1" spans="1:8" x14ac:dyDescent="0.35">
      <c r="A1" s="1" t="s">
        <v>2089</v>
      </c>
      <c r="B1" s="1" t="s">
        <v>2090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</row>
    <row r="2" spans="1:8" x14ac:dyDescent="0.35">
      <c r="A2" t="s">
        <v>2097</v>
      </c>
      <c r="B2" s="4">
        <f>COUNTIFS(Crowdfunding!D:D,"&lt;1000",Crowdfunding!G:G,"successful")</f>
        <v>30</v>
      </c>
      <c r="C2" s="4">
        <f>COUNTIFS(Crowdfunding!D:D,"&lt;1000",Crowdfunding!G:G,"failed")</f>
        <v>20</v>
      </c>
      <c r="D2" s="4">
        <f>COUNTIFS(Crowdfunding!D:D,"&lt;1000",Crowdfunding!G:G,"canceled")</f>
        <v>1</v>
      </c>
      <c r="E2" s="4">
        <f>SUM(B2:D2)</f>
        <v>51</v>
      </c>
      <c r="F2" s="7">
        <f>SUM(B2/E2)</f>
        <v>0.58823529411764708</v>
      </c>
      <c r="G2" s="7">
        <f>SUM(C2/E2)</f>
        <v>0.39215686274509803</v>
      </c>
      <c r="H2" s="7">
        <f>SUM(D2/E2)</f>
        <v>1.9607843137254902E-2</v>
      </c>
    </row>
    <row r="3" spans="1:8" x14ac:dyDescent="0.35">
      <c r="A3" t="s">
        <v>2098</v>
      </c>
      <c r="B3" s="4">
        <f>COUNTIFS(Crowdfunding!D:D,"&gt;=1000",Crowdfunding!D:D,"&lt;=4999",Crowdfunding!G:G,"successful")</f>
        <v>191</v>
      </c>
      <c r="C3" s="4">
        <f>COUNTIFS(Crowdfunding!D:D,"&gt;=1000",Crowdfunding!D:D,"&lt;=4999",Crowdfunding!G:G,"failed")</f>
        <v>38</v>
      </c>
      <c r="D3" s="4">
        <f>COUNTIFS(Crowdfunding!D:D,"&gt;=1000",Crowdfunding!D:D,"&lt;=4999",Crowdfunding!G:G,"canceled")</f>
        <v>2</v>
      </c>
      <c r="E3" s="4">
        <f t="shared" ref="E3:E13" si="0">SUM(B3:D3)</f>
        <v>231</v>
      </c>
      <c r="F3" s="7">
        <f t="shared" ref="F3:F13" si="1">SUM(B3/E3)</f>
        <v>0.82683982683982682</v>
      </c>
      <c r="G3" s="7">
        <f t="shared" ref="G3:G13" si="2">SUM(C3/E3)</f>
        <v>0.16450216450216451</v>
      </c>
      <c r="H3" s="7">
        <f t="shared" ref="H3:H13" si="3">SUM(D3/E3)</f>
        <v>8.658008658008658E-3</v>
      </c>
    </row>
    <row r="4" spans="1:8" x14ac:dyDescent="0.35">
      <c r="A4" t="s">
        <v>2099</v>
      </c>
      <c r="B4" s="4">
        <f>COUNTIFS(Crowdfunding!D:D,"&gt;=5000",Crowdfunding!D:D,"&lt;=9999",Crowdfunding!G:G,"successful")</f>
        <v>164</v>
      </c>
      <c r="C4" s="4">
        <f>COUNTIFS(Crowdfunding!D:D,"&gt;=5000",Crowdfunding!D:D,"&lt;=9999",Crowdfunding!G:G,"failed")</f>
        <v>126</v>
      </c>
      <c r="D4" s="4">
        <f>COUNTIFS(Crowdfunding!D:D,"&gt;=5000",Crowdfunding!D:D,"&lt;=9999",Crowdfunding!G:G,"canceled")</f>
        <v>25</v>
      </c>
      <c r="E4" s="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35">
      <c r="A5" t="s">
        <v>2100</v>
      </c>
      <c r="B5" s="4">
        <f>COUNTIFS(Crowdfunding!D:D,"&gt;=10000",Crowdfunding!D:D,"&lt;=14999",Crowdfunding!G:G,"successful")</f>
        <v>4</v>
      </c>
      <c r="C5" s="4">
        <f>COUNTIFS(Crowdfunding!D:D,"&gt;=10000",Crowdfunding!D:D,"&lt;=149999",Crowdfunding!G:G,"failed")</f>
        <v>108</v>
      </c>
      <c r="D5" s="4">
        <f>COUNTIFS(Crowdfunding!D:D,"&gt;=10000",Crowdfunding!D:D,"&lt;=14999",Crowdfunding!G:G,"canceled")</f>
        <v>0</v>
      </c>
      <c r="E5" s="4">
        <f t="shared" si="0"/>
        <v>112</v>
      </c>
      <c r="F5" s="7">
        <f t="shared" si="1"/>
        <v>3.5714285714285712E-2</v>
      </c>
      <c r="G5" s="7">
        <f t="shared" si="2"/>
        <v>0.9642857142857143</v>
      </c>
      <c r="H5" s="7">
        <f t="shared" si="3"/>
        <v>0</v>
      </c>
    </row>
    <row r="6" spans="1:8" x14ac:dyDescent="0.35">
      <c r="A6" t="s">
        <v>2101</v>
      </c>
      <c r="B6" s="4">
        <f>COUNTIFS(Crowdfunding!D:D,"&gt;=15000",Crowdfunding!D:D,"&lt;=19999",Crowdfunding!G:G,"successful")</f>
        <v>10</v>
      </c>
      <c r="C6" s="4">
        <f>COUNTIFS(Crowdfunding!D:D,"&gt;=15000",Crowdfunding!D:D,"&lt;=19999",Crowdfunding!G:G,"failed")</f>
        <v>0</v>
      </c>
      <c r="D6" s="4">
        <f>COUNTIFS(Crowdfunding!D:D,"&gt;=15000",Crowdfunding!D:D,"&lt;=19999",Crowdfunding!G:G,"canceled")</f>
        <v>0</v>
      </c>
      <c r="E6" s="4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35">
      <c r="A7" t="s">
        <v>2102</v>
      </c>
      <c r="B7" s="4">
        <f>COUNTIFS(Crowdfunding!D:D,"&gt;=20000",Crowdfunding!D:D,"&lt;=24999",Crowdfunding!G:G,"successful")</f>
        <v>7</v>
      </c>
      <c r="C7" s="4">
        <f>COUNTIFS(Crowdfunding!D:D,"&gt;=20000",Crowdfunding!D:D,"&lt;=24999",Crowdfunding!G:G,"failed")</f>
        <v>0</v>
      </c>
      <c r="D7" s="4">
        <f>COUNTIFS(Crowdfunding!D:D,"&gt;=20000",Crowdfunding!D:D,"&lt;=24999",Crowdfunding!G:G,"canceled")</f>
        <v>0</v>
      </c>
      <c r="E7" s="4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35">
      <c r="A8" t="s">
        <v>2103</v>
      </c>
      <c r="B8" s="4">
        <f>COUNTIFS(Crowdfunding!D:D,"&gt;=25000",Crowdfunding!D:D,"&lt;=29999",Crowdfunding!G:G,"successful")</f>
        <v>11</v>
      </c>
      <c r="C8" s="4">
        <f>COUNTIFS(Crowdfunding!D:D,"&gt;=25000",Crowdfunding!D:D,"&lt;=29999",Crowdfunding!G:G,"failed")</f>
        <v>3</v>
      </c>
      <c r="D8" s="4">
        <f>COUNTIFS(Crowdfunding!D:D,"&gt;=25000",Crowdfunding!D:D,"&lt;=29999",Crowdfunding!G:G,"canceled")</f>
        <v>0</v>
      </c>
      <c r="E8" s="4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35">
      <c r="A9" t="s">
        <v>2104</v>
      </c>
      <c r="B9" s="4">
        <f>COUNTIFS(Crowdfunding!D:D,"&gt;=30000",Crowdfunding!D:D,"&lt;=34999",Crowdfunding!G:G,"successful")</f>
        <v>7</v>
      </c>
      <c r="C9" s="4">
        <f>COUNTIFS(Crowdfunding!D:D,"&gt;=30000",Crowdfunding!D:D,"&lt;=34999",Crowdfunding!G:G,"failed")</f>
        <v>0</v>
      </c>
      <c r="D9" s="4">
        <f>COUNTIFS(Crowdfunding!D:D,"&gt;=30000",Crowdfunding!D:D,"&lt;=34999",Crowdfunding!G:G,"canceled")</f>
        <v>0</v>
      </c>
      <c r="E9" s="4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35">
      <c r="A10" t="s">
        <v>2105</v>
      </c>
      <c r="B10" s="4">
        <f>COUNTIFS(Crowdfunding!D:D,"&gt;=35000",Crowdfunding!D:D,"&lt;=39999",Crowdfunding!G:G,"successful")</f>
        <v>8</v>
      </c>
      <c r="C10" s="4">
        <f>COUNTIFS(Crowdfunding!D:D,"&gt;=35000",Crowdfunding!D:D,"&lt;=39999",Crowdfunding!G:G,"failed")</f>
        <v>3</v>
      </c>
      <c r="D10" s="4">
        <f>COUNTIFS(Crowdfunding!D:D,"&gt;=35000",Crowdfunding!D:D,"&lt;=39999",Crowdfunding!G:G,"canceled")</f>
        <v>1</v>
      </c>
      <c r="E10" s="4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35">
      <c r="A11" t="s">
        <v>2106</v>
      </c>
      <c r="B11" s="4">
        <f>COUNTIFS(Crowdfunding!D:D,"&gt;=40000",Crowdfunding!D:D,"&lt;=44999",Crowdfunding!G:G,"successful")</f>
        <v>11</v>
      </c>
      <c r="C11" s="4">
        <f>COUNTIFS(Crowdfunding!D:D,"&gt;=40000",Crowdfunding!D:D,"&lt;=44999",Crowdfunding!G:G,"failed")</f>
        <v>3</v>
      </c>
      <c r="D11" s="4">
        <f>COUNTIFS(Crowdfunding!D:D,"&gt;=40000",Crowdfunding!D:D,"&lt;=44999",Crowdfunding!G:G,"canceled")</f>
        <v>0</v>
      </c>
      <c r="E11" s="4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35">
      <c r="A12" t="s">
        <v>2107</v>
      </c>
      <c r="B12" s="4">
        <f>COUNTIFS(Crowdfunding!D:D,"&gt;=45000",Crowdfunding!D:D,"&lt;=49999",Crowdfunding!G:G,"successful")</f>
        <v>8</v>
      </c>
      <c r="C12" s="4">
        <f>COUNTIFS(Crowdfunding!D:D,"&gt;=45000",Crowdfunding!D:D,"&lt;=49999",Crowdfunding!G:G,"failed")</f>
        <v>3</v>
      </c>
      <c r="D12" s="4">
        <f>COUNTIFS(Crowdfunding!D:D,"&gt;=45000",Crowdfunding!D:D,"&lt;=49999",Crowdfunding!G:G,"canceled")</f>
        <v>0</v>
      </c>
      <c r="E12" s="4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35">
      <c r="A13" t="s">
        <v>2108</v>
      </c>
      <c r="B13" s="4">
        <f>COUNTIFS(Crowdfunding!D:D,"&gt;=50000",Crowdfunding!G:G,"successful")</f>
        <v>114</v>
      </c>
      <c r="C13" s="4">
        <f>COUNTIFS(Crowdfunding!D:D,"&gt;=50000",Crowdfunding!G:G,"failed")</f>
        <v>163</v>
      </c>
      <c r="D13" s="4">
        <f>COUNTIFS(Crowdfunding!D:D,"&gt;=50000",Crowdfunding!G:G,"canceled")</f>
        <v>28</v>
      </c>
      <c r="E13" s="4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76D0-0AE5-4C52-A381-5E5A413CAE62}">
  <sheetPr filterMode="1"/>
  <dimension ref="A1:L10214"/>
  <sheetViews>
    <sheetView tabSelected="1" workbookViewId="0">
      <selection activeCell="H48" sqref="H48"/>
    </sheetView>
  </sheetViews>
  <sheetFormatPr defaultRowHeight="15.5" x14ac:dyDescent="0.35"/>
  <cols>
    <col min="1" max="1" width="12.75" style="15" customWidth="1"/>
    <col min="2" max="2" width="17.5" style="4" customWidth="1"/>
    <col min="3" max="3" width="8.6640625" style="4"/>
    <col min="4" max="4" width="10.9140625" style="14" customWidth="1"/>
    <col min="5" max="5" width="14" style="4" customWidth="1"/>
    <col min="6" max="7" width="8.6640625" style="4"/>
    <col min="8" max="8" width="18.25" style="4" customWidth="1"/>
    <col min="9" max="9" width="9.25" style="4" bestFit="1" customWidth="1"/>
    <col min="10" max="10" width="7.83203125" style="4" customWidth="1"/>
    <col min="11" max="11" width="15.5" style="4" customWidth="1"/>
    <col min="12" max="16384" width="8.6640625" style="4"/>
  </cols>
  <sheetData>
    <row r="1" spans="1:12" x14ac:dyDescent="0.35">
      <c r="A1" s="16" t="s">
        <v>4</v>
      </c>
      <c r="B1" s="1" t="s">
        <v>5</v>
      </c>
      <c r="C1" s="1"/>
      <c r="D1" s="17" t="s">
        <v>2109</v>
      </c>
      <c r="E1" s="1" t="s">
        <v>5</v>
      </c>
    </row>
    <row r="2" spans="1:12" customFormat="1" hidden="1" x14ac:dyDescent="0.35">
      <c r="A2" t="s">
        <v>14</v>
      </c>
    </row>
    <row r="3" spans="1:12" x14ac:dyDescent="0.35">
      <c r="A3" s="15" t="s">
        <v>20</v>
      </c>
      <c r="B3" s="4">
        <v>158</v>
      </c>
      <c r="D3" s="14" t="s">
        <v>14</v>
      </c>
      <c r="E3" s="4">
        <v>0</v>
      </c>
    </row>
    <row r="4" spans="1:12" customFormat="1" hidden="1" x14ac:dyDescent="0.35">
      <c r="A4" t="s">
        <v>20</v>
      </c>
      <c r="B4" s="4">
        <v>1425</v>
      </c>
      <c r="D4" t="s">
        <v>20</v>
      </c>
      <c r="E4">
        <v>24</v>
      </c>
    </row>
    <row r="5" spans="1:12" customFormat="1" hidden="1" x14ac:dyDescent="0.35">
      <c r="A5" t="s">
        <v>14</v>
      </c>
      <c r="B5" s="4">
        <v>174</v>
      </c>
      <c r="D5" t="s">
        <v>20</v>
      </c>
      <c r="E5">
        <v>53</v>
      </c>
    </row>
    <row r="6" spans="1:12" customFormat="1" hidden="1" x14ac:dyDescent="0.35">
      <c r="A6" t="s">
        <v>14</v>
      </c>
      <c r="B6" s="4">
        <v>227</v>
      </c>
      <c r="D6" t="s">
        <v>14</v>
      </c>
      <c r="E6">
        <v>18</v>
      </c>
    </row>
    <row r="7" spans="1:12" x14ac:dyDescent="0.35">
      <c r="A7" s="15" t="s">
        <v>20</v>
      </c>
      <c r="B7" s="4">
        <v>220</v>
      </c>
      <c r="D7" s="14" t="s">
        <v>14</v>
      </c>
      <c r="E7" s="4">
        <v>44</v>
      </c>
      <c r="H7" s="1" t="s">
        <v>2110</v>
      </c>
      <c r="J7" s="18"/>
      <c r="K7" s="1" t="s">
        <v>2117</v>
      </c>
    </row>
    <row r="8" spans="1:12" customFormat="1" hidden="1" x14ac:dyDescent="0.35">
      <c r="A8" t="s">
        <v>14</v>
      </c>
      <c r="B8" s="4">
        <v>98</v>
      </c>
      <c r="D8" t="s">
        <v>20</v>
      </c>
      <c r="E8">
        <v>27</v>
      </c>
      <c r="K8" s="4" t="s">
        <v>2111</v>
      </c>
    </row>
    <row r="9" spans="1:12" x14ac:dyDescent="0.35">
      <c r="A9" s="15" t="s">
        <v>20</v>
      </c>
      <c r="B9" s="4">
        <v>100</v>
      </c>
      <c r="D9" s="14" t="s">
        <v>14</v>
      </c>
      <c r="E9" s="4">
        <v>55</v>
      </c>
      <c r="H9" s="4" t="s">
        <v>2111</v>
      </c>
      <c r="I9" s="10">
        <f>AVERAGE(B3:B567)</f>
        <v>851.14690265486729</v>
      </c>
      <c r="J9" s="18"/>
      <c r="K9" s="4" t="s">
        <v>2111</v>
      </c>
      <c r="L9" s="10">
        <f>AVERAGE(E3:E361)</f>
        <v>589.71587743732596</v>
      </c>
    </row>
    <row r="10" spans="1:12" customFormat="1" hidden="1" x14ac:dyDescent="0.35">
      <c r="A10" t="s">
        <v>47</v>
      </c>
      <c r="B10" s="4">
        <v>1249</v>
      </c>
      <c r="D10" t="s">
        <v>20</v>
      </c>
      <c r="E10">
        <v>200</v>
      </c>
      <c r="K10" s="4" t="s">
        <v>2113</v>
      </c>
    </row>
    <row r="11" spans="1:12" customFormat="1" hidden="1" x14ac:dyDescent="0.35">
      <c r="A11" t="s">
        <v>14</v>
      </c>
      <c r="B11" s="4">
        <v>1396</v>
      </c>
      <c r="D11" t="s">
        <v>47</v>
      </c>
      <c r="E11">
        <v>452</v>
      </c>
      <c r="K11" s="4" t="s">
        <v>2114</v>
      </c>
    </row>
    <row r="12" spans="1:12" x14ac:dyDescent="0.35">
      <c r="A12" s="15" t="s">
        <v>20</v>
      </c>
      <c r="B12" s="4">
        <v>890</v>
      </c>
      <c r="D12" s="14" t="s">
        <v>14</v>
      </c>
      <c r="E12" s="4">
        <v>674</v>
      </c>
      <c r="H12" s="4" t="s">
        <v>2112</v>
      </c>
      <c r="I12" s="4">
        <f>MEDIAN(B3:B567)</f>
        <v>201</v>
      </c>
      <c r="J12" s="18"/>
      <c r="K12" s="4" t="s">
        <v>2112</v>
      </c>
      <c r="L12" s="4">
        <f>MEDIAN(E3:E361)</f>
        <v>115</v>
      </c>
    </row>
    <row r="13" spans="1:12" customFormat="1" hidden="1" x14ac:dyDescent="0.35">
      <c r="A13" t="s">
        <v>14</v>
      </c>
      <c r="B13" s="4">
        <v>142</v>
      </c>
      <c r="D13" t="s">
        <v>20</v>
      </c>
      <c r="E13">
        <v>558</v>
      </c>
      <c r="K13" s="4" t="s">
        <v>2116</v>
      </c>
    </row>
    <row r="14" spans="1:12" customFormat="1" hidden="1" x14ac:dyDescent="0.35">
      <c r="A14" t="s">
        <v>14</v>
      </c>
      <c r="B14" s="4">
        <v>2673</v>
      </c>
      <c r="D14" t="s">
        <v>14</v>
      </c>
      <c r="E14">
        <v>15</v>
      </c>
    </row>
    <row r="15" spans="1:12" x14ac:dyDescent="0.35">
      <c r="A15" s="15" t="s">
        <v>20</v>
      </c>
      <c r="B15" s="4">
        <v>163</v>
      </c>
      <c r="D15" s="14" t="s">
        <v>14</v>
      </c>
      <c r="E15" s="4">
        <v>2307</v>
      </c>
      <c r="H15" s="4" t="s">
        <v>2113</v>
      </c>
      <c r="I15" s="4">
        <f>MIN(B3:B567)</f>
        <v>16</v>
      </c>
      <c r="J15" s="18"/>
      <c r="K15" s="4" t="s">
        <v>2118</v>
      </c>
      <c r="L15" s="4">
        <f>MIN(E3:E361)</f>
        <v>0</v>
      </c>
    </row>
    <row r="16" spans="1:12" customFormat="1" hidden="1" x14ac:dyDescent="0.35">
      <c r="A16" t="s">
        <v>14</v>
      </c>
      <c r="B16" s="4">
        <v>2220</v>
      </c>
      <c r="D16" t="s">
        <v>20</v>
      </c>
      <c r="E16">
        <v>88</v>
      </c>
    </row>
    <row r="17" spans="1:12" customFormat="1" hidden="1" x14ac:dyDescent="0.35">
      <c r="A17" t="s">
        <v>14</v>
      </c>
      <c r="B17" s="4">
        <v>1606</v>
      </c>
      <c r="D17" t="s">
        <v>14</v>
      </c>
      <c r="E17">
        <v>48</v>
      </c>
    </row>
    <row r="18" spans="1:12" x14ac:dyDescent="0.35">
      <c r="A18" s="15" t="s">
        <v>20</v>
      </c>
      <c r="B18" s="4">
        <v>129</v>
      </c>
      <c r="D18" s="14" t="s">
        <v>14</v>
      </c>
      <c r="E18" s="4">
        <v>1</v>
      </c>
      <c r="H18" s="4" t="s">
        <v>2114</v>
      </c>
      <c r="I18" s="4">
        <f>MAX(B3:B567)</f>
        <v>7295</v>
      </c>
      <c r="J18" s="18"/>
      <c r="K18" s="4" t="s">
        <v>2114</v>
      </c>
      <c r="L18" s="4">
        <f>MAX(E3:E361)</f>
        <v>6080</v>
      </c>
    </row>
    <row r="19" spans="1:12" customFormat="1" hidden="1" x14ac:dyDescent="0.35">
      <c r="A19" t="s">
        <v>20</v>
      </c>
      <c r="B19" s="4">
        <v>226</v>
      </c>
      <c r="D19" t="s">
        <v>20</v>
      </c>
      <c r="E19">
        <v>1467</v>
      </c>
    </row>
    <row r="20" spans="1:12" customFormat="1" hidden="1" x14ac:dyDescent="0.35">
      <c r="A20" t="s">
        <v>74</v>
      </c>
      <c r="B20" s="4">
        <v>5419</v>
      </c>
      <c r="D20" t="s">
        <v>20</v>
      </c>
      <c r="E20">
        <v>75</v>
      </c>
    </row>
    <row r="21" spans="1:12" customFormat="1" hidden="1" x14ac:dyDescent="0.35">
      <c r="A21" t="s">
        <v>14</v>
      </c>
      <c r="B21" s="4">
        <v>165</v>
      </c>
      <c r="D21" t="s">
        <v>74</v>
      </c>
      <c r="E21">
        <v>120</v>
      </c>
    </row>
    <row r="22" spans="1:12" x14ac:dyDescent="0.35">
      <c r="A22" s="15" t="s">
        <v>20</v>
      </c>
      <c r="B22" s="4">
        <v>1965</v>
      </c>
      <c r="D22" s="14" t="s">
        <v>14</v>
      </c>
      <c r="E22" s="4">
        <v>2253</v>
      </c>
      <c r="H22" s="4" t="s">
        <v>2115</v>
      </c>
      <c r="I22" s="4">
        <f>_xlfn.VAR.S(B3:B567)</f>
        <v>1606216.5936295739</v>
      </c>
      <c r="J22" s="18"/>
      <c r="K22" s="4" t="s">
        <v>2115</v>
      </c>
      <c r="L22" s="4">
        <f>_xlfn.VAR.S(E3:E361)</f>
        <v>934547.92463547096</v>
      </c>
    </row>
    <row r="23" spans="1:12" customFormat="1" hidden="1" x14ac:dyDescent="0.35">
      <c r="A23" t="s">
        <v>14</v>
      </c>
      <c r="B23" s="4">
        <v>16</v>
      </c>
      <c r="D23" t="s">
        <v>20</v>
      </c>
      <c r="E23">
        <v>5</v>
      </c>
    </row>
    <row r="24" spans="1:12" x14ac:dyDescent="0.35">
      <c r="A24" s="15" t="s">
        <v>20</v>
      </c>
      <c r="B24" s="4">
        <v>107</v>
      </c>
      <c r="D24" s="14" t="s">
        <v>14</v>
      </c>
      <c r="E24" s="4">
        <v>38</v>
      </c>
      <c r="H24" s="4" t="s">
        <v>2116</v>
      </c>
      <c r="I24" s="19">
        <f>STDEV(B3:B567)</f>
        <v>1267.366006183523</v>
      </c>
      <c r="J24" s="18"/>
      <c r="K24" s="4" t="s">
        <v>2116</v>
      </c>
      <c r="L24" s="4">
        <f>STDEV(E3:E361)</f>
        <v>966.72018942167074</v>
      </c>
    </row>
    <row r="25" spans="1:12" customFormat="1" hidden="1" x14ac:dyDescent="0.35">
      <c r="A25" t="s">
        <v>20</v>
      </c>
      <c r="B25" s="4">
        <v>134</v>
      </c>
      <c r="D25" t="s">
        <v>20</v>
      </c>
      <c r="E25">
        <v>12</v>
      </c>
    </row>
    <row r="26" spans="1:12" customFormat="1" hidden="1" x14ac:dyDescent="0.35">
      <c r="A26" t="s">
        <v>20</v>
      </c>
      <c r="B26" s="4">
        <v>198</v>
      </c>
      <c r="D26" t="s">
        <v>20</v>
      </c>
      <c r="E26">
        <v>1684</v>
      </c>
    </row>
    <row r="27" spans="1:12" customFormat="1" hidden="1" x14ac:dyDescent="0.35">
      <c r="A27" t="s">
        <v>20</v>
      </c>
      <c r="B27" s="4">
        <v>111</v>
      </c>
      <c r="D27" t="s">
        <v>20</v>
      </c>
      <c r="E27">
        <v>56</v>
      </c>
    </row>
    <row r="28" spans="1:12" customFormat="1" hidden="1" x14ac:dyDescent="0.35">
      <c r="A28" t="s">
        <v>74</v>
      </c>
      <c r="B28" s="4">
        <v>222</v>
      </c>
      <c r="D28" t="s">
        <v>20</v>
      </c>
      <c r="E28">
        <v>838</v>
      </c>
    </row>
    <row r="29" spans="1:12" customFormat="1" hidden="1" x14ac:dyDescent="0.35">
      <c r="A29" t="s">
        <v>14</v>
      </c>
      <c r="B29" s="4">
        <v>6212</v>
      </c>
      <c r="D29" t="s">
        <v>74</v>
      </c>
      <c r="E29">
        <v>1000</v>
      </c>
    </row>
    <row r="30" spans="1:12" x14ac:dyDescent="0.35">
      <c r="A30" s="15" t="s">
        <v>20</v>
      </c>
      <c r="B30" s="4">
        <v>98</v>
      </c>
      <c r="D30" s="14" t="s">
        <v>14</v>
      </c>
      <c r="E30" s="4">
        <v>1482</v>
      </c>
    </row>
    <row r="31" spans="1:12" customFormat="1" hidden="1" x14ac:dyDescent="0.35">
      <c r="A31" t="s">
        <v>20</v>
      </c>
      <c r="B31" s="4">
        <v>92</v>
      </c>
      <c r="D31" t="s">
        <v>20</v>
      </c>
      <c r="E31">
        <v>106</v>
      </c>
    </row>
    <row r="32" spans="1:12" customFormat="1" hidden="1" x14ac:dyDescent="0.35">
      <c r="A32" t="s">
        <v>20</v>
      </c>
      <c r="B32" s="4">
        <v>149</v>
      </c>
      <c r="D32" t="s">
        <v>20</v>
      </c>
      <c r="E32">
        <v>679</v>
      </c>
    </row>
    <row r="33" spans="1:5" customFormat="1" hidden="1" x14ac:dyDescent="0.35">
      <c r="A33" t="s">
        <v>20</v>
      </c>
      <c r="B33" s="4">
        <v>2431</v>
      </c>
      <c r="D33" t="s">
        <v>20</v>
      </c>
      <c r="E33">
        <v>1220</v>
      </c>
    </row>
    <row r="34" spans="1:5" customFormat="1" hidden="1" x14ac:dyDescent="0.35">
      <c r="A34" t="s">
        <v>14</v>
      </c>
      <c r="B34" s="4">
        <v>303</v>
      </c>
      <c r="D34" t="s">
        <v>20</v>
      </c>
      <c r="E34">
        <v>1</v>
      </c>
    </row>
    <row r="35" spans="1:5" x14ac:dyDescent="0.35">
      <c r="A35" s="15" t="s">
        <v>20</v>
      </c>
      <c r="B35" s="4">
        <v>209</v>
      </c>
      <c r="D35" s="14" t="s">
        <v>14</v>
      </c>
      <c r="E35" s="4">
        <v>37</v>
      </c>
    </row>
    <row r="36" spans="1:5" customFormat="1" hidden="1" x14ac:dyDescent="0.35">
      <c r="A36" t="s">
        <v>20</v>
      </c>
      <c r="B36" s="4">
        <v>131</v>
      </c>
      <c r="D36" t="s">
        <v>20</v>
      </c>
      <c r="E36">
        <v>60</v>
      </c>
    </row>
    <row r="37" spans="1:5" customFormat="1" hidden="1" x14ac:dyDescent="0.35">
      <c r="A37" t="s">
        <v>20</v>
      </c>
      <c r="B37" s="4">
        <v>164</v>
      </c>
      <c r="D37" t="s">
        <v>20</v>
      </c>
      <c r="E37">
        <v>296</v>
      </c>
    </row>
    <row r="38" spans="1:5" customFormat="1" hidden="1" x14ac:dyDescent="0.35">
      <c r="A38" t="s">
        <v>20</v>
      </c>
      <c r="B38" s="4">
        <v>201</v>
      </c>
      <c r="D38" t="s">
        <v>20</v>
      </c>
      <c r="E38">
        <v>3304</v>
      </c>
    </row>
    <row r="39" spans="1:5" customFormat="1" hidden="1" x14ac:dyDescent="0.35">
      <c r="A39" t="s">
        <v>20</v>
      </c>
      <c r="B39" s="4">
        <v>211</v>
      </c>
      <c r="D39" t="s">
        <v>20</v>
      </c>
      <c r="E39">
        <v>73</v>
      </c>
    </row>
    <row r="40" spans="1:5" customFormat="1" hidden="1" x14ac:dyDescent="0.35">
      <c r="A40" t="s">
        <v>20</v>
      </c>
      <c r="B40" s="4">
        <v>128</v>
      </c>
      <c r="D40" t="s">
        <v>20</v>
      </c>
      <c r="E40">
        <v>3387</v>
      </c>
    </row>
    <row r="41" spans="1:5" customFormat="1" hidden="1" x14ac:dyDescent="0.35">
      <c r="A41" t="s">
        <v>14</v>
      </c>
      <c r="B41" s="4">
        <v>1600</v>
      </c>
      <c r="D41" t="s">
        <v>20</v>
      </c>
      <c r="E41">
        <v>662</v>
      </c>
    </row>
    <row r="42" spans="1:5" x14ac:dyDescent="0.35">
      <c r="A42" s="15" t="s">
        <v>20</v>
      </c>
      <c r="B42" s="4">
        <v>249</v>
      </c>
      <c r="D42" s="14" t="s">
        <v>14</v>
      </c>
      <c r="E42" s="4">
        <v>774</v>
      </c>
    </row>
    <row r="43" spans="1:5" customFormat="1" hidden="1" x14ac:dyDescent="0.35">
      <c r="A43" t="s">
        <v>20</v>
      </c>
      <c r="B43" s="4">
        <v>236</v>
      </c>
      <c r="D43" t="s">
        <v>20</v>
      </c>
      <c r="E43">
        <v>672</v>
      </c>
    </row>
    <row r="44" spans="1:5" customFormat="1" hidden="1" x14ac:dyDescent="0.35">
      <c r="A44" t="s">
        <v>20</v>
      </c>
      <c r="B44" s="4">
        <v>4065</v>
      </c>
      <c r="D44" t="s">
        <v>20</v>
      </c>
      <c r="E44">
        <v>940</v>
      </c>
    </row>
    <row r="45" spans="1:5" customFormat="1" hidden="1" x14ac:dyDescent="0.35">
      <c r="A45" t="s">
        <v>20</v>
      </c>
      <c r="B45" s="4">
        <v>246</v>
      </c>
      <c r="D45" t="s">
        <v>20</v>
      </c>
      <c r="E45">
        <v>117</v>
      </c>
    </row>
    <row r="46" spans="1:5" customFormat="1" hidden="1" x14ac:dyDescent="0.35">
      <c r="A46" t="s">
        <v>20</v>
      </c>
      <c r="B46" s="4">
        <v>2475</v>
      </c>
      <c r="D46" t="s">
        <v>20</v>
      </c>
      <c r="E46">
        <v>115</v>
      </c>
    </row>
    <row r="47" spans="1:5" customFormat="1" hidden="1" x14ac:dyDescent="0.35">
      <c r="A47" t="s">
        <v>14</v>
      </c>
      <c r="B47" s="4">
        <v>76</v>
      </c>
      <c r="D47" t="s">
        <v>20</v>
      </c>
      <c r="E47">
        <v>326</v>
      </c>
    </row>
    <row r="48" spans="1:5" x14ac:dyDescent="0.35">
      <c r="A48" s="15" t="s">
        <v>20</v>
      </c>
      <c r="B48" s="4">
        <v>54</v>
      </c>
      <c r="D48" s="14" t="s">
        <v>14</v>
      </c>
      <c r="E48" s="4">
        <v>1</v>
      </c>
    </row>
    <row r="49" spans="1:5" customFormat="1" hidden="1" x14ac:dyDescent="0.35">
      <c r="A49" t="s">
        <v>20</v>
      </c>
      <c r="B49" s="4">
        <v>88</v>
      </c>
      <c r="D49" t="s">
        <v>20</v>
      </c>
      <c r="E49">
        <v>1467</v>
      </c>
    </row>
    <row r="50" spans="1:5" customFormat="1" hidden="1" x14ac:dyDescent="0.35">
      <c r="A50" t="s">
        <v>20</v>
      </c>
      <c r="B50" s="4">
        <v>85</v>
      </c>
      <c r="D50" t="s">
        <v>20</v>
      </c>
      <c r="E50">
        <v>5681</v>
      </c>
    </row>
    <row r="51" spans="1:5" customFormat="1" hidden="1" x14ac:dyDescent="0.35">
      <c r="A51" t="s">
        <v>20</v>
      </c>
      <c r="B51" s="4">
        <v>170</v>
      </c>
      <c r="D51" t="s">
        <v>20</v>
      </c>
      <c r="E51">
        <v>1059</v>
      </c>
    </row>
    <row r="52" spans="1:5" customFormat="1" hidden="1" x14ac:dyDescent="0.35">
      <c r="A52" t="s">
        <v>14</v>
      </c>
      <c r="B52" s="4">
        <v>330</v>
      </c>
      <c r="D52" t="s">
        <v>20</v>
      </c>
      <c r="E52">
        <v>1194</v>
      </c>
    </row>
    <row r="53" spans="1:5" customFormat="1" hidden="1" x14ac:dyDescent="0.35">
      <c r="A53" t="s">
        <v>14</v>
      </c>
      <c r="B53" s="4">
        <v>127</v>
      </c>
      <c r="D53" t="s">
        <v>14</v>
      </c>
      <c r="E53">
        <v>30</v>
      </c>
    </row>
    <row r="54" spans="1:5" customFormat="1" hidden="1" x14ac:dyDescent="0.35">
      <c r="A54" t="s">
        <v>14</v>
      </c>
      <c r="B54" s="4">
        <v>411</v>
      </c>
      <c r="D54" t="s">
        <v>14</v>
      </c>
      <c r="E54">
        <v>75</v>
      </c>
    </row>
    <row r="55" spans="1:5" x14ac:dyDescent="0.35">
      <c r="A55" s="15" t="s">
        <v>20</v>
      </c>
      <c r="B55" s="4">
        <v>180</v>
      </c>
      <c r="D55" s="14" t="s">
        <v>14</v>
      </c>
      <c r="E55" s="4">
        <v>955</v>
      </c>
    </row>
    <row r="56" spans="1:5" customFormat="1" hidden="1" x14ac:dyDescent="0.35">
      <c r="A56" t="s">
        <v>14</v>
      </c>
      <c r="B56" s="4">
        <v>374</v>
      </c>
      <c r="D56" t="s">
        <v>20</v>
      </c>
      <c r="E56">
        <v>67</v>
      </c>
    </row>
    <row r="57" spans="1:5" x14ac:dyDescent="0.35">
      <c r="A57" s="15" t="s">
        <v>20</v>
      </c>
      <c r="B57" s="4">
        <v>71</v>
      </c>
      <c r="D57" s="14" t="s">
        <v>14</v>
      </c>
      <c r="E57" s="4">
        <v>5</v>
      </c>
    </row>
    <row r="58" spans="1:5" customFormat="1" hidden="1" x14ac:dyDescent="0.35">
      <c r="A58" t="s">
        <v>20</v>
      </c>
      <c r="B58" s="4">
        <v>203</v>
      </c>
      <c r="D58" t="s">
        <v>20</v>
      </c>
      <c r="E58">
        <v>26</v>
      </c>
    </row>
    <row r="59" spans="1:5" customFormat="1" hidden="1" x14ac:dyDescent="0.35">
      <c r="A59" t="s">
        <v>20</v>
      </c>
      <c r="B59" s="4">
        <v>113</v>
      </c>
      <c r="D59" t="s">
        <v>20</v>
      </c>
      <c r="E59">
        <v>1130</v>
      </c>
    </row>
    <row r="60" spans="1:5" customFormat="1" hidden="1" x14ac:dyDescent="0.35">
      <c r="A60" t="s">
        <v>20</v>
      </c>
      <c r="B60" s="4">
        <v>96</v>
      </c>
      <c r="D60" t="s">
        <v>20</v>
      </c>
      <c r="E60">
        <v>782</v>
      </c>
    </row>
    <row r="61" spans="1:5" customFormat="1" hidden="1" x14ac:dyDescent="0.35">
      <c r="A61" t="s">
        <v>20</v>
      </c>
      <c r="B61" s="4">
        <v>498</v>
      </c>
      <c r="D61" t="s">
        <v>20</v>
      </c>
      <c r="E61">
        <v>210</v>
      </c>
    </row>
    <row r="62" spans="1:5" customFormat="1" hidden="1" x14ac:dyDescent="0.35">
      <c r="A62" t="s">
        <v>20</v>
      </c>
      <c r="B62" s="4">
        <v>180</v>
      </c>
      <c r="D62" t="s">
        <v>20</v>
      </c>
      <c r="E62">
        <v>136</v>
      </c>
    </row>
    <row r="63" spans="1:5" customFormat="1" hidden="1" x14ac:dyDescent="0.35">
      <c r="A63" t="s">
        <v>14</v>
      </c>
      <c r="B63" s="4">
        <v>27</v>
      </c>
      <c r="D63" t="s">
        <v>20</v>
      </c>
      <c r="E63">
        <v>86</v>
      </c>
    </row>
    <row r="64" spans="1:5" x14ac:dyDescent="0.35">
      <c r="A64" s="15" t="s">
        <v>20</v>
      </c>
      <c r="B64" s="4">
        <v>2331</v>
      </c>
      <c r="D64" s="14" t="s">
        <v>14</v>
      </c>
      <c r="E64" s="4">
        <v>19</v>
      </c>
    </row>
    <row r="65" spans="1:5" customFormat="1" hidden="1" x14ac:dyDescent="0.35">
      <c r="A65" t="s">
        <v>14</v>
      </c>
      <c r="B65" s="4">
        <v>113</v>
      </c>
      <c r="D65" t="s">
        <v>20</v>
      </c>
      <c r="E65">
        <v>886</v>
      </c>
    </row>
    <row r="66" spans="1:5" customFormat="1" hidden="1" x14ac:dyDescent="0.35">
      <c r="A66" t="s">
        <v>14</v>
      </c>
      <c r="B66" s="4">
        <v>164</v>
      </c>
      <c r="D66" t="s">
        <v>14</v>
      </c>
      <c r="E66">
        <v>35</v>
      </c>
    </row>
    <row r="67" spans="1:5" x14ac:dyDescent="0.35">
      <c r="A67" s="15" t="s">
        <v>20</v>
      </c>
      <c r="B67" s="4">
        <v>164</v>
      </c>
      <c r="D67" s="14" t="s">
        <v>14</v>
      </c>
      <c r="E67" s="4">
        <v>24</v>
      </c>
    </row>
    <row r="68" spans="1:5" customFormat="1" hidden="1" x14ac:dyDescent="0.35">
      <c r="A68" t="s">
        <v>14</v>
      </c>
      <c r="B68" s="4">
        <v>336</v>
      </c>
      <c r="D68" t="s">
        <v>20</v>
      </c>
      <c r="E68">
        <v>86</v>
      </c>
    </row>
    <row r="69" spans="1:5" x14ac:dyDescent="0.35">
      <c r="A69" s="15" t="s">
        <v>20</v>
      </c>
      <c r="B69" s="4">
        <v>1917</v>
      </c>
      <c r="D69" s="14" t="s">
        <v>14</v>
      </c>
      <c r="E69" s="4">
        <v>243</v>
      </c>
    </row>
    <row r="70" spans="1:5" customFormat="1" hidden="1" x14ac:dyDescent="0.35">
      <c r="A70" t="s">
        <v>20</v>
      </c>
      <c r="B70" s="4">
        <v>95</v>
      </c>
      <c r="D70" t="s">
        <v>20</v>
      </c>
      <c r="E70">
        <v>65</v>
      </c>
    </row>
    <row r="71" spans="1:5" customFormat="1" hidden="1" x14ac:dyDescent="0.35">
      <c r="A71" t="s">
        <v>74</v>
      </c>
      <c r="B71" s="4">
        <v>147</v>
      </c>
      <c r="D71" t="s">
        <v>20</v>
      </c>
      <c r="E71">
        <v>100</v>
      </c>
    </row>
    <row r="72" spans="1:5" customFormat="1" hidden="1" x14ac:dyDescent="0.35">
      <c r="A72" t="s">
        <v>20</v>
      </c>
      <c r="B72" s="4">
        <v>86</v>
      </c>
      <c r="D72" t="s">
        <v>74</v>
      </c>
      <c r="E72">
        <v>168</v>
      </c>
    </row>
    <row r="73" spans="1:5" customFormat="1" hidden="1" x14ac:dyDescent="0.35">
      <c r="A73" t="s">
        <v>20</v>
      </c>
      <c r="B73" s="4">
        <v>83</v>
      </c>
      <c r="D73" t="s">
        <v>20</v>
      </c>
      <c r="E73">
        <v>13</v>
      </c>
    </row>
    <row r="74" spans="1:5" customFormat="1" hidden="1" x14ac:dyDescent="0.35">
      <c r="A74" t="s">
        <v>20</v>
      </c>
      <c r="B74" s="4">
        <v>676</v>
      </c>
      <c r="D74" t="s">
        <v>20</v>
      </c>
      <c r="E74">
        <v>1</v>
      </c>
    </row>
    <row r="75" spans="1:5" customFormat="1" hidden="1" x14ac:dyDescent="0.35">
      <c r="A75" t="s">
        <v>20</v>
      </c>
      <c r="B75" s="4">
        <v>361</v>
      </c>
      <c r="D75" t="s">
        <v>20</v>
      </c>
      <c r="E75">
        <v>40</v>
      </c>
    </row>
    <row r="76" spans="1:5" customFormat="1" hidden="1" x14ac:dyDescent="0.35">
      <c r="A76" t="s">
        <v>20</v>
      </c>
      <c r="B76" s="4">
        <v>131</v>
      </c>
      <c r="D76" t="s">
        <v>20</v>
      </c>
      <c r="E76">
        <v>226</v>
      </c>
    </row>
    <row r="77" spans="1:5" customFormat="1" hidden="1" x14ac:dyDescent="0.35">
      <c r="A77" t="s">
        <v>20</v>
      </c>
      <c r="B77" s="4">
        <v>126</v>
      </c>
      <c r="D77" t="s">
        <v>20</v>
      </c>
      <c r="E77">
        <v>1625</v>
      </c>
    </row>
    <row r="78" spans="1:5" customFormat="1" hidden="1" x14ac:dyDescent="0.35">
      <c r="A78" t="s">
        <v>14</v>
      </c>
      <c r="B78" s="4">
        <v>275</v>
      </c>
      <c r="D78" t="s">
        <v>20</v>
      </c>
      <c r="E78">
        <v>143</v>
      </c>
    </row>
    <row r="79" spans="1:5" customFormat="1" hidden="1" x14ac:dyDescent="0.35">
      <c r="A79" t="s">
        <v>14</v>
      </c>
      <c r="B79" s="4">
        <v>67</v>
      </c>
      <c r="D79" t="s">
        <v>14</v>
      </c>
      <c r="E79">
        <v>934</v>
      </c>
    </row>
    <row r="80" spans="1:5" x14ac:dyDescent="0.35">
      <c r="A80" s="15" t="s">
        <v>20</v>
      </c>
      <c r="B80" s="4">
        <v>154</v>
      </c>
      <c r="D80" s="14" t="s">
        <v>14</v>
      </c>
      <c r="E80" s="4">
        <v>17</v>
      </c>
    </row>
    <row r="81" spans="1:5" customFormat="1" hidden="1" x14ac:dyDescent="0.35">
      <c r="A81" t="s">
        <v>14</v>
      </c>
      <c r="B81" s="4">
        <v>1782</v>
      </c>
      <c r="D81" t="s">
        <v>20</v>
      </c>
      <c r="E81">
        <v>2179</v>
      </c>
    </row>
    <row r="82" spans="1:5" x14ac:dyDescent="0.35">
      <c r="A82" s="15" t="s">
        <v>20</v>
      </c>
      <c r="B82" s="4">
        <v>903</v>
      </c>
      <c r="D82" s="14" t="s">
        <v>14</v>
      </c>
      <c r="E82" s="4">
        <v>931</v>
      </c>
    </row>
    <row r="83" spans="1:5" customFormat="1" hidden="1" x14ac:dyDescent="0.35">
      <c r="A83" t="s">
        <v>20</v>
      </c>
      <c r="B83" s="4">
        <v>94</v>
      </c>
      <c r="D83" t="s">
        <v>20</v>
      </c>
      <c r="E83">
        <v>92</v>
      </c>
    </row>
    <row r="84" spans="1:5" customFormat="1" hidden="1" x14ac:dyDescent="0.35">
      <c r="A84" t="s">
        <v>20</v>
      </c>
      <c r="B84" s="4">
        <v>180</v>
      </c>
      <c r="D84" t="s">
        <v>20</v>
      </c>
      <c r="E84">
        <v>57</v>
      </c>
    </row>
    <row r="85" spans="1:5" customFormat="1" hidden="1" x14ac:dyDescent="0.35">
      <c r="A85" t="s">
        <v>14</v>
      </c>
      <c r="B85" s="4">
        <v>533</v>
      </c>
      <c r="D85" t="s">
        <v>20</v>
      </c>
      <c r="E85">
        <v>41</v>
      </c>
    </row>
    <row r="86" spans="1:5" x14ac:dyDescent="0.35">
      <c r="A86" s="15" t="s">
        <v>20</v>
      </c>
      <c r="B86" s="4">
        <v>2443</v>
      </c>
      <c r="D86" s="14" t="s">
        <v>14</v>
      </c>
      <c r="E86" s="4">
        <v>1</v>
      </c>
    </row>
    <row r="87" spans="1:5" customFormat="1" hidden="1" x14ac:dyDescent="0.35">
      <c r="A87" t="s">
        <v>20</v>
      </c>
      <c r="B87" s="4">
        <v>89</v>
      </c>
      <c r="D87" t="s">
        <v>20</v>
      </c>
      <c r="E87">
        <v>101</v>
      </c>
    </row>
    <row r="88" spans="1:5" customFormat="1" hidden="1" x14ac:dyDescent="0.35">
      <c r="A88" t="s">
        <v>20</v>
      </c>
      <c r="B88" s="4">
        <v>159</v>
      </c>
      <c r="D88" t="s">
        <v>20</v>
      </c>
      <c r="E88">
        <v>1335</v>
      </c>
    </row>
    <row r="89" spans="1:5" customFormat="1" hidden="1" x14ac:dyDescent="0.35">
      <c r="A89" t="s">
        <v>14</v>
      </c>
      <c r="B89" s="4">
        <v>50</v>
      </c>
      <c r="D89" t="s">
        <v>20</v>
      </c>
      <c r="E89">
        <v>15</v>
      </c>
    </row>
    <row r="90" spans="1:5" x14ac:dyDescent="0.35">
      <c r="A90" s="15" t="s">
        <v>20</v>
      </c>
      <c r="B90" s="4">
        <v>186</v>
      </c>
      <c r="D90" s="14" t="s">
        <v>14</v>
      </c>
      <c r="E90" s="4">
        <v>454</v>
      </c>
    </row>
    <row r="91" spans="1:5" customFormat="1" hidden="1" x14ac:dyDescent="0.35">
      <c r="A91" t="s">
        <v>20</v>
      </c>
      <c r="B91" s="4">
        <v>1071</v>
      </c>
      <c r="D91" t="s">
        <v>20</v>
      </c>
      <c r="E91">
        <v>3182</v>
      </c>
    </row>
    <row r="92" spans="1:5" customFormat="1" hidden="1" x14ac:dyDescent="0.35">
      <c r="A92" t="s">
        <v>14</v>
      </c>
      <c r="B92" s="4">
        <v>117</v>
      </c>
      <c r="D92" t="s">
        <v>20</v>
      </c>
      <c r="E92">
        <v>15</v>
      </c>
    </row>
    <row r="93" spans="1:5" customFormat="1" hidden="1" x14ac:dyDescent="0.35">
      <c r="A93" t="s">
        <v>14</v>
      </c>
      <c r="B93" s="4">
        <v>70</v>
      </c>
      <c r="D93" t="s">
        <v>14</v>
      </c>
      <c r="E93">
        <v>133</v>
      </c>
    </row>
    <row r="94" spans="1:5" x14ac:dyDescent="0.35">
      <c r="A94" s="15" t="s">
        <v>20</v>
      </c>
      <c r="B94" s="4">
        <v>135</v>
      </c>
      <c r="D94" s="14" t="s">
        <v>14</v>
      </c>
      <c r="E94" s="4">
        <v>2062</v>
      </c>
    </row>
    <row r="95" spans="1:5" customFormat="1" hidden="1" x14ac:dyDescent="0.35">
      <c r="A95" t="s">
        <v>74</v>
      </c>
      <c r="B95" s="4">
        <v>768</v>
      </c>
      <c r="D95" t="s">
        <v>20</v>
      </c>
      <c r="E95">
        <v>29</v>
      </c>
    </row>
    <row r="96" spans="1:5" customFormat="1" hidden="1" x14ac:dyDescent="0.35">
      <c r="A96" t="s">
        <v>20</v>
      </c>
      <c r="B96" s="4">
        <v>199</v>
      </c>
      <c r="D96" t="s">
        <v>74</v>
      </c>
      <c r="E96">
        <v>132</v>
      </c>
    </row>
    <row r="97" spans="1:5" customFormat="1" hidden="1" x14ac:dyDescent="0.35">
      <c r="A97" t="s">
        <v>20</v>
      </c>
      <c r="B97" s="4">
        <v>107</v>
      </c>
      <c r="D97" t="s">
        <v>20</v>
      </c>
      <c r="E97">
        <v>137</v>
      </c>
    </row>
    <row r="98" spans="1:5" customFormat="1" hidden="1" x14ac:dyDescent="0.35">
      <c r="A98" t="s">
        <v>20</v>
      </c>
      <c r="B98" s="4">
        <v>195</v>
      </c>
      <c r="D98" t="s">
        <v>20</v>
      </c>
      <c r="E98">
        <v>908</v>
      </c>
    </row>
    <row r="99" spans="1:5" customFormat="1" hidden="1" x14ac:dyDescent="0.35">
      <c r="A99" t="s">
        <v>20</v>
      </c>
      <c r="B99" s="4">
        <v>3376</v>
      </c>
      <c r="D99" t="s">
        <v>20</v>
      </c>
      <c r="E99">
        <v>10</v>
      </c>
    </row>
    <row r="100" spans="1:5" customFormat="1" hidden="1" x14ac:dyDescent="0.35">
      <c r="A100" t="s">
        <v>14</v>
      </c>
      <c r="B100" s="4">
        <v>41</v>
      </c>
      <c r="D100" t="s">
        <v>20</v>
      </c>
      <c r="E100">
        <v>1910</v>
      </c>
    </row>
    <row r="101" spans="1:5" x14ac:dyDescent="0.35">
      <c r="A101" s="15" t="s">
        <v>20</v>
      </c>
      <c r="B101" s="4">
        <v>1821</v>
      </c>
      <c r="D101" s="14" t="s">
        <v>14</v>
      </c>
      <c r="E101" s="4">
        <v>38</v>
      </c>
    </row>
    <row r="102" spans="1:5" customFormat="1" hidden="1" x14ac:dyDescent="0.35">
      <c r="A102" t="s">
        <v>14</v>
      </c>
      <c r="B102" s="4">
        <v>164</v>
      </c>
      <c r="D102" t="s">
        <v>20</v>
      </c>
      <c r="E102">
        <v>104</v>
      </c>
    </row>
    <row r="103" spans="1:5" x14ac:dyDescent="0.35">
      <c r="A103" s="15" t="s">
        <v>20</v>
      </c>
      <c r="B103" s="4">
        <v>157</v>
      </c>
      <c r="D103" s="14" t="s">
        <v>14</v>
      </c>
      <c r="E103" s="4">
        <v>49</v>
      </c>
    </row>
    <row r="104" spans="1:5" customFormat="1" hidden="1" x14ac:dyDescent="0.35">
      <c r="A104" t="s">
        <v>20</v>
      </c>
      <c r="B104" s="4">
        <v>246</v>
      </c>
      <c r="D104" t="s">
        <v>20</v>
      </c>
      <c r="E104">
        <v>1</v>
      </c>
    </row>
    <row r="105" spans="1:5" customFormat="1" hidden="1" x14ac:dyDescent="0.35">
      <c r="A105" t="s">
        <v>14</v>
      </c>
      <c r="B105" s="4">
        <v>1396</v>
      </c>
      <c r="D105" t="s">
        <v>20</v>
      </c>
      <c r="E105">
        <v>245</v>
      </c>
    </row>
    <row r="106" spans="1:5" x14ac:dyDescent="0.35">
      <c r="A106" s="15" t="s">
        <v>20</v>
      </c>
      <c r="B106" s="4">
        <v>2506</v>
      </c>
      <c r="D106" s="14" t="s">
        <v>14</v>
      </c>
      <c r="E106" s="4">
        <v>32</v>
      </c>
    </row>
    <row r="107" spans="1:5" customFormat="1" hidden="1" x14ac:dyDescent="0.35">
      <c r="A107" t="s">
        <v>20</v>
      </c>
      <c r="B107" s="4">
        <v>244</v>
      </c>
      <c r="D107" t="s">
        <v>20</v>
      </c>
      <c r="E107">
        <v>7</v>
      </c>
    </row>
    <row r="108" spans="1:5" customFormat="1" hidden="1" x14ac:dyDescent="0.35">
      <c r="A108" t="s">
        <v>20</v>
      </c>
      <c r="B108" s="4">
        <v>146</v>
      </c>
      <c r="D108" t="s">
        <v>20</v>
      </c>
      <c r="E108">
        <v>803</v>
      </c>
    </row>
    <row r="109" spans="1:5" customFormat="1" hidden="1" x14ac:dyDescent="0.35">
      <c r="A109" t="s">
        <v>20</v>
      </c>
      <c r="B109" s="4">
        <v>1267</v>
      </c>
      <c r="D109" t="s">
        <v>20</v>
      </c>
      <c r="E109">
        <v>16</v>
      </c>
    </row>
    <row r="110" spans="1:5" customFormat="1" hidden="1" x14ac:dyDescent="0.35">
      <c r="A110" t="s">
        <v>20</v>
      </c>
      <c r="B110" s="4">
        <v>1561</v>
      </c>
      <c r="D110" t="s">
        <v>20</v>
      </c>
      <c r="E110">
        <v>31</v>
      </c>
    </row>
    <row r="111" spans="1:5" customFormat="1" hidden="1" x14ac:dyDescent="0.35">
      <c r="A111" t="s">
        <v>14</v>
      </c>
      <c r="B111" s="4">
        <v>48</v>
      </c>
      <c r="D111" t="s">
        <v>20</v>
      </c>
      <c r="E111">
        <v>108</v>
      </c>
    </row>
    <row r="112" spans="1:5" customFormat="1" hidden="1" x14ac:dyDescent="0.35">
      <c r="A112" t="s">
        <v>14</v>
      </c>
      <c r="B112" s="4">
        <v>2739</v>
      </c>
      <c r="D112" t="s">
        <v>14</v>
      </c>
      <c r="E112">
        <v>30</v>
      </c>
    </row>
    <row r="113" spans="1:5" x14ac:dyDescent="0.35">
      <c r="A113" s="15" t="s">
        <v>20</v>
      </c>
      <c r="B113" s="4">
        <v>3537</v>
      </c>
      <c r="D113" s="14" t="s">
        <v>14</v>
      </c>
      <c r="E113" s="4">
        <v>17</v>
      </c>
    </row>
    <row r="114" spans="1:5" customFormat="1" hidden="1" x14ac:dyDescent="0.35">
      <c r="A114" t="s">
        <v>20</v>
      </c>
      <c r="B114" s="4">
        <v>2107</v>
      </c>
      <c r="D114" t="s">
        <v>20</v>
      </c>
      <c r="E114">
        <v>80</v>
      </c>
    </row>
    <row r="115" spans="1:5" customFormat="1" hidden="1" x14ac:dyDescent="0.35">
      <c r="A115" t="s">
        <v>20</v>
      </c>
      <c r="B115" s="4">
        <v>3318</v>
      </c>
      <c r="D115" t="s">
        <v>20</v>
      </c>
      <c r="E115">
        <v>2468</v>
      </c>
    </row>
    <row r="116" spans="1:5" customFormat="1" hidden="1" x14ac:dyDescent="0.35">
      <c r="A116" t="s">
        <v>20</v>
      </c>
      <c r="B116" s="4">
        <v>340</v>
      </c>
      <c r="D116" t="s">
        <v>20</v>
      </c>
      <c r="E116">
        <v>26</v>
      </c>
    </row>
    <row r="117" spans="1:5" customFormat="1" hidden="1" x14ac:dyDescent="0.35">
      <c r="A117" t="s">
        <v>14</v>
      </c>
      <c r="B117" s="4">
        <v>1442</v>
      </c>
      <c r="D117" t="s">
        <v>20</v>
      </c>
      <c r="E117">
        <v>73</v>
      </c>
    </row>
    <row r="118" spans="1:5" customFormat="1" hidden="1" x14ac:dyDescent="0.35">
      <c r="A118" t="s">
        <v>14</v>
      </c>
      <c r="B118" s="4">
        <v>126</v>
      </c>
      <c r="D118" t="s">
        <v>14</v>
      </c>
      <c r="E118">
        <v>128</v>
      </c>
    </row>
    <row r="119" spans="1:5" x14ac:dyDescent="0.35">
      <c r="A119" s="15" t="s">
        <v>20</v>
      </c>
      <c r="B119" s="4">
        <v>524</v>
      </c>
      <c r="D119" s="14" t="s">
        <v>14</v>
      </c>
      <c r="E119" s="4">
        <v>33</v>
      </c>
    </row>
    <row r="120" spans="1:5" customFormat="1" hidden="1" x14ac:dyDescent="0.35">
      <c r="A120" t="s">
        <v>20</v>
      </c>
      <c r="B120" s="4">
        <v>1989</v>
      </c>
      <c r="D120" t="s">
        <v>20</v>
      </c>
      <c r="E120">
        <v>1072</v>
      </c>
    </row>
    <row r="121" spans="1:5" customFormat="1" hidden="1" x14ac:dyDescent="0.35">
      <c r="A121" t="s">
        <v>20</v>
      </c>
      <c r="B121" s="4">
        <v>157</v>
      </c>
      <c r="D121" t="s">
        <v>20</v>
      </c>
      <c r="E121">
        <v>393</v>
      </c>
    </row>
    <row r="122" spans="1:5" customFormat="1" hidden="1" x14ac:dyDescent="0.35">
      <c r="A122" t="s">
        <v>20</v>
      </c>
      <c r="B122" s="4">
        <v>4498</v>
      </c>
      <c r="D122" t="s">
        <v>20</v>
      </c>
      <c r="E122">
        <v>1257</v>
      </c>
    </row>
    <row r="123" spans="1:5" customFormat="1" hidden="1" x14ac:dyDescent="0.35">
      <c r="A123" t="s">
        <v>20</v>
      </c>
      <c r="B123" s="4">
        <v>80</v>
      </c>
      <c r="D123" t="s">
        <v>20</v>
      </c>
      <c r="E123">
        <v>328</v>
      </c>
    </row>
    <row r="124" spans="1:5" customFormat="1" hidden="1" x14ac:dyDescent="0.35">
      <c r="A124" t="s">
        <v>14</v>
      </c>
      <c r="B124" s="4">
        <v>43</v>
      </c>
      <c r="D124" t="s">
        <v>20</v>
      </c>
      <c r="E124">
        <v>147</v>
      </c>
    </row>
    <row r="125" spans="1:5" customFormat="1" hidden="1" x14ac:dyDescent="0.35">
      <c r="A125" t="s">
        <v>14</v>
      </c>
      <c r="B125" s="4">
        <v>2053</v>
      </c>
      <c r="D125" t="s">
        <v>14</v>
      </c>
      <c r="E125">
        <v>830</v>
      </c>
    </row>
    <row r="126" spans="1:5" x14ac:dyDescent="0.35">
      <c r="A126" s="15" t="s">
        <v>20</v>
      </c>
      <c r="B126" s="4">
        <v>168</v>
      </c>
      <c r="D126" s="14" t="s">
        <v>14</v>
      </c>
      <c r="E126" s="4">
        <v>331</v>
      </c>
    </row>
    <row r="127" spans="1:5" customFormat="1" hidden="1" x14ac:dyDescent="0.35">
      <c r="A127" t="s">
        <v>20</v>
      </c>
      <c r="B127" s="4">
        <v>4289</v>
      </c>
      <c r="D127" t="s">
        <v>20</v>
      </c>
      <c r="E127">
        <v>25</v>
      </c>
    </row>
    <row r="128" spans="1:5" customFormat="1" hidden="1" x14ac:dyDescent="0.35">
      <c r="A128" t="s">
        <v>14</v>
      </c>
      <c r="B128" s="4">
        <v>165</v>
      </c>
      <c r="D128" t="s">
        <v>20</v>
      </c>
      <c r="E128">
        <v>3483</v>
      </c>
    </row>
    <row r="129" spans="1:5" customFormat="1" hidden="1" x14ac:dyDescent="0.35">
      <c r="A129" t="s">
        <v>14</v>
      </c>
      <c r="B129" s="4">
        <v>1815</v>
      </c>
      <c r="D129" t="s">
        <v>14</v>
      </c>
      <c r="E129">
        <v>923</v>
      </c>
    </row>
    <row r="130" spans="1:5" customFormat="1" hidden="1" x14ac:dyDescent="0.35">
      <c r="A130" t="s">
        <v>74</v>
      </c>
      <c r="B130" s="4">
        <v>397</v>
      </c>
      <c r="D130" t="s">
        <v>14</v>
      </c>
      <c r="E130">
        <v>1</v>
      </c>
    </row>
    <row r="131" spans="1:5" customFormat="1" hidden="1" x14ac:dyDescent="0.35">
      <c r="A131" t="s">
        <v>74</v>
      </c>
      <c r="B131" s="4">
        <v>1539</v>
      </c>
      <c r="D131" t="s">
        <v>74</v>
      </c>
      <c r="E131">
        <v>33</v>
      </c>
    </row>
    <row r="132" spans="1:5" customFormat="1" hidden="1" x14ac:dyDescent="0.35">
      <c r="A132" t="s">
        <v>20</v>
      </c>
      <c r="B132" s="4">
        <v>138</v>
      </c>
      <c r="D132" t="s">
        <v>74</v>
      </c>
      <c r="E132">
        <v>40</v>
      </c>
    </row>
    <row r="133" spans="1:5" customFormat="1" hidden="1" x14ac:dyDescent="0.35">
      <c r="A133" t="s">
        <v>20</v>
      </c>
      <c r="B133" s="4">
        <v>3594</v>
      </c>
      <c r="D133" t="s">
        <v>20</v>
      </c>
      <c r="E133">
        <v>23</v>
      </c>
    </row>
    <row r="134" spans="1:5" customFormat="1" hidden="1" x14ac:dyDescent="0.35">
      <c r="A134" t="s">
        <v>20</v>
      </c>
      <c r="B134" s="4">
        <v>5880</v>
      </c>
      <c r="D134" t="s">
        <v>20</v>
      </c>
      <c r="E134">
        <v>75</v>
      </c>
    </row>
    <row r="135" spans="1:5" customFormat="1" hidden="1" x14ac:dyDescent="0.35">
      <c r="A135" t="s">
        <v>20</v>
      </c>
      <c r="B135" s="4">
        <v>112</v>
      </c>
      <c r="D135" t="s">
        <v>20</v>
      </c>
      <c r="E135">
        <v>2176</v>
      </c>
    </row>
    <row r="136" spans="1:5" customFormat="1" hidden="1" x14ac:dyDescent="0.35">
      <c r="A136" t="s">
        <v>14</v>
      </c>
      <c r="B136" s="4">
        <v>943</v>
      </c>
      <c r="D136" t="s">
        <v>20</v>
      </c>
      <c r="E136">
        <v>441</v>
      </c>
    </row>
    <row r="137" spans="1:5" customFormat="1" hidden="1" x14ac:dyDescent="0.35">
      <c r="A137" t="s">
        <v>14</v>
      </c>
      <c r="B137" s="4">
        <v>2468</v>
      </c>
      <c r="D137" t="s">
        <v>14</v>
      </c>
      <c r="E137">
        <v>25</v>
      </c>
    </row>
    <row r="138" spans="1:5" customFormat="1" hidden="1" x14ac:dyDescent="0.35">
      <c r="A138" t="s">
        <v>74</v>
      </c>
      <c r="B138" s="4">
        <v>2551</v>
      </c>
      <c r="D138" t="s">
        <v>14</v>
      </c>
      <c r="E138">
        <v>127</v>
      </c>
    </row>
    <row r="139" spans="1:5" customFormat="1" hidden="1" x14ac:dyDescent="0.35">
      <c r="A139" t="s">
        <v>20</v>
      </c>
      <c r="B139" s="4">
        <v>101</v>
      </c>
      <c r="D139" t="s">
        <v>74</v>
      </c>
      <c r="E139">
        <v>355</v>
      </c>
    </row>
    <row r="140" spans="1:5" customFormat="1" hidden="1" x14ac:dyDescent="0.35">
      <c r="A140" t="s">
        <v>14</v>
      </c>
      <c r="B140" s="4">
        <v>92</v>
      </c>
      <c r="D140" t="s">
        <v>20</v>
      </c>
      <c r="E140">
        <v>44</v>
      </c>
    </row>
    <row r="141" spans="1:5" customFormat="1" hidden="1" x14ac:dyDescent="0.35">
      <c r="A141" t="s">
        <v>14</v>
      </c>
      <c r="B141" s="4">
        <v>62</v>
      </c>
      <c r="D141" t="s">
        <v>14</v>
      </c>
      <c r="E141">
        <v>67</v>
      </c>
    </row>
    <row r="142" spans="1:5" x14ac:dyDescent="0.35">
      <c r="A142" s="15" t="s">
        <v>20</v>
      </c>
      <c r="B142" s="4">
        <v>149</v>
      </c>
      <c r="D142" s="14" t="s">
        <v>14</v>
      </c>
      <c r="E142" s="4">
        <v>1068</v>
      </c>
    </row>
    <row r="143" spans="1:5" customFormat="1" hidden="1" x14ac:dyDescent="0.35">
      <c r="A143" t="s">
        <v>20</v>
      </c>
      <c r="B143" s="4">
        <v>329</v>
      </c>
      <c r="D143" t="s">
        <v>20</v>
      </c>
      <c r="E143">
        <v>424</v>
      </c>
    </row>
    <row r="144" spans="1:5" customFormat="1" hidden="1" x14ac:dyDescent="0.35">
      <c r="A144" t="s">
        <v>20</v>
      </c>
      <c r="B144" s="4">
        <v>97</v>
      </c>
      <c r="D144" t="s">
        <v>20</v>
      </c>
      <c r="E144">
        <v>151</v>
      </c>
    </row>
    <row r="145" spans="1:5" customFormat="1" hidden="1" x14ac:dyDescent="0.35">
      <c r="A145" t="s">
        <v>20</v>
      </c>
      <c r="B145" s="4">
        <v>1784</v>
      </c>
      <c r="D145" t="s">
        <v>20</v>
      </c>
      <c r="E145">
        <v>1608</v>
      </c>
    </row>
    <row r="146" spans="1:5" customFormat="1" hidden="1" x14ac:dyDescent="0.35">
      <c r="A146" t="s">
        <v>20</v>
      </c>
      <c r="B146" s="4">
        <v>1684</v>
      </c>
      <c r="D146" t="s">
        <v>20</v>
      </c>
      <c r="E146">
        <v>941</v>
      </c>
    </row>
    <row r="147" spans="1:5" customFormat="1" hidden="1" x14ac:dyDescent="0.35">
      <c r="A147" t="s">
        <v>20</v>
      </c>
      <c r="B147" s="4">
        <v>250</v>
      </c>
      <c r="D147" t="s">
        <v>20</v>
      </c>
      <c r="E147">
        <v>1</v>
      </c>
    </row>
    <row r="148" spans="1:5" customFormat="1" hidden="1" x14ac:dyDescent="0.35">
      <c r="A148" t="s">
        <v>74</v>
      </c>
      <c r="B148" s="4">
        <v>238</v>
      </c>
      <c r="D148" t="s">
        <v>20</v>
      </c>
      <c r="E148">
        <v>40</v>
      </c>
    </row>
    <row r="149" spans="1:5" customFormat="1" hidden="1" x14ac:dyDescent="0.35">
      <c r="A149" t="s">
        <v>20</v>
      </c>
      <c r="B149" s="4">
        <v>53</v>
      </c>
      <c r="D149" t="s">
        <v>74</v>
      </c>
      <c r="E149">
        <v>3015</v>
      </c>
    </row>
    <row r="150" spans="1:5" customFormat="1" hidden="1" x14ac:dyDescent="0.35">
      <c r="A150" t="s">
        <v>20</v>
      </c>
      <c r="B150" s="4">
        <v>214</v>
      </c>
      <c r="D150" t="s">
        <v>20</v>
      </c>
      <c r="E150">
        <v>435</v>
      </c>
    </row>
    <row r="151" spans="1:5" customFormat="1" hidden="1" x14ac:dyDescent="0.35">
      <c r="A151" t="s">
        <v>20</v>
      </c>
      <c r="B151" s="4">
        <v>222</v>
      </c>
      <c r="D151" t="s">
        <v>20</v>
      </c>
      <c r="E151">
        <v>714</v>
      </c>
    </row>
    <row r="152" spans="1:5" customFormat="1" hidden="1" x14ac:dyDescent="0.35">
      <c r="A152" t="s">
        <v>14</v>
      </c>
      <c r="B152" s="4">
        <v>1884</v>
      </c>
      <c r="D152" t="s">
        <v>20</v>
      </c>
      <c r="E152">
        <v>5497</v>
      </c>
    </row>
    <row r="153" spans="1:5" customFormat="1" hidden="1" x14ac:dyDescent="0.35">
      <c r="A153" t="s">
        <v>14</v>
      </c>
      <c r="B153" s="4">
        <v>218</v>
      </c>
      <c r="D153" t="s">
        <v>14</v>
      </c>
      <c r="E153">
        <v>418</v>
      </c>
    </row>
    <row r="154" spans="1:5" x14ac:dyDescent="0.35">
      <c r="A154" s="15" t="s">
        <v>20</v>
      </c>
      <c r="B154" s="4">
        <v>6465</v>
      </c>
      <c r="D154" s="14" t="s">
        <v>14</v>
      </c>
      <c r="E154" s="4">
        <v>1439</v>
      </c>
    </row>
    <row r="155" spans="1:5" customFormat="1" hidden="1" x14ac:dyDescent="0.35">
      <c r="A155" t="s">
        <v>14</v>
      </c>
      <c r="B155" s="4">
        <v>59</v>
      </c>
      <c r="D155" t="s">
        <v>20</v>
      </c>
      <c r="E155">
        <v>15</v>
      </c>
    </row>
    <row r="156" spans="1:5" customFormat="1" hidden="1" x14ac:dyDescent="0.35">
      <c r="A156" t="s">
        <v>14</v>
      </c>
      <c r="B156" s="4">
        <v>88</v>
      </c>
      <c r="D156" t="s">
        <v>14</v>
      </c>
      <c r="E156">
        <v>1999</v>
      </c>
    </row>
    <row r="157" spans="1:5" customFormat="1" hidden="1" x14ac:dyDescent="0.35">
      <c r="A157" t="s">
        <v>14</v>
      </c>
      <c r="B157" s="4">
        <v>1697</v>
      </c>
      <c r="D157" t="s">
        <v>14</v>
      </c>
      <c r="E157">
        <v>118</v>
      </c>
    </row>
    <row r="158" spans="1:5" customFormat="1" hidden="1" x14ac:dyDescent="0.35">
      <c r="A158" t="s">
        <v>74</v>
      </c>
      <c r="B158" s="4">
        <v>92</v>
      </c>
      <c r="D158" t="s">
        <v>14</v>
      </c>
      <c r="E158">
        <v>162</v>
      </c>
    </row>
    <row r="159" spans="1:5" customFormat="1" hidden="1" x14ac:dyDescent="0.35">
      <c r="A159" t="s">
        <v>14</v>
      </c>
      <c r="B159" s="4">
        <v>186</v>
      </c>
      <c r="D159" t="s">
        <v>74</v>
      </c>
      <c r="E159">
        <v>83</v>
      </c>
    </row>
    <row r="160" spans="1:5" x14ac:dyDescent="0.35">
      <c r="A160" s="15" t="s">
        <v>20</v>
      </c>
      <c r="B160" s="4">
        <v>138</v>
      </c>
      <c r="D160" s="14" t="s">
        <v>14</v>
      </c>
      <c r="E160" s="4">
        <v>747</v>
      </c>
    </row>
    <row r="161" spans="1:5" customFormat="1" hidden="1" x14ac:dyDescent="0.35">
      <c r="A161" t="s">
        <v>20</v>
      </c>
      <c r="B161" s="4">
        <v>261</v>
      </c>
      <c r="D161" t="s">
        <v>20</v>
      </c>
      <c r="E161">
        <v>84</v>
      </c>
    </row>
    <row r="162" spans="1:5" customFormat="1" hidden="1" x14ac:dyDescent="0.35">
      <c r="A162" t="s">
        <v>20</v>
      </c>
      <c r="B162" s="4">
        <v>107</v>
      </c>
      <c r="D162" t="s">
        <v>20</v>
      </c>
      <c r="E162">
        <v>91</v>
      </c>
    </row>
    <row r="163" spans="1:5" customFormat="1" hidden="1" x14ac:dyDescent="0.35">
      <c r="A163" t="s">
        <v>14</v>
      </c>
      <c r="B163" s="4">
        <v>199</v>
      </c>
      <c r="D163" t="s">
        <v>20</v>
      </c>
      <c r="E163">
        <v>792</v>
      </c>
    </row>
    <row r="164" spans="1:5" x14ac:dyDescent="0.35">
      <c r="A164" s="15" t="s">
        <v>20</v>
      </c>
      <c r="B164" s="4">
        <v>5512</v>
      </c>
      <c r="D164" s="14" t="s">
        <v>14</v>
      </c>
      <c r="E164" s="4">
        <v>32</v>
      </c>
    </row>
    <row r="165" spans="1:5" customFormat="1" hidden="1" x14ac:dyDescent="0.35">
      <c r="A165" t="s">
        <v>20</v>
      </c>
      <c r="B165" s="4">
        <v>86</v>
      </c>
      <c r="D165" t="s">
        <v>20</v>
      </c>
      <c r="E165">
        <v>186</v>
      </c>
    </row>
    <row r="166" spans="1:5" customFormat="1" hidden="1" x14ac:dyDescent="0.35">
      <c r="A166" t="s">
        <v>20</v>
      </c>
      <c r="B166" s="4">
        <v>2768</v>
      </c>
      <c r="D166" t="s">
        <v>20</v>
      </c>
      <c r="E166">
        <v>605</v>
      </c>
    </row>
    <row r="167" spans="1:5" customFormat="1" hidden="1" x14ac:dyDescent="0.35">
      <c r="A167" t="s">
        <v>20</v>
      </c>
      <c r="B167" s="4">
        <v>48</v>
      </c>
      <c r="D167" t="s">
        <v>20</v>
      </c>
      <c r="E167">
        <v>1</v>
      </c>
    </row>
    <row r="168" spans="1:5" customFormat="1" hidden="1" x14ac:dyDescent="0.35">
      <c r="A168" t="s">
        <v>20</v>
      </c>
      <c r="B168" s="4">
        <v>87</v>
      </c>
      <c r="D168" t="s">
        <v>20</v>
      </c>
      <c r="E168">
        <v>31</v>
      </c>
    </row>
    <row r="169" spans="1:5" customFormat="1" hidden="1" x14ac:dyDescent="0.35">
      <c r="A169" t="s">
        <v>20</v>
      </c>
      <c r="B169" s="4">
        <v>1894</v>
      </c>
      <c r="D169" t="s">
        <v>20</v>
      </c>
      <c r="E169">
        <v>1181</v>
      </c>
    </row>
    <row r="170" spans="1:5" customFormat="1" hidden="1" x14ac:dyDescent="0.35">
      <c r="A170" t="s">
        <v>14</v>
      </c>
      <c r="B170" s="4">
        <v>282</v>
      </c>
      <c r="D170" t="s">
        <v>20</v>
      </c>
      <c r="E170">
        <v>39</v>
      </c>
    </row>
    <row r="171" spans="1:5" x14ac:dyDescent="0.35">
      <c r="A171" s="15" t="s">
        <v>20</v>
      </c>
      <c r="B171" s="4">
        <v>116</v>
      </c>
      <c r="D171" s="14" t="s">
        <v>14</v>
      </c>
      <c r="E171" s="4">
        <v>46</v>
      </c>
    </row>
    <row r="172" spans="1:5" customFormat="1" hidden="1" x14ac:dyDescent="0.35">
      <c r="A172" t="s">
        <v>14</v>
      </c>
      <c r="B172" s="4">
        <v>83</v>
      </c>
      <c r="D172" t="s">
        <v>20</v>
      </c>
      <c r="E172">
        <v>105</v>
      </c>
    </row>
    <row r="173" spans="1:5" customFormat="1" hidden="1" x14ac:dyDescent="0.35">
      <c r="A173" t="s">
        <v>14</v>
      </c>
      <c r="B173" s="4">
        <v>91</v>
      </c>
      <c r="D173" t="s">
        <v>14</v>
      </c>
      <c r="E173">
        <v>535</v>
      </c>
    </row>
    <row r="174" spans="1:5" customFormat="1" hidden="1" x14ac:dyDescent="0.35">
      <c r="A174" t="s">
        <v>14</v>
      </c>
      <c r="B174" s="4">
        <v>546</v>
      </c>
      <c r="D174" t="s">
        <v>14</v>
      </c>
      <c r="E174">
        <v>16</v>
      </c>
    </row>
    <row r="175" spans="1:5" x14ac:dyDescent="0.35">
      <c r="A175" s="15" t="s">
        <v>20</v>
      </c>
      <c r="B175" s="4">
        <v>393</v>
      </c>
      <c r="D175" s="14" t="s">
        <v>14</v>
      </c>
      <c r="E175" s="4">
        <v>575</v>
      </c>
    </row>
    <row r="176" spans="1:5" customFormat="1" hidden="1" x14ac:dyDescent="0.35">
      <c r="A176" t="s">
        <v>20</v>
      </c>
      <c r="B176" s="4">
        <v>133</v>
      </c>
      <c r="D176" t="s">
        <v>20</v>
      </c>
      <c r="E176">
        <v>1120</v>
      </c>
    </row>
    <row r="177" spans="1:5" customFormat="1" hidden="1" x14ac:dyDescent="0.35">
      <c r="A177" t="s">
        <v>14</v>
      </c>
      <c r="B177" s="4">
        <v>254</v>
      </c>
      <c r="D177" t="s">
        <v>20</v>
      </c>
      <c r="E177">
        <v>113</v>
      </c>
    </row>
    <row r="178" spans="1:5" customFormat="1" hidden="1" x14ac:dyDescent="0.35">
      <c r="A178" t="s">
        <v>14</v>
      </c>
      <c r="B178" s="4">
        <v>176</v>
      </c>
      <c r="D178" t="s">
        <v>14</v>
      </c>
      <c r="E178">
        <v>1538</v>
      </c>
    </row>
    <row r="179" spans="1:5" x14ac:dyDescent="0.35">
      <c r="A179" s="15" t="s">
        <v>20</v>
      </c>
      <c r="B179" s="4">
        <v>337</v>
      </c>
      <c r="D179" s="14" t="s">
        <v>14</v>
      </c>
      <c r="E179" s="4">
        <v>9</v>
      </c>
    </row>
    <row r="180" spans="1:5" customFormat="1" hidden="1" x14ac:dyDescent="0.35">
      <c r="A180" t="s">
        <v>14</v>
      </c>
      <c r="B180" s="4">
        <v>107</v>
      </c>
      <c r="D180" t="s">
        <v>20</v>
      </c>
      <c r="E180">
        <v>554</v>
      </c>
    </row>
    <row r="181" spans="1:5" x14ac:dyDescent="0.35">
      <c r="A181" s="15" t="s">
        <v>20</v>
      </c>
      <c r="B181" s="4">
        <v>183</v>
      </c>
      <c r="D181" s="14" t="s">
        <v>14</v>
      </c>
      <c r="E181" s="4">
        <v>648</v>
      </c>
    </row>
    <row r="182" spans="1:5" customFormat="1" hidden="1" x14ac:dyDescent="0.35">
      <c r="A182" t="s">
        <v>20</v>
      </c>
      <c r="B182" s="4">
        <v>72</v>
      </c>
      <c r="D182" t="s">
        <v>20</v>
      </c>
      <c r="E182">
        <v>21</v>
      </c>
    </row>
    <row r="183" spans="1:5" customFormat="1" hidden="1" x14ac:dyDescent="0.35">
      <c r="A183" t="s">
        <v>14</v>
      </c>
      <c r="B183" s="4">
        <v>295</v>
      </c>
      <c r="D183" t="s">
        <v>20</v>
      </c>
      <c r="E183">
        <v>54</v>
      </c>
    </row>
    <row r="184" spans="1:5" x14ac:dyDescent="0.35">
      <c r="A184" s="15" t="s">
        <v>20</v>
      </c>
      <c r="B184" s="4">
        <v>142</v>
      </c>
      <c r="D184" s="14" t="s">
        <v>14</v>
      </c>
      <c r="E184" s="4">
        <v>120</v>
      </c>
    </row>
    <row r="185" spans="1:5" customFormat="1" hidden="1" x14ac:dyDescent="0.35">
      <c r="A185" t="s">
        <v>14</v>
      </c>
      <c r="B185" s="4">
        <v>85</v>
      </c>
      <c r="D185" t="s">
        <v>20</v>
      </c>
      <c r="E185">
        <v>579</v>
      </c>
    </row>
    <row r="186" spans="1:5" x14ac:dyDescent="0.35">
      <c r="A186" s="15" t="s">
        <v>20</v>
      </c>
      <c r="B186" s="4">
        <v>659</v>
      </c>
      <c r="D186" s="14" t="s">
        <v>14</v>
      </c>
      <c r="E186" s="4">
        <v>2072</v>
      </c>
    </row>
    <row r="187" spans="1:5" customFormat="1" hidden="1" x14ac:dyDescent="0.35">
      <c r="A187" t="s">
        <v>14</v>
      </c>
      <c r="B187" s="4">
        <v>121</v>
      </c>
      <c r="D187" t="s">
        <v>20</v>
      </c>
      <c r="E187">
        <v>0</v>
      </c>
    </row>
    <row r="188" spans="1:5" customFormat="1" hidden="1" x14ac:dyDescent="0.35">
      <c r="A188" t="s">
        <v>14</v>
      </c>
      <c r="B188" s="4">
        <v>3742</v>
      </c>
      <c r="D188" t="s">
        <v>14</v>
      </c>
      <c r="E188">
        <v>1796</v>
      </c>
    </row>
    <row r="189" spans="1:5" x14ac:dyDescent="0.35">
      <c r="A189" s="15" t="s">
        <v>20</v>
      </c>
      <c r="B189" s="4">
        <v>223</v>
      </c>
      <c r="D189" s="14" t="s">
        <v>14</v>
      </c>
      <c r="E189" s="4">
        <v>62</v>
      </c>
    </row>
    <row r="190" spans="1:5" customFormat="1" hidden="1" x14ac:dyDescent="0.35">
      <c r="A190" t="s">
        <v>14</v>
      </c>
      <c r="B190" s="4">
        <v>133</v>
      </c>
      <c r="D190" t="s">
        <v>20</v>
      </c>
      <c r="E190">
        <v>347</v>
      </c>
    </row>
    <row r="191" spans="1:5" customFormat="1" hidden="1" x14ac:dyDescent="0.35">
      <c r="A191" t="s">
        <v>74</v>
      </c>
      <c r="B191" s="4">
        <v>5168</v>
      </c>
      <c r="D191" t="s">
        <v>14</v>
      </c>
      <c r="E191">
        <v>19</v>
      </c>
    </row>
    <row r="192" spans="1:5" customFormat="1" hidden="1" x14ac:dyDescent="0.35">
      <c r="A192" t="s">
        <v>14</v>
      </c>
      <c r="B192" s="4">
        <v>307</v>
      </c>
      <c r="D192" t="s">
        <v>74</v>
      </c>
      <c r="E192">
        <v>1258</v>
      </c>
    </row>
    <row r="193" spans="1:5" customFormat="1" hidden="1" x14ac:dyDescent="0.35">
      <c r="A193" t="s">
        <v>14</v>
      </c>
      <c r="B193" s="4">
        <v>2441</v>
      </c>
      <c r="D193" t="s">
        <v>14</v>
      </c>
      <c r="E193">
        <v>362</v>
      </c>
    </row>
    <row r="194" spans="1:5" customFormat="1" hidden="1" x14ac:dyDescent="0.35">
      <c r="A194" t="s">
        <v>14</v>
      </c>
      <c r="B194" s="4">
        <v>1385</v>
      </c>
      <c r="D194" t="s">
        <v>14</v>
      </c>
      <c r="E194">
        <v>133</v>
      </c>
    </row>
    <row r="195" spans="1:5" customFormat="1" hidden="1" x14ac:dyDescent="0.35">
      <c r="A195" t="s">
        <v>14</v>
      </c>
      <c r="B195" s="4">
        <v>190</v>
      </c>
      <c r="D195" t="s">
        <v>14</v>
      </c>
      <c r="E195">
        <v>846</v>
      </c>
    </row>
    <row r="196" spans="1:5" x14ac:dyDescent="0.35">
      <c r="A196" s="15" t="s">
        <v>20</v>
      </c>
      <c r="B196" s="4">
        <v>470</v>
      </c>
      <c r="D196" s="14" t="s">
        <v>14</v>
      </c>
      <c r="E196" s="4">
        <v>10</v>
      </c>
    </row>
    <row r="197" spans="1:5" customFormat="1" hidden="1" x14ac:dyDescent="0.35">
      <c r="A197" t="s">
        <v>20</v>
      </c>
      <c r="B197" s="4">
        <v>253</v>
      </c>
      <c r="D197" t="s">
        <v>20</v>
      </c>
      <c r="E197">
        <v>191</v>
      </c>
    </row>
    <row r="198" spans="1:5" customFormat="1" hidden="1" x14ac:dyDescent="0.35">
      <c r="A198" t="s">
        <v>14</v>
      </c>
      <c r="B198" s="4">
        <v>1113</v>
      </c>
      <c r="D198" t="s">
        <v>20</v>
      </c>
      <c r="E198">
        <v>1979</v>
      </c>
    </row>
    <row r="199" spans="1:5" x14ac:dyDescent="0.35">
      <c r="A199" s="15" t="s">
        <v>20</v>
      </c>
      <c r="B199" s="4">
        <v>2283</v>
      </c>
      <c r="D199" s="14" t="s">
        <v>14</v>
      </c>
      <c r="E199" s="4">
        <v>63</v>
      </c>
    </row>
    <row r="200" spans="1:5" customFormat="1" hidden="1" x14ac:dyDescent="0.35">
      <c r="A200" t="s">
        <v>14</v>
      </c>
      <c r="B200" s="4">
        <v>1095</v>
      </c>
      <c r="D200" t="s">
        <v>20</v>
      </c>
      <c r="E200">
        <v>6080</v>
      </c>
    </row>
    <row r="201" spans="1:5" customFormat="1" hidden="1" x14ac:dyDescent="0.35">
      <c r="A201" t="s">
        <v>14</v>
      </c>
      <c r="B201" s="4">
        <v>1690</v>
      </c>
      <c r="D201" t="s">
        <v>14</v>
      </c>
      <c r="E201">
        <v>80</v>
      </c>
    </row>
    <row r="202" spans="1:5" customFormat="1" hidden="1" x14ac:dyDescent="0.35">
      <c r="A202" t="s">
        <v>14</v>
      </c>
      <c r="B202" s="4">
        <v>191</v>
      </c>
      <c r="D202" t="s">
        <v>14</v>
      </c>
      <c r="E202">
        <v>9</v>
      </c>
    </row>
    <row r="203" spans="1:5" x14ac:dyDescent="0.35">
      <c r="A203" s="15" t="s">
        <v>20</v>
      </c>
      <c r="B203" s="4">
        <v>2013</v>
      </c>
      <c r="D203" s="14" t="s">
        <v>14</v>
      </c>
      <c r="E203" s="4">
        <v>1784</v>
      </c>
    </row>
    <row r="204" spans="1:5" customFormat="1" hidden="1" x14ac:dyDescent="0.35">
      <c r="A204" t="s">
        <v>74</v>
      </c>
      <c r="B204" s="4">
        <v>1703</v>
      </c>
      <c r="D204" t="s">
        <v>20</v>
      </c>
      <c r="E204">
        <v>243</v>
      </c>
    </row>
    <row r="205" spans="1:5" customFormat="1" hidden="1" x14ac:dyDescent="0.35">
      <c r="A205" t="s">
        <v>20</v>
      </c>
      <c r="B205" s="4">
        <v>80</v>
      </c>
      <c r="D205" t="s">
        <v>74</v>
      </c>
      <c r="E205">
        <v>1296</v>
      </c>
    </row>
    <row r="206" spans="1:5" customFormat="1" hidden="1" x14ac:dyDescent="0.35">
      <c r="A206" t="s">
        <v>14</v>
      </c>
      <c r="B206" s="4">
        <v>41</v>
      </c>
      <c r="D206" t="s">
        <v>20</v>
      </c>
      <c r="E206">
        <v>77</v>
      </c>
    </row>
    <row r="207" spans="1:5" x14ac:dyDescent="0.35">
      <c r="A207" s="15" t="s">
        <v>20</v>
      </c>
      <c r="B207" s="4">
        <v>187</v>
      </c>
      <c r="D207" s="14" t="s">
        <v>14</v>
      </c>
      <c r="E207" s="4">
        <v>395</v>
      </c>
    </row>
    <row r="208" spans="1:5" customFormat="1" hidden="1" x14ac:dyDescent="0.35">
      <c r="A208" t="s">
        <v>74</v>
      </c>
      <c r="B208" s="4">
        <v>2875</v>
      </c>
      <c r="D208" t="s">
        <v>20</v>
      </c>
      <c r="E208">
        <v>49</v>
      </c>
    </row>
    <row r="209" spans="1:5" customFormat="1" hidden="1" x14ac:dyDescent="0.35">
      <c r="A209" t="s">
        <v>20</v>
      </c>
      <c r="B209" s="4">
        <v>88</v>
      </c>
      <c r="D209" t="s">
        <v>74</v>
      </c>
      <c r="E209">
        <v>180</v>
      </c>
    </row>
    <row r="210" spans="1:5" customFormat="1" hidden="1" x14ac:dyDescent="0.35">
      <c r="A210" t="s">
        <v>20</v>
      </c>
      <c r="B210" s="4">
        <v>191</v>
      </c>
      <c r="D210" t="s">
        <v>20</v>
      </c>
      <c r="E210">
        <v>2690</v>
      </c>
    </row>
    <row r="211" spans="1:5" customFormat="1" hidden="1" x14ac:dyDescent="0.35">
      <c r="A211" t="s">
        <v>47</v>
      </c>
      <c r="B211" s="4">
        <v>139</v>
      </c>
      <c r="D211" t="s">
        <v>20</v>
      </c>
      <c r="E211">
        <v>2779</v>
      </c>
    </row>
    <row r="212" spans="1:5" customFormat="1" hidden="1" x14ac:dyDescent="0.35">
      <c r="A212" t="s">
        <v>14</v>
      </c>
      <c r="B212" s="4">
        <v>186</v>
      </c>
      <c r="D212" t="s">
        <v>47</v>
      </c>
      <c r="E212">
        <v>92</v>
      </c>
    </row>
    <row r="213" spans="1:5" customFormat="1" hidden="1" x14ac:dyDescent="0.35">
      <c r="A213" t="s">
        <v>14</v>
      </c>
      <c r="B213" s="4">
        <v>112</v>
      </c>
      <c r="D213" t="s">
        <v>14</v>
      </c>
      <c r="E213">
        <v>1028</v>
      </c>
    </row>
    <row r="214" spans="1:5" x14ac:dyDescent="0.35">
      <c r="A214" s="15" t="s">
        <v>20</v>
      </c>
      <c r="B214" s="4">
        <v>101</v>
      </c>
      <c r="D214" s="14" t="s">
        <v>14</v>
      </c>
      <c r="E214" s="4">
        <v>26</v>
      </c>
    </row>
    <row r="215" spans="1:5" customFormat="1" hidden="1" x14ac:dyDescent="0.35">
      <c r="A215" t="s">
        <v>20</v>
      </c>
      <c r="B215" s="4">
        <v>206</v>
      </c>
      <c r="D215" t="s">
        <v>20</v>
      </c>
      <c r="E215">
        <v>1790</v>
      </c>
    </row>
    <row r="216" spans="1:5" customFormat="1" hidden="1" x14ac:dyDescent="0.35">
      <c r="A216" t="s">
        <v>20</v>
      </c>
      <c r="B216" s="4">
        <v>154</v>
      </c>
      <c r="D216" t="s">
        <v>20</v>
      </c>
      <c r="E216">
        <v>37</v>
      </c>
    </row>
    <row r="217" spans="1:5" customFormat="1" hidden="1" x14ac:dyDescent="0.35">
      <c r="A217" t="s">
        <v>14</v>
      </c>
      <c r="B217" s="4">
        <v>5966</v>
      </c>
      <c r="D217" t="s">
        <v>20</v>
      </c>
      <c r="E217">
        <v>35</v>
      </c>
    </row>
    <row r="218" spans="1:5" x14ac:dyDescent="0.35">
      <c r="A218" s="15" t="s">
        <v>20</v>
      </c>
      <c r="B218" s="4">
        <v>169</v>
      </c>
      <c r="D218" s="14" t="s">
        <v>14</v>
      </c>
      <c r="E218" s="4">
        <v>558</v>
      </c>
    </row>
    <row r="219" spans="1:5" customFormat="1" hidden="1" x14ac:dyDescent="0.35">
      <c r="A219" t="s">
        <v>14</v>
      </c>
      <c r="B219" s="4">
        <v>2106</v>
      </c>
      <c r="D219" t="s">
        <v>20</v>
      </c>
      <c r="E219">
        <v>64</v>
      </c>
    </row>
    <row r="220" spans="1:5" x14ac:dyDescent="0.35">
      <c r="A220" s="15" t="s">
        <v>20</v>
      </c>
      <c r="B220" s="4">
        <v>131</v>
      </c>
      <c r="D220" s="14" t="s">
        <v>14</v>
      </c>
      <c r="E220" s="4">
        <v>245</v>
      </c>
    </row>
    <row r="221" spans="1:5" customFormat="1" hidden="1" x14ac:dyDescent="0.35">
      <c r="A221" t="s">
        <v>20</v>
      </c>
      <c r="B221" s="4">
        <v>84</v>
      </c>
      <c r="D221" t="s">
        <v>20</v>
      </c>
      <c r="E221">
        <v>71</v>
      </c>
    </row>
    <row r="222" spans="1:5" customFormat="1" hidden="1" x14ac:dyDescent="0.35">
      <c r="A222" t="s">
        <v>14</v>
      </c>
      <c r="B222" s="4">
        <v>155</v>
      </c>
      <c r="D222" t="s">
        <v>20</v>
      </c>
      <c r="E222">
        <v>42</v>
      </c>
    </row>
    <row r="223" spans="1:5" customFormat="1" hidden="1" x14ac:dyDescent="0.35">
      <c r="A223" t="s">
        <v>14</v>
      </c>
      <c r="B223" s="4">
        <v>189</v>
      </c>
      <c r="D223" t="s">
        <v>14</v>
      </c>
      <c r="E223">
        <v>156</v>
      </c>
    </row>
    <row r="224" spans="1:5" x14ac:dyDescent="0.35">
      <c r="A224" s="15" t="s">
        <v>20</v>
      </c>
      <c r="B224" s="4">
        <v>4799</v>
      </c>
      <c r="D224" s="14" t="s">
        <v>14</v>
      </c>
      <c r="E224" s="4">
        <v>1368</v>
      </c>
    </row>
    <row r="225" spans="1:5" customFormat="1" hidden="1" x14ac:dyDescent="0.35">
      <c r="A225" t="s">
        <v>14</v>
      </c>
      <c r="B225" s="4">
        <v>1137</v>
      </c>
      <c r="D225" t="s">
        <v>20</v>
      </c>
      <c r="E225">
        <v>102</v>
      </c>
    </row>
    <row r="226" spans="1:5" x14ac:dyDescent="0.35">
      <c r="A226" s="15" t="s">
        <v>20</v>
      </c>
      <c r="B226" s="4">
        <v>1152</v>
      </c>
      <c r="D226" s="14" t="s">
        <v>14</v>
      </c>
      <c r="E226" s="4">
        <v>86</v>
      </c>
    </row>
    <row r="227" spans="1:5" customFormat="1" hidden="1" x14ac:dyDescent="0.35">
      <c r="A227" t="s">
        <v>20</v>
      </c>
      <c r="B227" s="4">
        <v>50</v>
      </c>
      <c r="D227" t="s">
        <v>20</v>
      </c>
      <c r="E227">
        <v>253</v>
      </c>
    </row>
    <row r="228" spans="1:5" customFormat="1" hidden="1" x14ac:dyDescent="0.35">
      <c r="A228" t="s">
        <v>20</v>
      </c>
      <c r="B228" s="4">
        <v>3059</v>
      </c>
      <c r="D228" t="s">
        <v>20</v>
      </c>
      <c r="E228">
        <v>157</v>
      </c>
    </row>
    <row r="229" spans="1:5" customFormat="1" hidden="1" x14ac:dyDescent="0.35">
      <c r="A229" t="s">
        <v>20</v>
      </c>
      <c r="B229" s="4">
        <v>34</v>
      </c>
      <c r="D229" t="s">
        <v>20</v>
      </c>
      <c r="E229">
        <v>183</v>
      </c>
    </row>
    <row r="230" spans="1:5" customFormat="1" hidden="1" x14ac:dyDescent="0.35">
      <c r="A230" t="s">
        <v>20</v>
      </c>
      <c r="B230" s="4">
        <v>220</v>
      </c>
      <c r="D230" t="s">
        <v>20</v>
      </c>
      <c r="E230">
        <v>82</v>
      </c>
    </row>
    <row r="231" spans="1:5" customFormat="1" hidden="1" x14ac:dyDescent="0.35">
      <c r="A231" t="s">
        <v>20</v>
      </c>
      <c r="B231" s="4">
        <v>1604</v>
      </c>
      <c r="D231" t="s">
        <v>20</v>
      </c>
      <c r="E231">
        <v>1</v>
      </c>
    </row>
    <row r="232" spans="1:5" customFormat="1" hidden="1" x14ac:dyDescent="0.35">
      <c r="A232" t="s">
        <v>20</v>
      </c>
      <c r="B232" s="4">
        <v>454</v>
      </c>
      <c r="D232" t="s">
        <v>20</v>
      </c>
      <c r="E232">
        <v>1198</v>
      </c>
    </row>
    <row r="233" spans="1:5" customFormat="1" hidden="1" x14ac:dyDescent="0.35">
      <c r="A233" t="s">
        <v>74</v>
      </c>
      <c r="B233" s="4">
        <v>123</v>
      </c>
      <c r="D233" t="s">
        <v>20</v>
      </c>
      <c r="E233">
        <v>648</v>
      </c>
    </row>
    <row r="234" spans="1:5" customFormat="1" hidden="1" x14ac:dyDescent="0.35">
      <c r="A234" t="s">
        <v>20</v>
      </c>
      <c r="B234" s="4">
        <v>299</v>
      </c>
      <c r="D234" t="s">
        <v>74</v>
      </c>
      <c r="E234">
        <v>64</v>
      </c>
    </row>
    <row r="235" spans="1:5" customFormat="1" hidden="1" x14ac:dyDescent="0.35">
      <c r="A235" t="s">
        <v>20</v>
      </c>
      <c r="B235" s="4">
        <v>2237</v>
      </c>
      <c r="D235" t="s">
        <v>20</v>
      </c>
      <c r="E235">
        <v>62</v>
      </c>
    </row>
    <row r="236" spans="1:5" customFormat="1" hidden="1" x14ac:dyDescent="0.35">
      <c r="A236" t="s">
        <v>20</v>
      </c>
      <c r="B236" s="4">
        <v>645</v>
      </c>
      <c r="D236" t="s">
        <v>20</v>
      </c>
      <c r="E236">
        <v>750</v>
      </c>
    </row>
    <row r="237" spans="1:5" customFormat="1" hidden="1" x14ac:dyDescent="0.35">
      <c r="A237" t="s">
        <v>14</v>
      </c>
      <c r="B237" s="4">
        <v>484</v>
      </c>
      <c r="D237" t="s">
        <v>20</v>
      </c>
      <c r="E237">
        <v>105</v>
      </c>
    </row>
    <row r="238" spans="1:5" customFormat="1" hidden="1" x14ac:dyDescent="0.35">
      <c r="A238" t="s">
        <v>14</v>
      </c>
      <c r="B238" s="4">
        <v>154</v>
      </c>
      <c r="D238" t="s">
        <v>14</v>
      </c>
      <c r="E238">
        <v>2604</v>
      </c>
    </row>
    <row r="239" spans="1:5" x14ac:dyDescent="0.35">
      <c r="A239" s="15" t="s">
        <v>20</v>
      </c>
      <c r="B239" s="4">
        <v>82</v>
      </c>
      <c r="D239" s="14" t="s">
        <v>14</v>
      </c>
      <c r="E239" s="4">
        <v>65</v>
      </c>
    </row>
    <row r="240" spans="1:5" customFormat="1" hidden="1" x14ac:dyDescent="0.35">
      <c r="A240" t="s">
        <v>20</v>
      </c>
      <c r="B240" s="4">
        <v>134</v>
      </c>
      <c r="D240" t="s">
        <v>20</v>
      </c>
      <c r="E240">
        <v>94</v>
      </c>
    </row>
    <row r="241" spans="1:5" customFormat="1" hidden="1" x14ac:dyDescent="0.35">
      <c r="A241" t="s">
        <v>14</v>
      </c>
      <c r="B241" s="4">
        <v>5203</v>
      </c>
      <c r="D241" t="s">
        <v>20</v>
      </c>
      <c r="E241">
        <v>257</v>
      </c>
    </row>
    <row r="242" spans="1:5" x14ac:dyDescent="0.35">
      <c r="A242" s="15" t="s">
        <v>20</v>
      </c>
      <c r="B242" s="4">
        <v>94</v>
      </c>
      <c r="D242" s="14" t="s">
        <v>14</v>
      </c>
      <c r="E242" s="4">
        <v>2928</v>
      </c>
    </row>
    <row r="243" spans="1:5" customFormat="1" hidden="1" x14ac:dyDescent="0.35">
      <c r="A243" t="s">
        <v>20</v>
      </c>
      <c r="B243" s="4">
        <v>205</v>
      </c>
      <c r="D243" t="s">
        <v>20</v>
      </c>
      <c r="E243">
        <v>4697</v>
      </c>
    </row>
    <row r="244" spans="1:5" customFormat="1" hidden="1" x14ac:dyDescent="0.35">
      <c r="A244" t="s">
        <v>20</v>
      </c>
      <c r="B244" s="4">
        <v>92</v>
      </c>
      <c r="D244" t="s">
        <v>20</v>
      </c>
      <c r="E244">
        <v>2915</v>
      </c>
    </row>
    <row r="245" spans="1:5" customFormat="1" hidden="1" x14ac:dyDescent="0.35">
      <c r="A245" t="s">
        <v>20</v>
      </c>
      <c r="B245" s="4">
        <v>219</v>
      </c>
      <c r="D245" t="s">
        <v>20</v>
      </c>
      <c r="E245">
        <v>18</v>
      </c>
    </row>
    <row r="246" spans="1:5" customFormat="1" hidden="1" x14ac:dyDescent="0.35">
      <c r="A246" t="s">
        <v>20</v>
      </c>
      <c r="B246" s="4">
        <v>2526</v>
      </c>
      <c r="D246" t="s">
        <v>20</v>
      </c>
      <c r="E246">
        <v>602</v>
      </c>
    </row>
    <row r="247" spans="1:5" customFormat="1" hidden="1" x14ac:dyDescent="0.35">
      <c r="A247" t="s">
        <v>20</v>
      </c>
      <c r="B247" s="4">
        <v>94</v>
      </c>
      <c r="D247" t="s">
        <v>20</v>
      </c>
      <c r="E247">
        <v>1</v>
      </c>
    </row>
    <row r="248" spans="1:5" customFormat="1" hidden="1" x14ac:dyDescent="0.35">
      <c r="A248" t="s">
        <v>20</v>
      </c>
      <c r="B248" s="4">
        <v>1713</v>
      </c>
      <c r="D248" t="s">
        <v>20</v>
      </c>
      <c r="E248">
        <v>3868</v>
      </c>
    </row>
    <row r="249" spans="1:5" customFormat="1" hidden="1" x14ac:dyDescent="0.35">
      <c r="A249" t="s">
        <v>20</v>
      </c>
      <c r="B249" s="4">
        <v>249</v>
      </c>
      <c r="D249" t="s">
        <v>20</v>
      </c>
      <c r="E249">
        <v>504</v>
      </c>
    </row>
    <row r="250" spans="1:5" customFormat="1" hidden="1" x14ac:dyDescent="0.35">
      <c r="A250" t="s">
        <v>20</v>
      </c>
      <c r="B250" s="4">
        <v>192</v>
      </c>
      <c r="D250" t="s">
        <v>20</v>
      </c>
      <c r="E250">
        <v>14</v>
      </c>
    </row>
    <row r="251" spans="1:5" customFormat="1" hidden="1" x14ac:dyDescent="0.35">
      <c r="A251" t="s">
        <v>20</v>
      </c>
      <c r="B251" s="4">
        <v>247</v>
      </c>
      <c r="D251" t="s">
        <v>20</v>
      </c>
      <c r="E251">
        <v>750</v>
      </c>
    </row>
    <row r="252" spans="1:5" customFormat="1" hidden="1" x14ac:dyDescent="0.35">
      <c r="A252" t="s">
        <v>14</v>
      </c>
      <c r="B252" s="4">
        <v>2293</v>
      </c>
      <c r="D252" t="s">
        <v>20</v>
      </c>
      <c r="E252">
        <v>77</v>
      </c>
    </row>
    <row r="253" spans="1:5" customFormat="1" hidden="1" x14ac:dyDescent="0.35">
      <c r="A253" t="s">
        <v>14</v>
      </c>
      <c r="B253" s="4">
        <v>3131</v>
      </c>
      <c r="D253" t="s">
        <v>14</v>
      </c>
      <c r="E253">
        <v>752</v>
      </c>
    </row>
    <row r="254" spans="1:5" x14ac:dyDescent="0.35">
      <c r="A254" s="15" t="s">
        <v>20</v>
      </c>
      <c r="B254" s="4">
        <v>143</v>
      </c>
      <c r="D254" s="14" t="s">
        <v>14</v>
      </c>
      <c r="E254" s="4">
        <v>131</v>
      </c>
    </row>
    <row r="255" spans="1:5" customFormat="1" hidden="1" x14ac:dyDescent="0.35">
      <c r="A255" t="s">
        <v>14</v>
      </c>
      <c r="B255" s="4">
        <v>296</v>
      </c>
      <c r="D255" t="s">
        <v>20</v>
      </c>
      <c r="E255">
        <v>87</v>
      </c>
    </row>
    <row r="256" spans="1:5" x14ac:dyDescent="0.35">
      <c r="A256" s="15" t="s">
        <v>20</v>
      </c>
      <c r="B256" s="4">
        <v>170</v>
      </c>
      <c r="D256" s="14" t="s">
        <v>14</v>
      </c>
      <c r="E256" s="4">
        <v>1063</v>
      </c>
    </row>
    <row r="257" spans="1:5" customFormat="1" hidden="1" x14ac:dyDescent="0.35">
      <c r="A257" t="s">
        <v>20</v>
      </c>
      <c r="B257" s="4">
        <v>86</v>
      </c>
      <c r="D257" t="s">
        <v>20</v>
      </c>
      <c r="E257">
        <v>76</v>
      </c>
    </row>
    <row r="258" spans="1:5" customFormat="1" hidden="1" x14ac:dyDescent="0.35">
      <c r="A258" t="s">
        <v>14</v>
      </c>
      <c r="B258" s="4">
        <v>6286</v>
      </c>
      <c r="D258" t="s">
        <v>20</v>
      </c>
      <c r="E258">
        <v>4428</v>
      </c>
    </row>
    <row r="259" spans="1:5" x14ac:dyDescent="0.35">
      <c r="A259" s="15" t="s">
        <v>20</v>
      </c>
      <c r="B259" s="4">
        <v>3727</v>
      </c>
      <c r="D259" s="14" t="s">
        <v>14</v>
      </c>
      <c r="E259" s="4">
        <v>58</v>
      </c>
    </row>
    <row r="260" spans="1:5" customFormat="1" hidden="1" x14ac:dyDescent="0.35">
      <c r="A260" t="s">
        <v>20</v>
      </c>
      <c r="B260" s="4">
        <v>1605</v>
      </c>
      <c r="D260" t="s">
        <v>20</v>
      </c>
      <c r="E260">
        <v>111</v>
      </c>
    </row>
    <row r="261" spans="1:5" customFormat="1" hidden="1" x14ac:dyDescent="0.35">
      <c r="A261" t="s">
        <v>20</v>
      </c>
      <c r="B261" s="4">
        <v>2120</v>
      </c>
      <c r="D261" t="s">
        <v>20</v>
      </c>
      <c r="E261">
        <v>2955</v>
      </c>
    </row>
    <row r="262" spans="1:5" customFormat="1" hidden="1" x14ac:dyDescent="0.35">
      <c r="A262" t="s">
        <v>20</v>
      </c>
      <c r="B262" s="4">
        <v>50</v>
      </c>
      <c r="D262" t="s">
        <v>20</v>
      </c>
      <c r="E262">
        <v>1657</v>
      </c>
    </row>
    <row r="263" spans="1:5" customFormat="1" hidden="1" x14ac:dyDescent="0.35">
      <c r="A263" t="s">
        <v>14</v>
      </c>
      <c r="B263" s="4">
        <v>2080</v>
      </c>
      <c r="D263" t="s">
        <v>20</v>
      </c>
      <c r="E263">
        <v>926</v>
      </c>
    </row>
    <row r="264" spans="1:5" x14ac:dyDescent="0.35">
      <c r="A264" s="15" t="s">
        <v>20</v>
      </c>
      <c r="B264" s="4">
        <v>2105</v>
      </c>
      <c r="D264" s="14" t="s">
        <v>14</v>
      </c>
      <c r="E264" s="4">
        <v>77</v>
      </c>
    </row>
    <row r="265" spans="1:5" customFormat="1" hidden="1" x14ac:dyDescent="0.35">
      <c r="A265" t="s">
        <v>20</v>
      </c>
      <c r="B265" s="4">
        <v>2436</v>
      </c>
      <c r="D265" t="s">
        <v>20</v>
      </c>
      <c r="E265">
        <v>1748</v>
      </c>
    </row>
    <row r="266" spans="1:5" customFormat="1" hidden="1" x14ac:dyDescent="0.35">
      <c r="A266" t="s">
        <v>20</v>
      </c>
      <c r="B266" s="4">
        <v>80</v>
      </c>
      <c r="D266" t="s">
        <v>20</v>
      </c>
      <c r="E266">
        <v>79</v>
      </c>
    </row>
    <row r="267" spans="1:5" customFormat="1" hidden="1" x14ac:dyDescent="0.35">
      <c r="A267" t="s">
        <v>20</v>
      </c>
      <c r="B267" s="4">
        <v>42</v>
      </c>
      <c r="D267" t="s">
        <v>20</v>
      </c>
      <c r="E267">
        <v>889</v>
      </c>
    </row>
    <row r="268" spans="1:5" customFormat="1" hidden="1" x14ac:dyDescent="0.35">
      <c r="A268" t="s">
        <v>14</v>
      </c>
      <c r="B268" s="4">
        <v>139</v>
      </c>
      <c r="D268" t="s">
        <v>20</v>
      </c>
      <c r="E268">
        <v>56</v>
      </c>
    </row>
    <row r="269" spans="1:5" x14ac:dyDescent="0.35">
      <c r="A269" s="15" t="s">
        <v>20</v>
      </c>
      <c r="B269" s="4">
        <v>159</v>
      </c>
      <c r="D269" s="14" t="s">
        <v>14</v>
      </c>
      <c r="E269" s="4">
        <v>1</v>
      </c>
    </row>
    <row r="270" spans="1:5" customFormat="1" hidden="1" x14ac:dyDescent="0.35">
      <c r="A270" t="s">
        <v>20</v>
      </c>
      <c r="B270" s="4">
        <v>381</v>
      </c>
      <c r="D270" t="s">
        <v>20</v>
      </c>
      <c r="E270">
        <v>83</v>
      </c>
    </row>
    <row r="271" spans="1:5" customFormat="1" hidden="1" x14ac:dyDescent="0.35">
      <c r="A271" t="s">
        <v>20</v>
      </c>
      <c r="B271" s="4">
        <v>194</v>
      </c>
      <c r="D271" t="s">
        <v>20</v>
      </c>
      <c r="E271">
        <v>2025</v>
      </c>
    </row>
    <row r="272" spans="1:5" customFormat="1" hidden="1" x14ac:dyDescent="0.35">
      <c r="A272" t="s">
        <v>74</v>
      </c>
      <c r="B272" s="4">
        <v>106</v>
      </c>
      <c r="D272" t="s">
        <v>20</v>
      </c>
      <c r="E272">
        <v>14</v>
      </c>
    </row>
    <row r="273" spans="1:5" customFormat="1" hidden="1" x14ac:dyDescent="0.35">
      <c r="A273" t="s">
        <v>47</v>
      </c>
      <c r="B273" s="4">
        <v>142</v>
      </c>
      <c r="D273" t="s">
        <v>74</v>
      </c>
      <c r="E273">
        <v>656</v>
      </c>
    </row>
    <row r="274" spans="1:5" customFormat="1" hidden="1" x14ac:dyDescent="0.35">
      <c r="A274" t="s">
        <v>20</v>
      </c>
      <c r="B274" s="4">
        <v>211</v>
      </c>
      <c r="D274" t="s">
        <v>47</v>
      </c>
      <c r="E274">
        <v>1596</v>
      </c>
    </row>
    <row r="275" spans="1:5" customFormat="1" hidden="1" x14ac:dyDescent="0.35">
      <c r="A275" t="s">
        <v>20</v>
      </c>
      <c r="B275" s="4">
        <v>2756</v>
      </c>
      <c r="D275" t="s">
        <v>20</v>
      </c>
      <c r="E275">
        <v>10</v>
      </c>
    </row>
    <row r="276" spans="1:5" customFormat="1" hidden="1" x14ac:dyDescent="0.35">
      <c r="A276" t="s">
        <v>14</v>
      </c>
      <c r="B276" s="4">
        <v>173</v>
      </c>
      <c r="D276" t="s">
        <v>20</v>
      </c>
      <c r="E276">
        <v>1121</v>
      </c>
    </row>
    <row r="277" spans="1:5" x14ac:dyDescent="0.35">
      <c r="A277" s="15" t="s">
        <v>20</v>
      </c>
      <c r="B277" s="4">
        <v>87</v>
      </c>
      <c r="D277" s="14" t="s">
        <v>14</v>
      </c>
      <c r="E277" s="4">
        <v>15</v>
      </c>
    </row>
    <row r="278" spans="1:5" customFormat="1" hidden="1" x14ac:dyDescent="0.35">
      <c r="A278" t="s">
        <v>14</v>
      </c>
      <c r="B278" s="4">
        <v>1572</v>
      </c>
      <c r="D278" t="s">
        <v>20</v>
      </c>
      <c r="E278">
        <v>191</v>
      </c>
    </row>
    <row r="279" spans="1:5" x14ac:dyDescent="0.35">
      <c r="A279" s="15" t="s">
        <v>20</v>
      </c>
      <c r="B279" s="4">
        <v>2346</v>
      </c>
      <c r="D279" s="14" t="s">
        <v>14</v>
      </c>
      <c r="E279" s="4">
        <v>16</v>
      </c>
    </row>
    <row r="280" spans="1:5" customFormat="1" hidden="1" x14ac:dyDescent="0.35">
      <c r="A280" t="s">
        <v>20</v>
      </c>
      <c r="B280" s="4">
        <v>115</v>
      </c>
      <c r="D280" t="s">
        <v>20</v>
      </c>
      <c r="E280">
        <v>17</v>
      </c>
    </row>
    <row r="281" spans="1:5" customFormat="1" hidden="1" x14ac:dyDescent="0.35">
      <c r="A281" t="s">
        <v>20</v>
      </c>
      <c r="B281" s="4">
        <v>85</v>
      </c>
      <c r="D281" t="s">
        <v>20</v>
      </c>
      <c r="E281">
        <v>34</v>
      </c>
    </row>
    <row r="282" spans="1:5" customFormat="1" hidden="1" x14ac:dyDescent="0.35">
      <c r="A282" t="s">
        <v>20</v>
      </c>
      <c r="B282" s="4">
        <v>144</v>
      </c>
      <c r="D282" t="s">
        <v>20</v>
      </c>
      <c r="E282">
        <v>1</v>
      </c>
    </row>
    <row r="283" spans="1:5" customFormat="1" hidden="1" x14ac:dyDescent="0.35">
      <c r="A283" t="s">
        <v>14</v>
      </c>
      <c r="B283" s="4">
        <v>2443</v>
      </c>
      <c r="D283" t="s">
        <v>20</v>
      </c>
      <c r="E283">
        <v>1274</v>
      </c>
    </row>
    <row r="284" spans="1:5" x14ac:dyDescent="0.35">
      <c r="A284" s="15" t="s">
        <v>20</v>
      </c>
      <c r="B284" s="4">
        <v>64</v>
      </c>
      <c r="D284" s="14" t="s">
        <v>14</v>
      </c>
      <c r="E284" s="4">
        <v>210</v>
      </c>
    </row>
    <row r="285" spans="1:5" customFormat="1" hidden="1" x14ac:dyDescent="0.35">
      <c r="A285" t="s">
        <v>14</v>
      </c>
      <c r="B285" s="4">
        <v>268</v>
      </c>
      <c r="D285" t="s">
        <v>20</v>
      </c>
      <c r="E285">
        <v>248</v>
      </c>
    </row>
    <row r="286" spans="1:5" customFormat="1" hidden="1" x14ac:dyDescent="0.35">
      <c r="A286" t="s">
        <v>14</v>
      </c>
      <c r="B286" s="4">
        <v>195</v>
      </c>
      <c r="D286" t="s">
        <v>14</v>
      </c>
      <c r="E286">
        <v>513</v>
      </c>
    </row>
    <row r="287" spans="1:5" x14ac:dyDescent="0.35">
      <c r="A287" s="15" t="s">
        <v>20</v>
      </c>
      <c r="B287" s="4">
        <v>186</v>
      </c>
      <c r="D287" s="14" t="s">
        <v>14</v>
      </c>
      <c r="E287" s="4">
        <v>3410</v>
      </c>
    </row>
    <row r="288" spans="1:5" customFormat="1" hidden="1" x14ac:dyDescent="0.35">
      <c r="A288" t="s">
        <v>74</v>
      </c>
      <c r="B288" s="4">
        <v>460</v>
      </c>
      <c r="D288" t="s">
        <v>20</v>
      </c>
      <c r="E288">
        <v>10</v>
      </c>
    </row>
    <row r="289" spans="1:5" customFormat="1" hidden="1" x14ac:dyDescent="0.35">
      <c r="A289" t="s">
        <v>20</v>
      </c>
      <c r="B289" s="4">
        <v>2528</v>
      </c>
      <c r="D289" t="s">
        <v>74</v>
      </c>
      <c r="E289">
        <v>2201</v>
      </c>
    </row>
    <row r="290" spans="1:5" customFormat="1" hidden="1" x14ac:dyDescent="0.35">
      <c r="A290" t="s">
        <v>14</v>
      </c>
      <c r="B290" s="4">
        <v>3657</v>
      </c>
      <c r="D290" t="s">
        <v>20</v>
      </c>
      <c r="E290">
        <v>676</v>
      </c>
    </row>
    <row r="291" spans="1:5" x14ac:dyDescent="0.35">
      <c r="A291" s="15" t="s">
        <v>20</v>
      </c>
      <c r="B291" s="4">
        <v>131</v>
      </c>
      <c r="D291" s="14" t="s">
        <v>14</v>
      </c>
      <c r="E291" s="4">
        <v>831</v>
      </c>
    </row>
    <row r="292" spans="1:5" customFormat="1" hidden="1" x14ac:dyDescent="0.35">
      <c r="A292" t="s">
        <v>14</v>
      </c>
      <c r="B292" s="4">
        <v>239</v>
      </c>
      <c r="D292" t="s">
        <v>20</v>
      </c>
      <c r="E292">
        <v>859</v>
      </c>
    </row>
    <row r="293" spans="1:5" x14ac:dyDescent="0.35">
      <c r="A293" s="15" t="s">
        <v>20</v>
      </c>
      <c r="B293" s="4">
        <v>78</v>
      </c>
      <c r="D293" s="14" t="s">
        <v>14</v>
      </c>
      <c r="E293" s="4">
        <v>45</v>
      </c>
    </row>
    <row r="294" spans="1:5" customFormat="1" hidden="1" x14ac:dyDescent="0.35">
      <c r="A294" t="s">
        <v>14</v>
      </c>
      <c r="B294" s="4">
        <v>1773</v>
      </c>
      <c r="D294" t="s">
        <v>20</v>
      </c>
      <c r="E294">
        <v>6</v>
      </c>
    </row>
    <row r="295" spans="1:5" customFormat="1" hidden="1" x14ac:dyDescent="0.35">
      <c r="A295" t="s">
        <v>74</v>
      </c>
      <c r="B295" s="4">
        <v>32</v>
      </c>
      <c r="D295" t="s">
        <v>14</v>
      </c>
      <c r="E295">
        <v>7</v>
      </c>
    </row>
    <row r="296" spans="1:5" customFormat="1" hidden="1" x14ac:dyDescent="0.35">
      <c r="A296" t="s">
        <v>20</v>
      </c>
      <c r="B296" s="4">
        <v>369</v>
      </c>
      <c r="D296" t="s">
        <v>74</v>
      </c>
      <c r="E296">
        <v>31</v>
      </c>
    </row>
    <row r="297" spans="1:5" customFormat="1" hidden="1" x14ac:dyDescent="0.35">
      <c r="A297" t="s">
        <v>14</v>
      </c>
      <c r="B297" s="4">
        <v>89</v>
      </c>
      <c r="D297" t="s">
        <v>20</v>
      </c>
      <c r="E297">
        <v>78</v>
      </c>
    </row>
    <row r="298" spans="1:5" customFormat="1" hidden="1" x14ac:dyDescent="0.35">
      <c r="A298" t="s">
        <v>14</v>
      </c>
      <c r="B298" s="4">
        <v>147</v>
      </c>
      <c r="D298" t="s">
        <v>14</v>
      </c>
      <c r="E298">
        <v>1225</v>
      </c>
    </row>
    <row r="299" spans="1:5" customFormat="1" hidden="1" x14ac:dyDescent="0.35">
      <c r="A299" t="s">
        <v>14</v>
      </c>
      <c r="B299" s="4">
        <v>126</v>
      </c>
      <c r="D299" t="s">
        <v>14</v>
      </c>
      <c r="E299">
        <v>1</v>
      </c>
    </row>
    <row r="300" spans="1:5" x14ac:dyDescent="0.35">
      <c r="A300" s="15" t="s">
        <v>20</v>
      </c>
      <c r="B300" s="4">
        <v>2218</v>
      </c>
      <c r="D300" s="14" t="s">
        <v>14</v>
      </c>
      <c r="E300" s="4">
        <v>67</v>
      </c>
    </row>
    <row r="301" spans="1:5" customFormat="1" hidden="1" x14ac:dyDescent="0.35">
      <c r="A301" t="s">
        <v>14</v>
      </c>
      <c r="B301" s="4">
        <v>202</v>
      </c>
      <c r="D301" t="s">
        <v>20</v>
      </c>
      <c r="E301">
        <v>19</v>
      </c>
    </row>
    <row r="302" spans="1:5" customFormat="1" hidden="1" x14ac:dyDescent="0.35">
      <c r="A302" t="s">
        <v>14</v>
      </c>
      <c r="B302" s="4">
        <v>140</v>
      </c>
      <c r="D302" t="s">
        <v>14</v>
      </c>
      <c r="E302">
        <v>2108</v>
      </c>
    </row>
    <row r="303" spans="1:5" x14ac:dyDescent="0.35">
      <c r="A303" s="15" t="s">
        <v>20</v>
      </c>
      <c r="B303" s="4">
        <v>1052</v>
      </c>
      <c r="D303" s="14" t="s">
        <v>14</v>
      </c>
      <c r="E303" s="4">
        <v>679</v>
      </c>
    </row>
    <row r="304" spans="1:5" customFormat="1" hidden="1" x14ac:dyDescent="0.35">
      <c r="A304" t="s">
        <v>14</v>
      </c>
      <c r="B304" s="4">
        <v>247</v>
      </c>
      <c r="D304" t="s">
        <v>20</v>
      </c>
      <c r="E304">
        <v>36</v>
      </c>
    </row>
    <row r="305" spans="1:5" customFormat="1" hidden="1" x14ac:dyDescent="0.35">
      <c r="A305" t="s">
        <v>14</v>
      </c>
      <c r="B305" s="4">
        <v>84</v>
      </c>
      <c r="D305" t="s">
        <v>14</v>
      </c>
      <c r="E305">
        <v>47</v>
      </c>
    </row>
    <row r="306" spans="1:5" x14ac:dyDescent="0.35">
      <c r="A306" s="15" t="s">
        <v>20</v>
      </c>
      <c r="B306" s="4">
        <v>88</v>
      </c>
      <c r="D306" s="14" t="s">
        <v>14</v>
      </c>
      <c r="E306" s="4">
        <v>70</v>
      </c>
    </row>
    <row r="307" spans="1:5" customFormat="1" hidden="1" x14ac:dyDescent="0.35">
      <c r="A307" t="s">
        <v>20</v>
      </c>
      <c r="B307" s="4">
        <v>156</v>
      </c>
      <c r="D307" t="s">
        <v>20</v>
      </c>
      <c r="E307">
        <v>154</v>
      </c>
    </row>
    <row r="308" spans="1:5" customFormat="1" hidden="1" x14ac:dyDescent="0.35">
      <c r="A308" t="s">
        <v>14</v>
      </c>
      <c r="B308" s="4">
        <v>2985</v>
      </c>
      <c r="D308" t="s">
        <v>20</v>
      </c>
      <c r="E308">
        <v>22</v>
      </c>
    </row>
    <row r="309" spans="1:5" x14ac:dyDescent="0.35">
      <c r="A309" s="15" t="s">
        <v>20</v>
      </c>
      <c r="B309" s="4">
        <v>762</v>
      </c>
      <c r="D309" s="14" t="s">
        <v>14</v>
      </c>
      <c r="E309" s="4">
        <v>1758</v>
      </c>
    </row>
    <row r="310" spans="1:5" customFormat="1" hidden="1" x14ac:dyDescent="0.35">
      <c r="A310" t="s">
        <v>14</v>
      </c>
      <c r="B310" s="4">
        <v>554</v>
      </c>
      <c r="D310" t="s">
        <v>20</v>
      </c>
      <c r="E310">
        <v>94</v>
      </c>
    </row>
    <row r="311" spans="1:5" customFormat="1" hidden="1" x14ac:dyDescent="0.35">
      <c r="A311" t="s">
        <v>74</v>
      </c>
      <c r="B311" s="4">
        <v>135</v>
      </c>
      <c r="D311" t="s">
        <v>14</v>
      </c>
      <c r="E311">
        <v>33</v>
      </c>
    </row>
    <row r="312" spans="1:5" customFormat="1" hidden="1" x14ac:dyDescent="0.35">
      <c r="A312" t="s">
        <v>14</v>
      </c>
      <c r="B312" s="4">
        <v>122</v>
      </c>
      <c r="D312" t="s">
        <v>74</v>
      </c>
      <c r="E312">
        <v>1</v>
      </c>
    </row>
    <row r="313" spans="1:5" x14ac:dyDescent="0.35">
      <c r="A313" s="15" t="s">
        <v>20</v>
      </c>
      <c r="B313" s="4">
        <v>221</v>
      </c>
      <c r="D313" s="14" t="s">
        <v>14</v>
      </c>
      <c r="E313" s="4">
        <v>31</v>
      </c>
    </row>
    <row r="314" spans="1:5" customFormat="1" hidden="1" x14ac:dyDescent="0.35">
      <c r="A314" t="s">
        <v>20</v>
      </c>
      <c r="B314" s="4">
        <v>126</v>
      </c>
      <c r="D314" t="s">
        <v>20</v>
      </c>
      <c r="E314">
        <v>35</v>
      </c>
    </row>
    <row r="315" spans="1:5" customFormat="1" hidden="1" x14ac:dyDescent="0.35">
      <c r="A315" t="s">
        <v>20</v>
      </c>
      <c r="B315" s="4">
        <v>1022</v>
      </c>
      <c r="D315" t="s">
        <v>20</v>
      </c>
      <c r="E315">
        <v>63</v>
      </c>
    </row>
    <row r="316" spans="1:5" customFormat="1" hidden="1" x14ac:dyDescent="0.35">
      <c r="A316" t="s">
        <v>20</v>
      </c>
      <c r="B316" s="4">
        <v>3177</v>
      </c>
      <c r="D316" t="s">
        <v>20</v>
      </c>
      <c r="E316">
        <v>526</v>
      </c>
    </row>
    <row r="317" spans="1:5" customFormat="1" hidden="1" x14ac:dyDescent="0.35">
      <c r="A317" t="s">
        <v>14</v>
      </c>
      <c r="B317" s="4">
        <v>198</v>
      </c>
      <c r="D317" t="s">
        <v>20</v>
      </c>
      <c r="E317">
        <v>121</v>
      </c>
    </row>
    <row r="318" spans="1:5" customFormat="1" hidden="1" x14ac:dyDescent="0.35">
      <c r="A318" t="s">
        <v>14</v>
      </c>
      <c r="B318" s="4">
        <v>85</v>
      </c>
      <c r="D318" t="s">
        <v>14</v>
      </c>
      <c r="E318">
        <v>67</v>
      </c>
    </row>
    <row r="319" spans="1:5" customFormat="1" hidden="1" x14ac:dyDescent="0.35">
      <c r="A319" t="s">
        <v>14</v>
      </c>
      <c r="B319" s="4">
        <v>3596</v>
      </c>
      <c r="D319" t="s">
        <v>14</v>
      </c>
      <c r="E319">
        <v>57</v>
      </c>
    </row>
    <row r="320" spans="1:5" customFormat="1" hidden="1" x14ac:dyDescent="0.35">
      <c r="A320" t="s">
        <v>14</v>
      </c>
      <c r="B320" s="4">
        <v>244</v>
      </c>
      <c r="D320" t="s">
        <v>14</v>
      </c>
      <c r="E320">
        <v>1229</v>
      </c>
    </row>
    <row r="321" spans="1:5" customFormat="1" hidden="1" x14ac:dyDescent="0.35">
      <c r="A321" t="s">
        <v>74</v>
      </c>
      <c r="B321" s="4">
        <v>5180</v>
      </c>
      <c r="D321" t="s">
        <v>14</v>
      </c>
      <c r="E321">
        <v>12</v>
      </c>
    </row>
    <row r="322" spans="1:5" customFormat="1" hidden="1" x14ac:dyDescent="0.35">
      <c r="A322" t="s">
        <v>14</v>
      </c>
      <c r="B322" s="4">
        <v>589</v>
      </c>
      <c r="D322" t="s">
        <v>74</v>
      </c>
      <c r="E322">
        <v>452</v>
      </c>
    </row>
    <row r="323" spans="1:5" customFormat="1" hidden="1" x14ac:dyDescent="0.35">
      <c r="A323" t="s">
        <v>14</v>
      </c>
      <c r="B323" s="4">
        <v>2725</v>
      </c>
      <c r="D323" t="s">
        <v>14</v>
      </c>
      <c r="E323">
        <v>1886</v>
      </c>
    </row>
    <row r="324" spans="1:5" x14ac:dyDescent="0.35">
      <c r="A324" s="15" t="s">
        <v>20</v>
      </c>
      <c r="B324" s="4">
        <v>300</v>
      </c>
      <c r="D324" s="14" t="s">
        <v>14</v>
      </c>
      <c r="E324" s="4">
        <v>1825</v>
      </c>
    </row>
    <row r="325" spans="1:5" customFormat="1" hidden="1" x14ac:dyDescent="0.35">
      <c r="A325" t="s">
        <v>14</v>
      </c>
      <c r="B325" s="4">
        <v>144</v>
      </c>
      <c r="D325" t="s">
        <v>20</v>
      </c>
      <c r="E325">
        <v>31</v>
      </c>
    </row>
    <row r="326" spans="1:5" x14ac:dyDescent="0.35">
      <c r="A326" s="15" t="s">
        <v>20</v>
      </c>
      <c r="B326" s="4">
        <v>87</v>
      </c>
      <c r="D326" s="14" t="s">
        <v>14</v>
      </c>
      <c r="E326" s="4">
        <v>107</v>
      </c>
    </row>
    <row r="327" spans="1:5" customFormat="1" hidden="1" x14ac:dyDescent="0.35">
      <c r="A327" t="s">
        <v>14</v>
      </c>
      <c r="B327" s="4">
        <v>3116</v>
      </c>
      <c r="D327" t="s">
        <v>20</v>
      </c>
      <c r="E327">
        <v>27</v>
      </c>
    </row>
    <row r="328" spans="1:5" customFormat="1" hidden="1" x14ac:dyDescent="0.35">
      <c r="A328" t="s">
        <v>14</v>
      </c>
      <c r="B328" s="4">
        <v>909</v>
      </c>
      <c r="D328" t="s">
        <v>14</v>
      </c>
      <c r="E328">
        <v>1221</v>
      </c>
    </row>
    <row r="329" spans="1:5" customFormat="1" hidden="1" x14ac:dyDescent="0.35">
      <c r="A329" t="s">
        <v>14</v>
      </c>
      <c r="B329" s="4">
        <v>1613</v>
      </c>
      <c r="D329" t="s">
        <v>14</v>
      </c>
      <c r="E329">
        <v>1</v>
      </c>
    </row>
    <row r="330" spans="1:5" x14ac:dyDescent="0.35">
      <c r="A330" s="15" t="s">
        <v>20</v>
      </c>
      <c r="B330" s="4">
        <v>136</v>
      </c>
      <c r="D330" s="14" t="s">
        <v>14</v>
      </c>
      <c r="E330" s="4">
        <v>16</v>
      </c>
    </row>
    <row r="331" spans="1:5" customFormat="1" hidden="1" x14ac:dyDescent="0.35">
      <c r="A331" t="s">
        <v>47</v>
      </c>
      <c r="B331" s="4">
        <v>130</v>
      </c>
      <c r="D331" t="s">
        <v>20</v>
      </c>
      <c r="E331">
        <v>41</v>
      </c>
    </row>
    <row r="332" spans="1:5" customFormat="1" hidden="1" x14ac:dyDescent="0.35">
      <c r="A332" t="s">
        <v>20</v>
      </c>
      <c r="B332" s="4">
        <v>102</v>
      </c>
      <c r="D332" t="s">
        <v>47</v>
      </c>
      <c r="E332">
        <v>523</v>
      </c>
    </row>
    <row r="333" spans="1:5" customFormat="1" hidden="1" x14ac:dyDescent="0.35">
      <c r="A333" t="s">
        <v>20</v>
      </c>
      <c r="B333" s="4">
        <v>4006</v>
      </c>
      <c r="D333" t="s">
        <v>20</v>
      </c>
      <c r="E333">
        <v>141</v>
      </c>
    </row>
    <row r="334" spans="1:5" customFormat="1" hidden="1" x14ac:dyDescent="0.35">
      <c r="A334" t="s">
        <v>20</v>
      </c>
      <c r="B334" s="4">
        <v>1629</v>
      </c>
      <c r="D334" t="s">
        <v>20</v>
      </c>
      <c r="E334">
        <v>52</v>
      </c>
    </row>
    <row r="335" spans="1:5" customFormat="1" hidden="1" x14ac:dyDescent="0.35">
      <c r="A335" t="s">
        <v>20</v>
      </c>
      <c r="B335" s="4">
        <v>2188</v>
      </c>
      <c r="D335" t="s">
        <v>20</v>
      </c>
      <c r="E335">
        <v>225</v>
      </c>
    </row>
    <row r="336" spans="1:5" customFormat="1" hidden="1" x14ac:dyDescent="0.35">
      <c r="A336" t="s">
        <v>20</v>
      </c>
      <c r="B336" s="4">
        <v>2409</v>
      </c>
      <c r="D336" t="s">
        <v>20</v>
      </c>
      <c r="E336">
        <v>38</v>
      </c>
    </row>
    <row r="337" spans="1:5" customFormat="1" hidden="1" x14ac:dyDescent="0.35">
      <c r="A337" t="s">
        <v>20</v>
      </c>
      <c r="B337" s="4">
        <v>194</v>
      </c>
      <c r="D337" t="s">
        <v>20</v>
      </c>
      <c r="E337">
        <v>15</v>
      </c>
    </row>
    <row r="338" spans="1:5" customFormat="1" hidden="1" x14ac:dyDescent="0.35">
      <c r="A338" t="s">
        <v>14</v>
      </c>
      <c r="B338" s="4">
        <v>1140</v>
      </c>
      <c r="D338" t="s">
        <v>20</v>
      </c>
      <c r="E338">
        <v>37</v>
      </c>
    </row>
    <row r="339" spans="1:5" x14ac:dyDescent="0.35">
      <c r="A339" s="15" t="s">
        <v>20</v>
      </c>
      <c r="B339" s="4">
        <v>102</v>
      </c>
      <c r="D339" s="14" t="s">
        <v>14</v>
      </c>
      <c r="E339" s="4">
        <v>112</v>
      </c>
    </row>
    <row r="340" spans="1:5" customFormat="1" hidden="1" x14ac:dyDescent="0.35">
      <c r="A340" t="s">
        <v>20</v>
      </c>
      <c r="B340" s="4">
        <v>2857</v>
      </c>
      <c r="D340" t="s">
        <v>20</v>
      </c>
      <c r="E340">
        <v>21</v>
      </c>
    </row>
    <row r="341" spans="1:5" customFormat="1" hidden="1" x14ac:dyDescent="0.35">
      <c r="A341" t="s">
        <v>74</v>
      </c>
      <c r="B341" s="4">
        <v>107</v>
      </c>
      <c r="D341" t="s">
        <v>20</v>
      </c>
      <c r="E341">
        <v>67</v>
      </c>
    </row>
    <row r="342" spans="1:5" customFormat="1" hidden="1" x14ac:dyDescent="0.35">
      <c r="A342" t="s">
        <v>14</v>
      </c>
      <c r="B342" s="4">
        <v>160</v>
      </c>
      <c r="D342" t="s">
        <v>74</v>
      </c>
      <c r="E342">
        <v>78</v>
      </c>
    </row>
    <row r="343" spans="1:5" customFormat="1" hidden="1" x14ac:dyDescent="0.35">
      <c r="A343" t="s">
        <v>14</v>
      </c>
      <c r="B343" s="4">
        <v>2230</v>
      </c>
      <c r="D343" t="s">
        <v>14</v>
      </c>
      <c r="E343">
        <v>67</v>
      </c>
    </row>
    <row r="344" spans="1:5" customFormat="1" hidden="1" x14ac:dyDescent="0.35">
      <c r="A344" t="s">
        <v>14</v>
      </c>
      <c r="B344" s="4">
        <v>316</v>
      </c>
      <c r="D344" t="s">
        <v>14</v>
      </c>
      <c r="E344">
        <v>263</v>
      </c>
    </row>
    <row r="345" spans="1:5" customFormat="1" hidden="1" x14ac:dyDescent="0.35">
      <c r="A345" t="s">
        <v>14</v>
      </c>
      <c r="B345" s="4">
        <v>117</v>
      </c>
      <c r="D345" t="s">
        <v>14</v>
      </c>
      <c r="E345">
        <v>1691</v>
      </c>
    </row>
    <row r="346" spans="1:5" customFormat="1" hidden="1" x14ac:dyDescent="0.35">
      <c r="A346" t="s">
        <v>14</v>
      </c>
      <c r="B346" s="4">
        <v>6406</v>
      </c>
      <c r="D346" t="s">
        <v>14</v>
      </c>
      <c r="E346">
        <v>181</v>
      </c>
    </row>
    <row r="347" spans="1:5" customFormat="1" hidden="1" x14ac:dyDescent="0.35">
      <c r="A347" t="s">
        <v>14</v>
      </c>
      <c r="B347" s="4">
        <v>192</v>
      </c>
      <c r="D347" t="s">
        <v>14</v>
      </c>
      <c r="E347">
        <v>13</v>
      </c>
    </row>
    <row r="348" spans="1:5" customFormat="1" hidden="1" x14ac:dyDescent="0.35">
      <c r="A348" t="s">
        <v>14</v>
      </c>
      <c r="B348" s="4">
        <v>26</v>
      </c>
      <c r="D348" t="s">
        <v>14</v>
      </c>
      <c r="E348">
        <v>1</v>
      </c>
    </row>
    <row r="349" spans="1:5" x14ac:dyDescent="0.35">
      <c r="A349" s="15" t="s">
        <v>20</v>
      </c>
      <c r="B349" s="4">
        <v>723</v>
      </c>
      <c r="D349" s="14" t="s">
        <v>14</v>
      </c>
      <c r="E349" s="4">
        <v>21</v>
      </c>
    </row>
    <row r="350" spans="1:5" customFormat="1" hidden="1" x14ac:dyDescent="0.35">
      <c r="A350" t="s">
        <v>14</v>
      </c>
      <c r="B350" s="4">
        <v>170</v>
      </c>
      <c r="D350" t="s">
        <v>20</v>
      </c>
      <c r="E350">
        <v>830</v>
      </c>
    </row>
    <row r="351" spans="1:5" customFormat="1" hidden="1" x14ac:dyDescent="0.35">
      <c r="A351" t="s">
        <v>14</v>
      </c>
      <c r="B351" s="4">
        <v>238</v>
      </c>
      <c r="D351" t="s">
        <v>14</v>
      </c>
      <c r="E351">
        <v>130</v>
      </c>
    </row>
    <row r="352" spans="1:5" customFormat="1" hidden="1" x14ac:dyDescent="0.35">
      <c r="A352" t="s">
        <v>14</v>
      </c>
      <c r="B352" s="4">
        <v>55</v>
      </c>
      <c r="D352" t="s">
        <v>14</v>
      </c>
      <c r="E352">
        <v>55</v>
      </c>
    </row>
    <row r="353" spans="1:5" x14ac:dyDescent="0.35">
      <c r="A353" s="15" t="s">
        <v>20</v>
      </c>
      <c r="B353" s="4">
        <v>128</v>
      </c>
      <c r="D353" s="14" t="s">
        <v>14</v>
      </c>
      <c r="E353" s="4">
        <v>114</v>
      </c>
    </row>
    <row r="354" spans="1:5" customFormat="1" hidden="1" x14ac:dyDescent="0.35">
      <c r="A354" t="s">
        <v>14</v>
      </c>
      <c r="B354" s="4">
        <v>2144</v>
      </c>
      <c r="D354" t="s">
        <v>20</v>
      </c>
      <c r="E354">
        <v>594</v>
      </c>
    </row>
    <row r="355" spans="1:5" x14ac:dyDescent="0.35">
      <c r="A355" s="15" t="s">
        <v>20</v>
      </c>
      <c r="B355" s="4">
        <v>2693</v>
      </c>
      <c r="D355" s="14" t="s">
        <v>14</v>
      </c>
      <c r="E355" s="4">
        <v>24</v>
      </c>
    </row>
    <row r="356" spans="1:5" customFormat="1" hidden="1" x14ac:dyDescent="0.35">
      <c r="A356" t="s">
        <v>20</v>
      </c>
      <c r="B356" s="4">
        <v>432</v>
      </c>
      <c r="D356" t="s">
        <v>20</v>
      </c>
      <c r="E356">
        <v>252</v>
      </c>
    </row>
    <row r="357" spans="1:5" customFormat="1" hidden="1" x14ac:dyDescent="0.35">
      <c r="A357" t="s">
        <v>47</v>
      </c>
      <c r="B357" s="4">
        <v>189</v>
      </c>
      <c r="D357" t="s">
        <v>20</v>
      </c>
      <c r="E357">
        <v>67</v>
      </c>
    </row>
    <row r="358" spans="1:5" customFormat="1" hidden="1" x14ac:dyDescent="0.35">
      <c r="A358" t="s">
        <v>14</v>
      </c>
      <c r="B358" s="4">
        <v>154</v>
      </c>
      <c r="D358" t="s">
        <v>47</v>
      </c>
      <c r="E358">
        <v>742</v>
      </c>
    </row>
    <row r="359" spans="1:5" x14ac:dyDescent="0.35">
      <c r="A359" s="15" t="s">
        <v>20</v>
      </c>
      <c r="B359" s="4">
        <v>96</v>
      </c>
      <c r="D359" s="14" t="s">
        <v>14</v>
      </c>
      <c r="E359" s="4">
        <v>75</v>
      </c>
    </row>
    <row r="360" spans="1:5" customFormat="1" hidden="1" x14ac:dyDescent="0.35">
      <c r="A360" t="s">
        <v>14</v>
      </c>
      <c r="B360" s="4">
        <v>3063</v>
      </c>
      <c r="D360" t="s">
        <v>20</v>
      </c>
      <c r="E360">
        <v>4405</v>
      </c>
    </row>
    <row r="361" spans="1:5" x14ac:dyDescent="0.35">
      <c r="A361" s="15" t="s">
        <v>20</v>
      </c>
      <c r="B361" s="4">
        <v>2266</v>
      </c>
      <c r="D361" s="14" t="s">
        <v>14</v>
      </c>
      <c r="E361" s="4">
        <v>92</v>
      </c>
    </row>
    <row r="362" spans="1:5" customFormat="1" hidden="1" x14ac:dyDescent="0.35">
      <c r="A362" t="s">
        <v>20</v>
      </c>
      <c r="B362" s="4">
        <v>194</v>
      </c>
      <c r="D362" t="s">
        <v>20</v>
      </c>
      <c r="E362">
        <v>64</v>
      </c>
    </row>
    <row r="363" spans="1:5" customFormat="1" hidden="1" x14ac:dyDescent="0.35">
      <c r="A363" t="s">
        <v>20</v>
      </c>
      <c r="B363" s="4">
        <v>129</v>
      </c>
      <c r="D363" t="s">
        <v>20</v>
      </c>
      <c r="E363">
        <v>64</v>
      </c>
    </row>
    <row r="364" spans="1:5" customFormat="1" hidden="1" x14ac:dyDescent="0.35">
      <c r="A364" t="s">
        <v>20</v>
      </c>
      <c r="B364" s="4">
        <v>375</v>
      </c>
      <c r="D364" t="s">
        <v>20</v>
      </c>
      <c r="E364">
        <v>842</v>
      </c>
    </row>
    <row r="365" spans="1:5" customFormat="1" hidden="1" x14ac:dyDescent="0.35">
      <c r="A365" t="s">
        <v>20</v>
      </c>
      <c r="B365" s="4">
        <v>409</v>
      </c>
      <c r="D365" t="s">
        <v>20</v>
      </c>
      <c r="E365">
        <v>112</v>
      </c>
    </row>
    <row r="366" spans="1:5" customFormat="1" hidden="1" x14ac:dyDescent="0.35">
      <c r="A366" t="s">
        <v>20</v>
      </c>
      <c r="B366" s="4">
        <v>234</v>
      </c>
      <c r="D366" t="s">
        <v>20</v>
      </c>
      <c r="E366">
        <v>374</v>
      </c>
    </row>
    <row r="367" spans="1:5" customFormat="1" hidden="1" x14ac:dyDescent="0.35">
      <c r="A367" t="s">
        <v>20</v>
      </c>
      <c r="B367" s="4">
        <v>3016</v>
      </c>
      <c r="D367" t="s">
        <v>20</v>
      </c>
    </row>
    <row r="368" spans="1:5" customFormat="1" hidden="1" x14ac:dyDescent="0.35">
      <c r="A368" t="s">
        <v>20</v>
      </c>
      <c r="B368" s="4">
        <v>264</v>
      </c>
      <c r="D368" t="s">
        <v>20</v>
      </c>
    </row>
    <row r="369" spans="1:4" customFormat="1" hidden="1" x14ac:dyDescent="0.35">
      <c r="A369" t="s">
        <v>14</v>
      </c>
      <c r="B369" s="4">
        <v>272</v>
      </c>
      <c r="D369" t="s">
        <v>20</v>
      </c>
    </row>
    <row r="370" spans="1:4" x14ac:dyDescent="0.35">
      <c r="A370" s="15" t="s">
        <v>20</v>
      </c>
      <c r="B370" s="4">
        <v>419</v>
      </c>
      <c r="D370" s="14" t="s">
        <v>14</v>
      </c>
    </row>
    <row r="371" spans="1:4" customFormat="1" hidden="1" x14ac:dyDescent="0.35">
      <c r="A371" t="s">
        <v>20</v>
      </c>
      <c r="B371" s="4">
        <v>1621</v>
      </c>
      <c r="D371" t="s">
        <v>20</v>
      </c>
    </row>
    <row r="372" spans="1:4" customFormat="1" hidden="1" x14ac:dyDescent="0.35">
      <c r="A372" t="s">
        <v>20</v>
      </c>
      <c r="B372" s="4">
        <v>1101</v>
      </c>
      <c r="D372" t="s">
        <v>20</v>
      </c>
    </row>
    <row r="373" spans="1:4" customFormat="1" hidden="1" x14ac:dyDescent="0.35">
      <c r="A373" t="s">
        <v>14</v>
      </c>
      <c r="B373" s="4">
        <v>1073</v>
      </c>
      <c r="D373" t="s">
        <v>20</v>
      </c>
    </row>
    <row r="374" spans="1:4" x14ac:dyDescent="0.35">
      <c r="A374" s="15" t="s">
        <v>20</v>
      </c>
      <c r="B374" s="4">
        <v>331</v>
      </c>
      <c r="D374" s="14" t="s">
        <v>14</v>
      </c>
    </row>
    <row r="375" spans="1:4" customFormat="1" hidden="1" x14ac:dyDescent="0.35">
      <c r="A375" t="s">
        <v>20</v>
      </c>
      <c r="B375" s="4">
        <v>1170</v>
      </c>
      <c r="D375" t="s">
        <v>20</v>
      </c>
    </row>
    <row r="376" spans="1:4" customFormat="1" hidden="1" x14ac:dyDescent="0.35">
      <c r="A376" t="s">
        <v>14</v>
      </c>
      <c r="B376" s="4">
        <v>363</v>
      </c>
      <c r="D376" t="s">
        <v>20</v>
      </c>
    </row>
    <row r="377" spans="1:4" customFormat="1" hidden="1" x14ac:dyDescent="0.35">
      <c r="A377" t="s">
        <v>14</v>
      </c>
      <c r="B377" s="4">
        <v>103</v>
      </c>
      <c r="D377" t="s">
        <v>14</v>
      </c>
    </row>
    <row r="378" spans="1:4" x14ac:dyDescent="0.35">
      <c r="A378" s="15" t="s">
        <v>20</v>
      </c>
      <c r="B378" s="4">
        <v>147</v>
      </c>
      <c r="D378" s="14" t="s">
        <v>14</v>
      </c>
    </row>
    <row r="379" spans="1:4" customFormat="1" hidden="1" x14ac:dyDescent="0.35">
      <c r="A379" t="s">
        <v>14</v>
      </c>
      <c r="B379" s="4">
        <v>110</v>
      </c>
      <c r="D379" t="s">
        <v>20</v>
      </c>
    </row>
    <row r="380" spans="1:4" customFormat="1" hidden="1" x14ac:dyDescent="0.35">
      <c r="A380" t="s">
        <v>14</v>
      </c>
      <c r="B380" s="4">
        <v>134</v>
      </c>
      <c r="D380" t="s">
        <v>14</v>
      </c>
    </row>
    <row r="381" spans="1:4" customFormat="1" hidden="1" x14ac:dyDescent="0.35">
      <c r="A381" t="s">
        <v>14</v>
      </c>
      <c r="B381" s="4">
        <v>269</v>
      </c>
      <c r="D381" t="s">
        <v>14</v>
      </c>
    </row>
    <row r="382" spans="1:4" x14ac:dyDescent="0.35">
      <c r="A382" s="15" t="s">
        <v>20</v>
      </c>
      <c r="B382" s="4">
        <v>175</v>
      </c>
      <c r="D382" s="14" t="s">
        <v>14</v>
      </c>
    </row>
    <row r="383" spans="1:4" customFormat="1" hidden="1" x14ac:dyDescent="0.35">
      <c r="A383" t="s">
        <v>20</v>
      </c>
      <c r="B383" s="4">
        <v>69</v>
      </c>
      <c r="D383" t="s">
        <v>20</v>
      </c>
    </row>
    <row r="384" spans="1:4" customFormat="1" hidden="1" x14ac:dyDescent="0.35">
      <c r="A384" t="s">
        <v>14</v>
      </c>
      <c r="B384" s="4">
        <v>190</v>
      </c>
      <c r="D384" t="s">
        <v>20</v>
      </c>
    </row>
    <row r="385" spans="1:4" x14ac:dyDescent="0.35">
      <c r="A385" s="15" t="s">
        <v>20</v>
      </c>
      <c r="B385" s="4">
        <v>237</v>
      </c>
      <c r="D385" s="14" t="s">
        <v>14</v>
      </c>
    </row>
    <row r="386" spans="1:4" customFormat="1" hidden="1" x14ac:dyDescent="0.35">
      <c r="A386" t="s">
        <v>20</v>
      </c>
      <c r="B386" s="4">
        <v>196</v>
      </c>
      <c r="D386" t="s">
        <v>20</v>
      </c>
    </row>
    <row r="387" spans="1:4" customFormat="1" hidden="1" x14ac:dyDescent="0.35">
      <c r="A387" t="s">
        <v>20</v>
      </c>
      <c r="B387" s="4">
        <v>7295</v>
      </c>
      <c r="D387" t="s">
        <v>20</v>
      </c>
    </row>
    <row r="388" spans="1:4" customFormat="1" hidden="1" x14ac:dyDescent="0.35">
      <c r="A388" t="s">
        <v>14</v>
      </c>
      <c r="B388" s="4">
        <v>2893</v>
      </c>
      <c r="D388" t="s">
        <v>20</v>
      </c>
    </row>
    <row r="389" spans="1:4" customFormat="1" hidden="1" x14ac:dyDescent="0.35">
      <c r="A389" t="s">
        <v>14</v>
      </c>
      <c r="B389" s="4">
        <v>820</v>
      </c>
      <c r="D389" t="s">
        <v>14</v>
      </c>
    </row>
    <row r="390" spans="1:4" customFormat="1" hidden="1" x14ac:dyDescent="0.35">
      <c r="A390" t="s">
        <v>74</v>
      </c>
      <c r="B390" s="4">
        <v>2038</v>
      </c>
      <c r="D390" t="s">
        <v>14</v>
      </c>
    </row>
    <row r="391" spans="1:4" customFormat="1" hidden="1" x14ac:dyDescent="0.35">
      <c r="A391" t="s">
        <v>20</v>
      </c>
      <c r="B391" s="4">
        <v>116</v>
      </c>
      <c r="D391" t="s">
        <v>74</v>
      </c>
    </row>
    <row r="392" spans="1:4" customFormat="1" hidden="1" x14ac:dyDescent="0.35">
      <c r="A392" t="s">
        <v>20</v>
      </c>
      <c r="B392" s="4">
        <v>1345</v>
      </c>
      <c r="D392" t="s">
        <v>20</v>
      </c>
    </row>
    <row r="393" spans="1:4" customFormat="1" hidden="1" x14ac:dyDescent="0.35">
      <c r="A393" t="s">
        <v>14</v>
      </c>
      <c r="B393" s="4">
        <v>168</v>
      </c>
      <c r="D393" t="s">
        <v>20</v>
      </c>
    </row>
    <row r="394" spans="1:4" customFormat="1" hidden="1" x14ac:dyDescent="0.35">
      <c r="A394" t="s">
        <v>14</v>
      </c>
      <c r="B394" s="4">
        <v>137</v>
      </c>
      <c r="D394" t="s">
        <v>14</v>
      </c>
    </row>
    <row r="395" spans="1:4" x14ac:dyDescent="0.35">
      <c r="A395" s="15" t="s">
        <v>20</v>
      </c>
      <c r="B395" s="4">
        <v>186</v>
      </c>
      <c r="D395" s="14" t="s">
        <v>14</v>
      </c>
    </row>
    <row r="396" spans="1:4" customFormat="1" hidden="1" x14ac:dyDescent="0.35">
      <c r="A396" t="s">
        <v>20</v>
      </c>
      <c r="B396" s="4">
        <v>125</v>
      </c>
      <c r="D396" t="s">
        <v>20</v>
      </c>
    </row>
    <row r="397" spans="1:4" customFormat="1" hidden="1" x14ac:dyDescent="0.35">
      <c r="A397" t="s">
        <v>20</v>
      </c>
      <c r="B397" s="4">
        <v>202</v>
      </c>
      <c r="D397" t="s">
        <v>20</v>
      </c>
    </row>
    <row r="398" spans="1:4" customFormat="1" hidden="1" x14ac:dyDescent="0.35">
      <c r="A398" t="s">
        <v>20</v>
      </c>
      <c r="B398" s="4">
        <v>103</v>
      </c>
      <c r="D398" t="s">
        <v>20</v>
      </c>
    </row>
    <row r="399" spans="1:4" customFormat="1" hidden="1" x14ac:dyDescent="0.35">
      <c r="A399" t="s">
        <v>20</v>
      </c>
      <c r="B399" s="4">
        <v>1785</v>
      </c>
      <c r="D399" t="s">
        <v>20</v>
      </c>
    </row>
    <row r="400" spans="1:4" customFormat="1" hidden="1" x14ac:dyDescent="0.35">
      <c r="A400" t="s">
        <v>20</v>
      </c>
      <c r="B400" s="4">
        <v>157</v>
      </c>
      <c r="D400" t="s">
        <v>20</v>
      </c>
    </row>
    <row r="401" spans="1:4" customFormat="1" hidden="1" x14ac:dyDescent="0.35">
      <c r="A401" t="s">
        <v>14</v>
      </c>
      <c r="B401" s="4">
        <v>555</v>
      </c>
      <c r="D401" t="s">
        <v>20</v>
      </c>
    </row>
    <row r="402" spans="1:4" customFormat="1" hidden="1" x14ac:dyDescent="0.35">
      <c r="A402" t="s">
        <v>14</v>
      </c>
      <c r="B402" s="4">
        <v>297</v>
      </c>
      <c r="D402" t="s">
        <v>14</v>
      </c>
    </row>
    <row r="403" spans="1:4" x14ac:dyDescent="0.35">
      <c r="A403" s="15" t="s">
        <v>20</v>
      </c>
      <c r="B403" s="4">
        <v>123</v>
      </c>
      <c r="D403" s="14" t="s">
        <v>14</v>
      </c>
    </row>
    <row r="404" spans="1:4" customFormat="1" hidden="1" x14ac:dyDescent="0.35">
      <c r="A404" t="s">
        <v>14</v>
      </c>
      <c r="B404" s="4">
        <v>3036</v>
      </c>
      <c r="D404" t="s">
        <v>20</v>
      </c>
    </row>
    <row r="405" spans="1:4" customFormat="1" hidden="1" x14ac:dyDescent="0.35">
      <c r="A405" t="s">
        <v>14</v>
      </c>
      <c r="B405" s="4">
        <v>144</v>
      </c>
      <c r="D405" t="s">
        <v>14</v>
      </c>
    </row>
    <row r="406" spans="1:4" x14ac:dyDescent="0.35">
      <c r="A406" s="15" t="s">
        <v>20</v>
      </c>
      <c r="B406" s="4">
        <v>121</v>
      </c>
      <c r="D406" s="14" t="s">
        <v>14</v>
      </c>
    </row>
    <row r="407" spans="1:4" customFormat="1" hidden="1" x14ac:dyDescent="0.35">
      <c r="A407" t="s">
        <v>14</v>
      </c>
      <c r="B407" s="4">
        <v>181</v>
      </c>
      <c r="D407" t="s">
        <v>20</v>
      </c>
    </row>
    <row r="408" spans="1:4" x14ac:dyDescent="0.35">
      <c r="A408" s="15" t="s">
        <v>20</v>
      </c>
      <c r="B408" s="4">
        <v>122</v>
      </c>
      <c r="D408" s="14" t="s">
        <v>14</v>
      </c>
    </row>
    <row r="409" spans="1:4" customFormat="1" hidden="1" x14ac:dyDescent="0.35">
      <c r="A409" t="s">
        <v>20</v>
      </c>
      <c r="B409" s="4">
        <v>1071</v>
      </c>
      <c r="D409" t="s">
        <v>20</v>
      </c>
    </row>
    <row r="410" spans="1:4" customFormat="1" hidden="1" x14ac:dyDescent="0.35">
      <c r="A410" t="s">
        <v>20</v>
      </c>
      <c r="B410" s="4">
        <v>980</v>
      </c>
      <c r="D410" t="s">
        <v>20</v>
      </c>
    </row>
    <row r="411" spans="1:4" customFormat="1" hidden="1" x14ac:dyDescent="0.35">
      <c r="A411" t="s">
        <v>14</v>
      </c>
      <c r="B411" s="4">
        <v>536</v>
      </c>
      <c r="D411" t="s">
        <v>20</v>
      </c>
    </row>
    <row r="412" spans="1:4" customFormat="1" hidden="1" x14ac:dyDescent="0.35">
      <c r="A412" t="s">
        <v>47</v>
      </c>
      <c r="B412" s="4">
        <v>1991</v>
      </c>
      <c r="D412" t="s">
        <v>14</v>
      </c>
    </row>
    <row r="413" spans="1:4" customFormat="1" hidden="1" x14ac:dyDescent="0.35">
      <c r="A413" t="s">
        <v>20</v>
      </c>
      <c r="B413" s="4">
        <v>180</v>
      </c>
      <c r="D413" t="s">
        <v>47</v>
      </c>
    </row>
    <row r="414" spans="1:4" customFormat="1" hidden="1" x14ac:dyDescent="0.35">
      <c r="A414" t="s">
        <v>20</v>
      </c>
      <c r="B414" s="4">
        <v>130</v>
      </c>
      <c r="D414" t="s">
        <v>20</v>
      </c>
    </row>
    <row r="415" spans="1:4" customFormat="1" hidden="1" x14ac:dyDescent="0.35">
      <c r="A415" t="s">
        <v>47</v>
      </c>
      <c r="B415" s="4">
        <v>122</v>
      </c>
      <c r="D415" t="s">
        <v>20</v>
      </c>
    </row>
    <row r="416" spans="1:4" customFormat="1" hidden="1" x14ac:dyDescent="0.35">
      <c r="A416" t="s">
        <v>14</v>
      </c>
      <c r="B416" s="4">
        <v>140</v>
      </c>
      <c r="D416" t="s">
        <v>47</v>
      </c>
    </row>
    <row r="417" spans="1:4" customFormat="1" hidden="1" x14ac:dyDescent="0.35">
      <c r="A417" t="s">
        <v>14</v>
      </c>
      <c r="B417" s="4">
        <v>3388</v>
      </c>
      <c r="D417" t="s">
        <v>14</v>
      </c>
    </row>
    <row r="418" spans="1:4" customFormat="1" hidden="1" x14ac:dyDescent="0.35">
      <c r="A418" t="s">
        <v>14</v>
      </c>
      <c r="B418" s="4">
        <v>280</v>
      </c>
      <c r="D418" t="s">
        <v>14</v>
      </c>
    </row>
    <row r="419" spans="1:4" customFormat="1" hidden="1" x14ac:dyDescent="0.35">
      <c r="A419" t="s">
        <v>14</v>
      </c>
      <c r="B419" s="4">
        <v>366</v>
      </c>
      <c r="D419" t="s">
        <v>14</v>
      </c>
    </row>
    <row r="420" spans="1:4" customFormat="1" hidden="1" x14ac:dyDescent="0.35">
      <c r="A420" t="s">
        <v>14</v>
      </c>
      <c r="B420" s="4">
        <v>270</v>
      </c>
      <c r="D420" t="s">
        <v>14</v>
      </c>
    </row>
    <row r="421" spans="1:4" x14ac:dyDescent="0.35">
      <c r="A421" s="15" t="s">
        <v>20</v>
      </c>
      <c r="B421" s="4">
        <v>137</v>
      </c>
      <c r="D421" s="14" t="s">
        <v>14</v>
      </c>
    </row>
    <row r="422" spans="1:4" customFormat="1" hidden="1" x14ac:dyDescent="0.35">
      <c r="A422" t="s">
        <v>20</v>
      </c>
      <c r="B422" s="4">
        <v>3205</v>
      </c>
      <c r="D422" t="s">
        <v>20</v>
      </c>
    </row>
    <row r="423" spans="1:4" customFormat="1" hidden="1" x14ac:dyDescent="0.35">
      <c r="A423" t="s">
        <v>14</v>
      </c>
      <c r="B423" s="4">
        <v>288</v>
      </c>
      <c r="D423" t="s">
        <v>20</v>
      </c>
    </row>
    <row r="424" spans="1:4" x14ac:dyDescent="0.35">
      <c r="A424" s="15" t="s">
        <v>20</v>
      </c>
      <c r="B424" s="4">
        <v>148</v>
      </c>
      <c r="D424" s="14" t="s">
        <v>14</v>
      </c>
    </row>
    <row r="425" spans="1:4" customFormat="1" hidden="1" x14ac:dyDescent="0.35">
      <c r="A425" t="s">
        <v>14</v>
      </c>
      <c r="B425" s="4">
        <v>114</v>
      </c>
      <c r="D425" t="s">
        <v>20</v>
      </c>
    </row>
    <row r="426" spans="1:4" customFormat="1" hidden="1" x14ac:dyDescent="0.35">
      <c r="A426" t="s">
        <v>14</v>
      </c>
      <c r="B426" s="4">
        <v>1518</v>
      </c>
      <c r="D426" t="s">
        <v>14</v>
      </c>
    </row>
    <row r="427" spans="1:4" x14ac:dyDescent="0.35">
      <c r="A427" s="15" t="s">
        <v>20</v>
      </c>
      <c r="B427" s="4">
        <v>166</v>
      </c>
      <c r="D427" s="14" t="s">
        <v>14</v>
      </c>
    </row>
    <row r="428" spans="1:4" customFormat="1" hidden="1" x14ac:dyDescent="0.35">
      <c r="A428" t="s">
        <v>20</v>
      </c>
      <c r="B428" s="4">
        <v>100</v>
      </c>
      <c r="D428" t="s">
        <v>20</v>
      </c>
    </row>
    <row r="429" spans="1:4" customFormat="1" hidden="1" x14ac:dyDescent="0.35">
      <c r="A429" t="s">
        <v>20</v>
      </c>
      <c r="B429" s="4">
        <v>235</v>
      </c>
      <c r="D429" t="s">
        <v>20</v>
      </c>
    </row>
    <row r="430" spans="1:4" customFormat="1" hidden="1" x14ac:dyDescent="0.35">
      <c r="A430" t="s">
        <v>14</v>
      </c>
      <c r="B430" s="4">
        <v>148</v>
      </c>
      <c r="D430" t="s">
        <v>20</v>
      </c>
    </row>
    <row r="431" spans="1:4" customFormat="1" hidden="1" x14ac:dyDescent="0.35">
      <c r="A431" t="s">
        <v>74</v>
      </c>
      <c r="B431" s="4">
        <v>198</v>
      </c>
      <c r="D431" t="s">
        <v>14</v>
      </c>
    </row>
    <row r="432" spans="1:4" customFormat="1" hidden="1" x14ac:dyDescent="0.35">
      <c r="A432" t="s">
        <v>14</v>
      </c>
      <c r="B432" s="4">
        <v>150</v>
      </c>
      <c r="D432" t="s">
        <v>74</v>
      </c>
    </row>
    <row r="433" spans="1:4" x14ac:dyDescent="0.35">
      <c r="A433" s="15" t="s">
        <v>20</v>
      </c>
      <c r="B433" s="4">
        <v>216</v>
      </c>
      <c r="D433" s="14" t="s">
        <v>14</v>
      </c>
    </row>
    <row r="434" spans="1:4" customFormat="1" hidden="1" x14ac:dyDescent="0.35">
      <c r="A434" t="s">
        <v>14</v>
      </c>
      <c r="B434" s="4">
        <v>5139</v>
      </c>
      <c r="D434" t="s">
        <v>20</v>
      </c>
    </row>
    <row r="435" spans="1:4" customFormat="1" hidden="1" x14ac:dyDescent="0.35">
      <c r="A435" t="s">
        <v>14</v>
      </c>
      <c r="B435" s="4">
        <v>2353</v>
      </c>
      <c r="D435" t="s">
        <v>14</v>
      </c>
    </row>
    <row r="436" spans="1:4" customFormat="1" hidden="1" x14ac:dyDescent="0.35">
      <c r="A436" t="s">
        <v>74</v>
      </c>
      <c r="B436" s="4">
        <v>78</v>
      </c>
      <c r="D436" t="s">
        <v>14</v>
      </c>
    </row>
    <row r="437" spans="1:4" customFormat="1" hidden="1" x14ac:dyDescent="0.35">
      <c r="A437" t="s">
        <v>20</v>
      </c>
      <c r="B437" s="4">
        <v>174</v>
      </c>
      <c r="D437" t="s">
        <v>74</v>
      </c>
    </row>
    <row r="438" spans="1:4" customFormat="1" hidden="1" x14ac:dyDescent="0.35">
      <c r="A438" t="s">
        <v>20</v>
      </c>
      <c r="B438" s="4">
        <v>164</v>
      </c>
      <c r="D438" t="s">
        <v>20</v>
      </c>
    </row>
    <row r="439" spans="1:4" customFormat="1" hidden="1" x14ac:dyDescent="0.35">
      <c r="A439" t="s">
        <v>20</v>
      </c>
      <c r="B439" s="4">
        <v>161</v>
      </c>
      <c r="D439" t="s">
        <v>20</v>
      </c>
    </row>
    <row r="440" spans="1:4" customFormat="1" hidden="1" x14ac:dyDescent="0.35">
      <c r="A440" t="s">
        <v>20</v>
      </c>
      <c r="B440" s="4">
        <v>138</v>
      </c>
      <c r="D440" t="s">
        <v>20</v>
      </c>
    </row>
    <row r="441" spans="1:4" customFormat="1" hidden="1" x14ac:dyDescent="0.35">
      <c r="A441" t="s">
        <v>20</v>
      </c>
      <c r="B441" s="4">
        <v>3308</v>
      </c>
      <c r="D441" t="s">
        <v>20</v>
      </c>
    </row>
    <row r="442" spans="1:4" customFormat="1" hidden="1" x14ac:dyDescent="0.35">
      <c r="A442" t="s">
        <v>20</v>
      </c>
      <c r="B442" s="4">
        <v>127</v>
      </c>
      <c r="D442" t="s">
        <v>20</v>
      </c>
    </row>
    <row r="443" spans="1:4" customFormat="1" hidden="1" x14ac:dyDescent="0.35">
      <c r="A443" t="s">
        <v>14</v>
      </c>
      <c r="B443" s="4">
        <v>207</v>
      </c>
      <c r="D443" t="s">
        <v>20</v>
      </c>
    </row>
    <row r="444" spans="1:4" x14ac:dyDescent="0.35">
      <c r="A444" s="15" t="s">
        <v>20</v>
      </c>
      <c r="B444" s="4">
        <v>181</v>
      </c>
      <c r="D444" s="14" t="s">
        <v>14</v>
      </c>
    </row>
    <row r="445" spans="1:4" customFormat="1" hidden="1" x14ac:dyDescent="0.35">
      <c r="A445" t="s">
        <v>74</v>
      </c>
      <c r="B445" s="4">
        <v>110</v>
      </c>
      <c r="D445" t="s">
        <v>20</v>
      </c>
    </row>
    <row r="446" spans="1:4" customFormat="1" hidden="1" x14ac:dyDescent="0.35">
      <c r="A446" t="s">
        <v>20</v>
      </c>
      <c r="B446" s="4">
        <v>185</v>
      </c>
      <c r="D446" t="s">
        <v>74</v>
      </c>
    </row>
    <row r="447" spans="1:4" customFormat="1" hidden="1" x14ac:dyDescent="0.35">
      <c r="A447" t="s">
        <v>20</v>
      </c>
      <c r="B447" s="4">
        <v>121</v>
      </c>
      <c r="D447" t="s">
        <v>20</v>
      </c>
    </row>
    <row r="448" spans="1:4" customFormat="1" hidden="1" x14ac:dyDescent="0.35">
      <c r="A448" t="s">
        <v>14</v>
      </c>
      <c r="B448" s="4">
        <v>106</v>
      </c>
      <c r="D448" t="s">
        <v>20</v>
      </c>
    </row>
    <row r="449" spans="1:4" customFormat="1" hidden="1" x14ac:dyDescent="0.35">
      <c r="A449" t="s">
        <v>74</v>
      </c>
      <c r="B449" s="4">
        <v>142</v>
      </c>
      <c r="D449" t="s">
        <v>14</v>
      </c>
    </row>
    <row r="450" spans="1:4" customFormat="1" hidden="1" x14ac:dyDescent="0.35">
      <c r="A450" t="s">
        <v>14</v>
      </c>
      <c r="B450" s="4">
        <v>233</v>
      </c>
      <c r="D450" t="s">
        <v>74</v>
      </c>
    </row>
    <row r="451" spans="1:4" x14ac:dyDescent="0.35">
      <c r="A451" s="15" t="s">
        <v>20</v>
      </c>
      <c r="B451" s="4">
        <v>218</v>
      </c>
      <c r="D451" s="14" t="s">
        <v>14</v>
      </c>
    </row>
    <row r="452" spans="1:4" customFormat="1" hidden="1" x14ac:dyDescent="0.35">
      <c r="A452" t="s">
        <v>14</v>
      </c>
      <c r="B452" s="4">
        <v>76</v>
      </c>
      <c r="D452" t="s">
        <v>20</v>
      </c>
    </row>
    <row r="453" spans="1:4" x14ac:dyDescent="0.35">
      <c r="A453" s="15" t="s">
        <v>20</v>
      </c>
      <c r="B453" s="4">
        <v>43</v>
      </c>
      <c r="D453" s="14" t="s">
        <v>14</v>
      </c>
    </row>
    <row r="454" spans="1:4" customFormat="1" hidden="1" x14ac:dyDescent="0.35">
      <c r="A454" t="s">
        <v>14</v>
      </c>
      <c r="B454" s="4">
        <v>221</v>
      </c>
      <c r="D454" t="s">
        <v>20</v>
      </c>
    </row>
    <row r="455" spans="1:4" customFormat="1" hidden="1" x14ac:dyDescent="0.35">
      <c r="A455" t="s">
        <v>14</v>
      </c>
      <c r="B455" s="4">
        <v>2805</v>
      </c>
      <c r="D455" t="s">
        <v>14</v>
      </c>
    </row>
    <row r="456" spans="1:4" customFormat="1" hidden="1" x14ac:dyDescent="0.35">
      <c r="A456" t="s">
        <v>14</v>
      </c>
      <c r="B456" s="4">
        <v>68</v>
      </c>
      <c r="D456" t="s">
        <v>14</v>
      </c>
    </row>
    <row r="457" spans="1:4" x14ac:dyDescent="0.35">
      <c r="A457" s="15" t="s">
        <v>20</v>
      </c>
      <c r="B457" s="4">
        <v>183</v>
      </c>
      <c r="D457" s="14" t="s">
        <v>14</v>
      </c>
    </row>
    <row r="458" spans="1:4" customFormat="1" hidden="1" x14ac:dyDescent="0.35">
      <c r="A458" t="s">
        <v>20</v>
      </c>
      <c r="B458" s="4">
        <v>133</v>
      </c>
      <c r="D458" t="s">
        <v>20</v>
      </c>
    </row>
    <row r="459" spans="1:4" customFormat="1" hidden="1" x14ac:dyDescent="0.35">
      <c r="A459" t="s">
        <v>14</v>
      </c>
      <c r="B459" s="4">
        <v>2489</v>
      </c>
      <c r="D459" t="s">
        <v>20</v>
      </c>
    </row>
    <row r="460" spans="1:4" x14ac:dyDescent="0.35">
      <c r="A460" s="15" t="s">
        <v>20</v>
      </c>
      <c r="B460" s="4">
        <v>69</v>
      </c>
      <c r="D460" s="14" t="s">
        <v>14</v>
      </c>
    </row>
    <row r="461" spans="1:4" customFormat="1" hidden="1" x14ac:dyDescent="0.35">
      <c r="A461" t="s">
        <v>14</v>
      </c>
      <c r="B461" s="4">
        <v>279</v>
      </c>
      <c r="D461" t="s">
        <v>20</v>
      </c>
    </row>
    <row r="462" spans="1:4" x14ac:dyDescent="0.35">
      <c r="A462" s="15" t="s">
        <v>20</v>
      </c>
      <c r="B462" s="4">
        <v>210</v>
      </c>
      <c r="D462" s="14" t="s">
        <v>14</v>
      </c>
    </row>
    <row r="463" spans="1:4" customFormat="1" hidden="1" x14ac:dyDescent="0.35">
      <c r="A463" t="s">
        <v>20</v>
      </c>
      <c r="B463" s="4">
        <v>2100</v>
      </c>
      <c r="D463" t="s">
        <v>20</v>
      </c>
    </row>
    <row r="464" spans="1:4" customFormat="1" hidden="1" x14ac:dyDescent="0.35">
      <c r="A464" t="s">
        <v>14</v>
      </c>
      <c r="B464" s="4">
        <v>252</v>
      </c>
      <c r="D464" t="s">
        <v>20</v>
      </c>
    </row>
    <row r="465" spans="1:4" x14ac:dyDescent="0.35">
      <c r="A465" s="15" t="s">
        <v>20</v>
      </c>
      <c r="B465" s="4">
        <v>1280</v>
      </c>
      <c r="D465" s="14" t="s">
        <v>14</v>
      </c>
    </row>
    <row r="466" spans="1:4" customFormat="1" hidden="1" x14ac:dyDescent="0.35">
      <c r="A466" t="s">
        <v>20</v>
      </c>
      <c r="B466" s="4">
        <v>157</v>
      </c>
      <c r="D466" t="s">
        <v>20</v>
      </c>
    </row>
    <row r="467" spans="1:4" customFormat="1" hidden="1" x14ac:dyDescent="0.35">
      <c r="A467" t="s">
        <v>20</v>
      </c>
      <c r="B467" s="4">
        <v>194</v>
      </c>
      <c r="D467" t="s">
        <v>20</v>
      </c>
    </row>
    <row r="468" spans="1:4" customFormat="1" hidden="1" x14ac:dyDescent="0.35">
      <c r="A468" t="s">
        <v>20</v>
      </c>
      <c r="B468" s="4">
        <v>82</v>
      </c>
      <c r="D468" t="s">
        <v>20</v>
      </c>
    </row>
    <row r="469" spans="1:4" customFormat="1" hidden="1" x14ac:dyDescent="0.35">
      <c r="A469" t="s">
        <v>20</v>
      </c>
      <c r="B469" s="4">
        <v>4233</v>
      </c>
      <c r="D469" t="s">
        <v>20</v>
      </c>
    </row>
    <row r="470" spans="1:4" customFormat="1" hidden="1" x14ac:dyDescent="0.35">
      <c r="A470" t="s">
        <v>14</v>
      </c>
      <c r="B470" s="4">
        <v>1297</v>
      </c>
      <c r="D470" t="s">
        <v>20</v>
      </c>
    </row>
    <row r="471" spans="1:4" x14ac:dyDescent="0.35">
      <c r="A471" s="15" t="s">
        <v>20</v>
      </c>
      <c r="B471" s="4">
        <v>165</v>
      </c>
      <c r="D471" s="14" t="s">
        <v>14</v>
      </c>
    </row>
    <row r="472" spans="1:4" customFormat="1" hidden="1" x14ac:dyDescent="0.35">
      <c r="A472" t="s">
        <v>20</v>
      </c>
      <c r="B472" s="4">
        <v>119</v>
      </c>
      <c r="D472" t="s">
        <v>20</v>
      </c>
    </row>
    <row r="473" spans="1:4" customFormat="1" hidden="1" x14ac:dyDescent="0.35">
      <c r="A473" t="s">
        <v>20</v>
      </c>
      <c r="B473" s="4">
        <v>1797</v>
      </c>
      <c r="D473" t="s">
        <v>20</v>
      </c>
    </row>
    <row r="474" spans="1:4" customFormat="1" hidden="1" x14ac:dyDescent="0.35">
      <c r="A474" t="s">
        <v>14</v>
      </c>
      <c r="B474" s="4">
        <v>261</v>
      </c>
      <c r="D474" t="s">
        <v>20</v>
      </c>
    </row>
    <row r="475" spans="1:4" x14ac:dyDescent="0.35">
      <c r="A475" s="15" t="s">
        <v>20</v>
      </c>
      <c r="B475" s="4">
        <v>157</v>
      </c>
      <c r="D475" s="14" t="s">
        <v>14</v>
      </c>
    </row>
    <row r="476" spans="1:4" customFormat="1" hidden="1" x14ac:dyDescent="0.35">
      <c r="A476" t="s">
        <v>20</v>
      </c>
      <c r="B476" s="4">
        <v>3533</v>
      </c>
      <c r="D476" t="s">
        <v>20</v>
      </c>
    </row>
    <row r="477" spans="1:4" customFormat="1" hidden="1" x14ac:dyDescent="0.35">
      <c r="A477" t="s">
        <v>20</v>
      </c>
      <c r="B477" s="4">
        <v>155</v>
      </c>
      <c r="D477" t="s">
        <v>20</v>
      </c>
    </row>
    <row r="478" spans="1:4" customFormat="1" hidden="1" x14ac:dyDescent="0.35">
      <c r="A478" t="s">
        <v>14</v>
      </c>
      <c r="B478" s="4">
        <v>132</v>
      </c>
      <c r="D478" t="s">
        <v>20</v>
      </c>
    </row>
    <row r="479" spans="1:4" customFormat="1" hidden="1" x14ac:dyDescent="0.35">
      <c r="A479" t="s">
        <v>14</v>
      </c>
      <c r="B479" s="4">
        <v>1354</v>
      </c>
      <c r="D479" t="s">
        <v>14</v>
      </c>
    </row>
    <row r="480" spans="1:4" x14ac:dyDescent="0.35">
      <c r="A480" s="15" t="s">
        <v>20</v>
      </c>
      <c r="B480" s="4">
        <v>48</v>
      </c>
      <c r="D480" s="14" t="s">
        <v>14</v>
      </c>
    </row>
    <row r="481" spans="1:4" customFormat="1" hidden="1" x14ac:dyDescent="0.35">
      <c r="A481" t="s">
        <v>20</v>
      </c>
      <c r="B481" s="4">
        <v>110</v>
      </c>
      <c r="D481" t="s">
        <v>20</v>
      </c>
    </row>
    <row r="482" spans="1:4" customFormat="1" hidden="1" x14ac:dyDescent="0.35">
      <c r="A482" t="s">
        <v>20</v>
      </c>
      <c r="B482" s="4">
        <v>172</v>
      </c>
      <c r="D482" t="s">
        <v>20</v>
      </c>
    </row>
    <row r="483" spans="1:4" customFormat="1" hidden="1" x14ac:dyDescent="0.35">
      <c r="A483" t="s">
        <v>14</v>
      </c>
      <c r="B483" s="4">
        <v>307</v>
      </c>
      <c r="D483" t="s">
        <v>20</v>
      </c>
    </row>
    <row r="484" spans="1:4" customFormat="1" hidden="1" x14ac:dyDescent="0.35">
      <c r="A484" t="s">
        <v>14</v>
      </c>
      <c r="B484" s="4">
        <v>160</v>
      </c>
      <c r="D484" t="s">
        <v>14</v>
      </c>
    </row>
    <row r="485" spans="1:4" customFormat="1" hidden="1" x14ac:dyDescent="0.35">
      <c r="A485" t="s">
        <v>14</v>
      </c>
      <c r="B485" s="4">
        <v>1467</v>
      </c>
      <c r="D485" t="s">
        <v>14</v>
      </c>
    </row>
    <row r="486" spans="1:4" x14ac:dyDescent="0.35">
      <c r="A486" s="15" t="s">
        <v>20</v>
      </c>
      <c r="B486" s="4">
        <v>2662</v>
      </c>
      <c r="D486" s="14" t="s">
        <v>14</v>
      </c>
    </row>
    <row r="487" spans="1:4" customFormat="1" hidden="1" x14ac:dyDescent="0.35">
      <c r="A487" t="s">
        <v>14</v>
      </c>
      <c r="B487" s="4">
        <v>452</v>
      </c>
      <c r="D487" t="s">
        <v>20</v>
      </c>
    </row>
    <row r="488" spans="1:4" customFormat="1" hidden="1" x14ac:dyDescent="0.35">
      <c r="A488" t="s">
        <v>14</v>
      </c>
      <c r="B488" s="4">
        <v>158</v>
      </c>
      <c r="D488" t="s">
        <v>14</v>
      </c>
    </row>
    <row r="489" spans="1:4" x14ac:dyDescent="0.35">
      <c r="A489" s="15" t="s">
        <v>20</v>
      </c>
      <c r="B489" s="4">
        <v>225</v>
      </c>
      <c r="D489" s="14" t="s">
        <v>14</v>
      </c>
    </row>
    <row r="490" spans="1:4" customFormat="1" hidden="1" x14ac:dyDescent="0.35">
      <c r="A490" t="s">
        <v>20</v>
      </c>
      <c r="B490" s="4">
        <v>65</v>
      </c>
      <c r="D490" t="s">
        <v>20</v>
      </c>
    </row>
    <row r="491" spans="1:4" customFormat="1" hidden="1" x14ac:dyDescent="0.35">
      <c r="A491" t="s">
        <v>20</v>
      </c>
      <c r="B491" s="4">
        <v>163</v>
      </c>
      <c r="D491" t="s">
        <v>20</v>
      </c>
    </row>
    <row r="492" spans="1:4" customFormat="1" hidden="1" x14ac:dyDescent="0.35">
      <c r="A492" t="s">
        <v>20</v>
      </c>
      <c r="B492" s="4">
        <v>85</v>
      </c>
      <c r="D492" t="s">
        <v>20</v>
      </c>
    </row>
    <row r="493" spans="1:4" customFormat="1" hidden="1" x14ac:dyDescent="0.35">
      <c r="A493" t="s">
        <v>20</v>
      </c>
      <c r="B493" s="4">
        <v>217</v>
      </c>
      <c r="D493" t="s">
        <v>20</v>
      </c>
    </row>
    <row r="494" spans="1:4" customFormat="1" hidden="1" x14ac:dyDescent="0.35">
      <c r="A494" t="s">
        <v>74</v>
      </c>
      <c r="B494" s="4">
        <v>150</v>
      </c>
      <c r="D494" t="s">
        <v>20</v>
      </c>
    </row>
    <row r="495" spans="1:4" customFormat="1" hidden="1" x14ac:dyDescent="0.35">
      <c r="A495" t="s">
        <v>20</v>
      </c>
      <c r="B495" s="4">
        <v>3272</v>
      </c>
      <c r="D495" t="s">
        <v>74</v>
      </c>
    </row>
    <row r="496" spans="1:4" customFormat="1" hidden="1" x14ac:dyDescent="0.35">
      <c r="A496" t="s">
        <v>20</v>
      </c>
      <c r="B496" s="4">
        <v>300</v>
      </c>
      <c r="D496" t="s">
        <v>20</v>
      </c>
    </row>
    <row r="497" spans="1:4" customFormat="1" hidden="1" x14ac:dyDescent="0.35">
      <c r="A497" t="s">
        <v>20</v>
      </c>
      <c r="B497" s="4">
        <v>126</v>
      </c>
      <c r="D497" t="s">
        <v>20</v>
      </c>
    </row>
    <row r="498" spans="1:4" customFormat="1" hidden="1" x14ac:dyDescent="0.35">
      <c r="A498" t="s">
        <v>14</v>
      </c>
      <c r="B498" s="4">
        <v>2320</v>
      </c>
      <c r="D498" t="s">
        <v>20</v>
      </c>
    </row>
    <row r="499" spans="1:4" customFormat="1" hidden="1" x14ac:dyDescent="0.35">
      <c r="A499" t="s">
        <v>14</v>
      </c>
      <c r="B499" s="4">
        <v>81</v>
      </c>
      <c r="D499" t="s">
        <v>14</v>
      </c>
    </row>
    <row r="500" spans="1:4" customFormat="1" hidden="1" x14ac:dyDescent="0.35">
      <c r="A500" t="s">
        <v>14</v>
      </c>
      <c r="B500" s="4">
        <v>1887</v>
      </c>
      <c r="D500" t="s">
        <v>14</v>
      </c>
    </row>
    <row r="501" spans="1:4" customFormat="1" hidden="1" x14ac:dyDescent="0.35">
      <c r="A501" t="s">
        <v>14</v>
      </c>
      <c r="B501" s="4">
        <v>4358</v>
      </c>
      <c r="D501" t="s">
        <v>14</v>
      </c>
    </row>
    <row r="502" spans="1:4" customFormat="1" hidden="1" x14ac:dyDescent="0.35">
      <c r="A502" t="s">
        <v>14</v>
      </c>
      <c r="B502" s="4">
        <v>53</v>
      </c>
      <c r="D502" t="s">
        <v>14</v>
      </c>
    </row>
    <row r="503" spans="1:4" customFormat="1" hidden="1" x14ac:dyDescent="0.35">
      <c r="A503" t="s">
        <v>14</v>
      </c>
      <c r="B503" s="4">
        <v>2414</v>
      </c>
      <c r="D503" t="s">
        <v>14</v>
      </c>
    </row>
    <row r="504" spans="1:4" x14ac:dyDescent="0.35">
      <c r="A504" s="15" t="s">
        <v>20</v>
      </c>
      <c r="B504" s="4">
        <v>80</v>
      </c>
      <c r="D504" s="14" t="s">
        <v>14</v>
      </c>
    </row>
    <row r="505" spans="1:4" customFormat="1" hidden="1" x14ac:dyDescent="0.35">
      <c r="A505" t="s">
        <v>20</v>
      </c>
      <c r="B505" s="4">
        <v>193</v>
      </c>
      <c r="D505" t="s">
        <v>20</v>
      </c>
    </row>
    <row r="506" spans="1:4" customFormat="1" hidden="1" x14ac:dyDescent="0.35">
      <c r="A506" t="s">
        <v>14</v>
      </c>
      <c r="B506" s="4">
        <v>52</v>
      </c>
      <c r="D506" t="s">
        <v>20</v>
      </c>
    </row>
    <row r="507" spans="1:4" customFormat="1" hidden="1" x14ac:dyDescent="0.35">
      <c r="A507" t="s">
        <v>14</v>
      </c>
      <c r="B507" s="4">
        <v>290</v>
      </c>
      <c r="D507" t="s">
        <v>14</v>
      </c>
    </row>
    <row r="508" spans="1:4" x14ac:dyDescent="0.35">
      <c r="A508" s="15" t="s">
        <v>20</v>
      </c>
      <c r="B508" s="4">
        <v>122</v>
      </c>
      <c r="D508" s="14" t="s">
        <v>14</v>
      </c>
    </row>
    <row r="509" spans="1:4" customFormat="1" hidden="1" x14ac:dyDescent="0.35">
      <c r="A509" t="s">
        <v>14</v>
      </c>
      <c r="B509" s="4">
        <v>1470</v>
      </c>
      <c r="D509" t="s">
        <v>20</v>
      </c>
    </row>
    <row r="510" spans="1:4" x14ac:dyDescent="0.35">
      <c r="A510" s="15" t="s">
        <v>20</v>
      </c>
      <c r="B510" s="4">
        <v>165</v>
      </c>
      <c r="D510" s="14" t="s">
        <v>14</v>
      </c>
    </row>
    <row r="511" spans="1:4" customFormat="1" hidden="1" x14ac:dyDescent="0.35">
      <c r="A511" t="s">
        <v>14</v>
      </c>
      <c r="B511" s="4">
        <v>182</v>
      </c>
      <c r="D511" t="s">
        <v>20</v>
      </c>
    </row>
    <row r="512" spans="1:4" x14ac:dyDescent="0.35">
      <c r="A512" s="15" t="s">
        <v>20</v>
      </c>
      <c r="B512" s="4">
        <v>199</v>
      </c>
      <c r="D512" s="14" t="s">
        <v>14</v>
      </c>
    </row>
    <row r="513" spans="1:4" customFormat="1" hidden="1" x14ac:dyDescent="0.35">
      <c r="A513" t="s">
        <v>14</v>
      </c>
      <c r="B513" s="4">
        <v>56</v>
      </c>
      <c r="D513" t="s">
        <v>20</v>
      </c>
    </row>
    <row r="514" spans="1:4" x14ac:dyDescent="0.35">
      <c r="A514" s="15" t="s">
        <v>20</v>
      </c>
      <c r="B514" s="4">
        <v>1460</v>
      </c>
      <c r="D514" s="14" t="s">
        <v>14</v>
      </c>
    </row>
    <row r="515" spans="1:4" customFormat="1" hidden="1" x14ac:dyDescent="0.35">
      <c r="A515" t="s">
        <v>74</v>
      </c>
      <c r="B515" s="4">
        <v>123</v>
      </c>
      <c r="D515" t="s">
        <v>20</v>
      </c>
    </row>
    <row r="516" spans="1:4" customFormat="1" hidden="1" x14ac:dyDescent="0.35">
      <c r="A516" t="s">
        <v>74</v>
      </c>
      <c r="B516" s="4">
        <v>159</v>
      </c>
      <c r="D516" t="s">
        <v>74</v>
      </c>
    </row>
    <row r="517" spans="1:4" customFormat="1" hidden="1" x14ac:dyDescent="0.35">
      <c r="A517" t="s">
        <v>14</v>
      </c>
      <c r="B517" s="4">
        <v>110</v>
      </c>
      <c r="D517" t="s">
        <v>74</v>
      </c>
    </row>
    <row r="518" spans="1:4" customFormat="1" hidden="1" x14ac:dyDescent="0.35">
      <c r="A518" t="s">
        <v>14</v>
      </c>
      <c r="B518" s="4">
        <v>236</v>
      </c>
      <c r="D518" t="s">
        <v>14</v>
      </c>
    </row>
    <row r="519" spans="1:4" x14ac:dyDescent="0.35">
      <c r="A519" s="15" t="s">
        <v>20</v>
      </c>
      <c r="B519" s="4">
        <v>191</v>
      </c>
      <c r="D519" s="14" t="s">
        <v>14</v>
      </c>
    </row>
    <row r="520" spans="1:4" customFormat="1" hidden="1" x14ac:dyDescent="0.35">
      <c r="A520" t="s">
        <v>14</v>
      </c>
      <c r="B520" s="4">
        <v>3934</v>
      </c>
      <c r="D520" t="s">
        <v>20</v>
      </c>
    </row>
    <row r="521" spans="1:4" x14ac:dyDescent="0.35">
      <c r="A521" s="15" t="s">
        <v>20</v>
      </c>
      <c r="B521" s="4">
        <v>80</v>
      </c>
      <c r="D521" s="14" t="s">
        <v>14</v>
      </c>
    </row>
    <row r="522" spans="1:4" customFormat="1" hidden="1" x14ac:dyDescent="0.35">
      <c r="A522" t="s">
        <v>20</v>
      </c>
      <c r="B522" s="4">
        <v>462</v>
      </c>
      <c r="D522" t="s">
        <v>20</v>
      </c>
    </row>
    <row r="523" spans="1:4" customFormat="1" hidden="1" x14ac:dyDescent="0.35">
      <c r="A523" t="s">
        <v>20</v>
      </c>
      <c r="B523" s="4">
        <v>179</v>
      </c>
      <c r="D523" t="s">
        <v>20</v>
      </c>
    </row>
    <row r="524" spans="1:4" customFormat="1" hidden="1" x14ac:dyDescent="0.35">
      <c r="A524" t="s">
        <v>14</v>
      </c>
      <c r="B524" s="4">
        <v>1866</v>
      </c>
      <c r="D524" t="s">
        <v>20</v>
      </c>
    </row>
    <row r="525" spans="1:4" x14ac:dyDescent="0.35">
      <c r="A525" s="15" t="s">
        <v>20</v>
      </c>
      <c r="B525" s="4">
        <v>156</v>
      </c>
      <c r="D525" s="14" t="s">
        <v>14</v>
      </c>
    </row>
    <row r="526" spans="1:4" customFormat="1" hidden="1" x14ac:dyDescent="0.35">
      <c r="A526" t="s">
        <v>14</v>
      </c>
      <c r="B526" s="4">
        <v>255</v>
      </c>
      <c r="D526" t="s">
        <v>20</v>
      </c>
    </row>
    <row r="527" spans="1:4" customFormat="1" hidden="1" x14ac:dyDescent="0.35">
      <c r="A527" t="s">
        <v>14</v>
      </c>
      <c r="B527" s="4">
        <v>2261</v>
      </c>
      <c r="D527" t="s">
        <v>14</v>
      </c>
    </row>
    <row r="528" spans="1:4" x14ac:dyDescent="0.35">
      <c r="A528" s="15" t="s">
        <v>20</v>
      </c>
      <c r="B528" s="4">
        <v>40</v>
      </c>
      <c r="D528" s="14" t="s">
        <v>14</v>
      </c>
    </row>
    <row r="529" spans="1:4" customFormat="1" hidden="1" x14ac:dyDescent="0.35">
      <c r="A529" t="s">
        <v>14</v>
      </c>
      <c r="B529" s="4">
        <v>2289</v>
      </c>
      <c r="D529" t="s">
        <v>20</v>
      </c>
    </row>
    <row r="530" spans="1:4" customFormat="1" hidden="1" x14ac:dyDescent="0.35">
      <c r="A530" t="s">
        <v>14</v>
      </c>
      <c r="B530" s="4">
        <v>65</v>
      </c>
      <c r="D530" t="s">
        <v>14</v>
      </c>
    </row>
    <row r="531" spans="1:4" customFormat="1" hidden="1" x14ac:dyDescent="0.35">
      <c r="A531" t="s">
        <v>14</v>
      </c>
      <c r="B531" s="4">
        <v>3777</v>
      </c>
      <c r="D531" t="s">
        <v>14</v>
      </c>
    </row>
    <row r="532" spans="1:4" customFormat="1" hidden="1" x14ac:dyDescent="0.35">
      <c r="A532" t="s">
        <v>14</v>
      </c>
      <c r="B532" s="4">
        <v>184</v>
      </c>
      <c r="D532" t="s">
        <v>14</v>
      </c>
    </row>
    <row r="533" spans="1:4" customFormat="1" hidden="1" x14ac:dyDescent="0.35">
      <c r="A533" t="s">
        <v>47</v>
      </c>
      <c r="B533" s="4">
        <v>85</v>
      </c>
      <c r="D533" t="s">
        <v>14</v>
      </c>
    </row>
    <row r="534" spans="1:4" customFormat="1" hidden="1" x14ac:dyDescent="0.35">
      <c r="A534" t="s">
        <v>20</v>
      </c>
      <c r="B534" s="4">
        <v>144</v>
      </c>
      <c r="D534" t="s">
        <v>47</v>
      </c>
    </row>
    <row r="535" spans="1:4" customFormat="1" hidden="1" x14ac:dyDescent="0.35">
      <c r="A535" t="s">
        <v>20</v>
      </c>
      <c r="B535" s="4">
        <v>1902</v>
      </c>
      <c r="D535" t="s">
        <v>20</v>
      </c>
    </row>
    <row r="536" spans="1:4" customFormat="1" hidden="1" x14ac:dyDescent="0.35">
      <c r="A536" t="s">
        <v>14</v>
      </c>
      <c r="B536" s="4">
        <v>105</v>
      </c>
      <c r="D536" t="s">
        <v>20</v>
      </c>
    </row>
    <row r="537" spans="1:4" x14ac:dyDescent="0.35">
      <c r="A537" s="15" t="s">
        <v>20</v>
      </c>
      <c r="B537" s="4">
        <v>132</v>
      </c>
      <c r="D537" s="14" t="s">
        <v>14</v>
      </c>
    </row>
    <row r="538" spans="1:4" customFormat="1" hidden="1" x14ac:dyDescent="0.35">
      <c r="A538" t="s">
        <v>20</v>
      </c>
      <c r="B538" s="4">
        <v>96</v>
      </c>
      <c r="D538" t="s">
        <v>20</v>
      </c>
    </row>
    <row r="539" spans="1:4" customFormat="1" hidden="1" x14ac:dyDescent="0.35">
      <c r="A539" t="s">
        <v>20</v>
      </c>
      <c r="B539" s="4">
        <v>114</v>
      </c>
      <c r="D539" t="s">
        <v>20</v>
      </c>
    </row>
    <row r="540" spans="1:4" customFormat="1" hidden="1" x14ac:dyDescent="0.35">
      <c r="A540" t="s">
        <v>14</v>
      </c>
      <c r="B540" s="4">
        <v>203</v>
      </c>
      <c r="D540" t="s">
        <v>20</v>
      </c>
    </row>
    <row r="541" spans="1:4" customFormat="1" hidden="1" x14ac:dyDescent="0.35">
      <c r="A541" t="s">
        <v>14</v>
      </c>
      <c r="B541" s="4">
        <v>1559</v>
      </c>
      <c r="D541" t="s">
        <v>14</v>
      </c>
    </row>
    <row r="542" spans="1:4" x14ac:dyDescent="0.35">
      <c r="A542" s="15" t="s">
        <v>20</v>
      </c>
      <c r="B542" s="4">
        <v>1548</v>
      </c>
      <c r="D542" s="14" t="s">
        <v>14</v>
      </c>
    </row>
    <row r="543" spans="1:4" customFormat="1" hidden="1" x14ac:dyDescent="0.35">
      <c r="A543" t="s">
        <v>14</v>
      </c>
      <c r="B543" s="4">
        <v>80</v>
      </c>
      <c r="D543" t="s">
        <v>20</v>
      </c>
    </row>
    <row r="544" spans="1:4" customFormat="1" hidden="1" x14ac:dyDescent="0.35">
      <c r="A544" t="s">
        <v>14</v>
      </c>
      <c r="B544" s="4">
        <v>131</v>
      </c>
      <c r="D544" t="s">
        <v>14</v>
      </c>
    </row>
    <row r="545" spans="1:4" customFormat="1" hidden="1" x14ac:dyDescent="0.35">
      <c r="A545" t="s">
        <v>14</v>
      </c>
      <c r="B545" s="4">
        <v>112</v>
      </c>
      <c r="D545" t="s">
        <v>14</v>
      </c>
    </row>
    <row r="546" spans="1:4" x14ac:dyDescent="0.35">
      <c r="A546" s="15" t="s">
        <v>20</v>
      </c>
      <c r="B546" s="4">
        <v>155</v>
      </c>
      <c r="D546" s="14" t="s">
        <v>14</v>
      </c>
    </row>
    <row r="547" spans="1:4" customFormat="1" hidden="1" x14ac:dyDescent="0.35">
      <c r="A547" t="s">
        <v>14</v>
      </c>
      <c r="B547" s="4">
        <v>266</v>
      </c>
      <c r="D547" t="s">
        <v>20</v>
      </c>
    </row>
    <row r="548" spans="1:4" x14ac:dyDescent="0.35">
      <c r="A548" s="15" t="s">
        <v>20</v>
      </c>
      <c r="B548" s="4">
        <v>155</v>
      </c>
      <c r="D548" s="14" t="s">
        <v>14</v>
      </c>
    </row>
    <row r="549" spans="1:4" customFormat="1" hidden="1" x14ac:dyDescent="0.35">
      <c r="A549" t="s">
        <v>20</v>
      </c>
      <c r="B549" s="4">
        <v>207</v>
      </c>
      <c r="D549" t="s">
        <v>20</v>
      </c>
    </row>
    <row r="550" spans="1:4" customFormat="1" hidden="1" x14ac:dyDescent="0.35">
      <c r="A550" t="s">
        <v>20</v>
      </c>
      <c r="B550" s="4">
        <v>245</v>
      </c>
      <c r="D550" t="s">
        <v>20</v>
      </c>
    </row>
    <row r="551" spans="1:4" customFormat="1" hidden="1" x14ac:dyDescent="0.35">
      <c r="A551" t="s">
        <v>20</v>
      </c>
      <c r="B551" s="4">
        <v>1573</v>
      </c>
      <c r="D551" t="s">
        <v>20</v>
      </c>
    </row>
    <row r="552" spans="1:4" customFormat="1" hidden="1" x14ac:dyDescent="0.35">
      <c r="A552" t="s">
        <v>74</v>
      </c>
      <c r="B552" s="4">
        <v>114</v>
      </c>
      <c r="D552" t="s">
        <v>20</v>
      </c>
    </row>
    <row r="553" spans="1:4" customFormat="1" hidden="1" x14ac:dyDescent="0.35">
      <c r="A553" t="s">
        <v>14</v>
      </c>
      <c r="B553" s="4">
        <v>93</v>
      </c>
      <c r="D553" t="s">
        <v>74</v>
      </c>
    </row>
    <row r="554" spans="1:4" customFormat="1" hidden="1" x14ac:dyDescent="0.35">
      <c r="A554" t="s">
        <v>14</v>
      </c>
      <c r="B554" s="4">
        <v>1681</v>
      </c>
      <c r="D554" t="s">
        <v>14</v>
      </c>
    </row>
    <row r="555" spans="1:4" customFormat="1" hidden="1" x14ac:dyDescent="0.35">
      <c r="A555" t="s">
        <v>14</v>
      </c>
      <c r="B555" s="4">
        <v>32</v>
      </c>
      <c r="D555" t="s">
        <v>14</v>
      </c>
    </row>
    <row r="556" spans="1:4" x14ac:dyDescent="0.35">
      <c r="A556" s="15" t="s">
        <v>20</v>
      </c>
      <c r="B556" s="4">
        <v>135</v>
      </c>
      <c r="D556" s="14" t="s">
        <v>14</v>
      </c>
    </row>
    <row r="557" spans="1:4" customFormat="1" hidden="1" x14ac:dyDescent="0.35">
      <c r="A557" t="s">
        <v>20</v>
      </c>
      <c r="B557" s="4">
        <v>140</v>
      </c>
      <c r="D557" t="s">
        <v>20</v>
      </c>
    </row>
    <row r="558" spans="1:4" customFormat="1" hidden="1" x14ac:dyDescent="0.35">
      <c r="A558" t="s">
        <v>20</v>
      </c>
      <c r="B558" s="4">
        <v>92</v>
      </c>
      <c r="D558" t="s">
        <v>20</v>
      </c>
    </row>
    <row r="559" spans="1:4" customFormat="1" hidden="1" x14ac:dyDescent="0.35">
      <c r="A559" t="s">
        <v>20</v>
      </c>
      <c r="B559" s="4">
        <v>1015</v>
      </c>
      <c r="D559" t="s">
        <v>20</v>
      </c>
    </row>
    <row r="560" spans="1:4" customFormat="1" hidden="1" x14ac:dyDescent="0.35">
      <c r="A560" t="s">
        <v>20</v>
      </c>
      <c r="B560" s="4">
        <v>323</v>
      </c>
      <c r="D560" t="s">
        <v>20</v>
      </c>
    </row>
    <row r="561" spans="1:4" customFormat="1" hidden="1" x14ac:dyDescent="0.35">
      <c r="A561" t="s">
        <v>20</v>
      </c>
      <c r="B561" s="4">
        <v>2326</v>
      </c>
      <c r="D561" t="s">
        <v>20</v>
      </c>
    </row>
    <row r="562" spans="1:4" customFormat="1" hidden="1" x14ac:dyDescent="0.35">
      <c r="A562" t="s">
        <v>20</v>
      </c>
      <c r="B562" s="4">
        <v>381</v>
      </c>
      <c r="D562" t="s">
        <v>20</v>
      </c>
    </row>
    <row r="563" spans="1:4" customFormat="1" hidden="1" x14ac:dyDescent="0.35">
      <c r="A563" t="s">
        <v>20</v>
      </c>
      <c r="B563" s="4">
        <v>480</v>
      </c>
      <c r="D563" t="s">
        <v>20</v>
      </c>
    </row>
    <row r="564" spans="1:4" customFormat="1" hidden="1" x14ac:dyDescent="0.35">
      <c r="A564" t="s">
        <v>14</v>
      </c>
      <c r="B564" s="4">
        <v>226</v>
      </c>
      <c r="D564" t="s">
        <v>20</v>
      </c>
    </row>
    <row r="565" spans="1:4" x14ac:dyDescent="0.35">
      <c r="A565" s="15" t="s">
        <v>20</v>
      </c>
      <c r="B565" s="4">
        <v>241</v>
      </c>
      <c r="D565" s="14" t="s">
        <v>14</v>
      </c>
    </row>
    <row r="566" spans="1:4" customFormat="1" hidden="1" x14ac:dyDescent="0.35">
      <c r="A566" t="s">
        <v>14</v>
      </c>
      <c r="B566" s="4">
        <v>132</v>
      </c>
      <c r="D566" t="s">
        <v>20</v>
      </c>
    </row>
    <row r="567" spans="1:4" x14ac:dyDescent="0.35">
      <c r="A567" s="15" t="s">
        <v>20</v>
      </c>
      <c r="B567" s="4">
        <v>2043</v>
      </c>
      <c r="D567" s="14" t="s">
        <v>14</v>
      </c>
    </row>
    <row r="568" spans="1:4" customFormat="1" hidden="1" x14ac:dyDescent="0.35">
      <c r="A568" t="s">
        <v>14</v>
      </c>
      <c r="D568" t="s">
        <v>20</v>
      </c>
    </row>
    <row r="569" spans="1:4" x14ac:dyDescent="0.35">
      <c r="A569" s="15" t="s">
        <v>20</v>
      </c>
      <c r="D569" s="14" t="s">
        <v>14</v>
      </c>
    </row>
    <row r="570" spans="1:4" customFormat="1" hidden="1" x14ac:dyDescent="0.35">
      <c r="A570" t="s">
        <v>20</v>
      </c>
      <c r="D570" t="s">
        <v>20</v>
      </c>
    </row>
    <row r="571" spans="1:4" customFormat="1" hidden="1" x14ac:dyDescent="0.35">
      <c r="A571" t="s">
        <v>20</v>
      </c>
      <c r="D571" t="s">
        <v>20</v>
      </c>
    </row>
    <row r="572" spans="1:4" customFormat="1" hidden="1" x14ac:dyDescent="0.35">
      <c r="A572" t="s">
        <v>20</v>
      </c>
      <c r="D572" t="s">
        <v>20</v>
      </c>
    </row>
    <row r="573" spans="1:4" customFormat="1" hidden="1" x14ac:dyDescent="0.35">
      <c r="A573" t="s">
        <v>14</v>
      </c>
      <c r="D573" t="s">
        <v>20</v>
      </c>
    </row>
    <row r="574" spans="1:4" customFormat="1" hidden="1" x14ac:dyDescent="0.35">
      <c r="A574" t="s">
        <v>74</v>
      </c>
      <c r="D574" t="s">
        <v>14</v>
      </c>
    </row>
    <row r="575" spans="1:4" customFormat="1" hidden="1" x14ac:dyDescent="0.35">
      <c r="A575" t="s">
        <v>20</v>
      </c>
      <c r="D575" t="s">
        <v>74</v>
      </c>
    </row>
    <row r="576" spans="1:4" customFormat="1" hidden="1" x14ac:dyDescent="0.35">
      <c r="A576" t="s">
        <v>20</v>
      </c>
      <c r="D576" t="s">
        <v>20</v>
      </c>
    </row>
    <row r="577" spans="1:4" customFormat="1" hidden="1" x14ac:dyDescent="0.35">
      <c r="A577" t="s">
        <v>14</v>
      </c>
      <c r="D577" t="s">
        <v>20</v>
      </c>
    </row>
    <row r="578" spans="1:4" customFormat="1" hidden="1" x14ac:dyDescent="0.35">
      <c r="A578" t="s">
        <v>14</v>
      </c>
      <c r="D578" t="s">
        <v>14</v>
      </c>
    </row>
    <row r="579" spans="1:4" customFormat="1" hidden="1" x14ac:dyDescent="0.35">
      <c r="A579" t="s">
        <v>74</v>
      </c>
      <c r="D579" t="s">
        <v>14</v>
      </c>
    </row>
    <row r="580" spans="1:4" customFormat="1" hidden="1" x14ac:dyDescent="0.35">
      <c r="A580" t="s">
        <v>14</v>
      </c>
      <c r="D580" t="s">
        <v>74</v>
      </c>
    </row>
    <row r="581" spans="1:4" x14ac:dyDescent="0.35">
      <c r="A581" s="15" t="s">
        <v>20</v>
      </c>
      <c r="D581" s="14" t="s">
        <v>14</v>
      </c>
    </row>
    <row r="582" spans="1:4" customFormat="1" hidden="1" x14ac:dyDescent="0.35">
      <c r="A582" t="s">
        <v>20</v>
      </c>
      <c r="D582" t="s">
        <v>20</v>
      </c>
    </row>
    <row r="583" spans="1:4" customFormat="1" hidden="1" x14ac:dyDescent="0.35">
      <c r="A583" t="s">
        <v>14</v>
      </c>
      <c r="D583" t="s">
        <v>20</v>
      </c>
    </row>
    <row r="584" spans="1:4" customFormat="1" hidden="1" x14ac:dyDescent="0.35">
      <c r="A584" t="s">
        <v>14</v>
      </c>
      <c r="D584" t="s">
        <v>14</v>
      </c>
    </row>
    <row r="585" spans="1:4" x14ac:dyDescent="0.35">
      <c r="A585" s="15" t="s">
        <v>20</v>
      </c>
      <c r="D585" s="14" t="s">
        <v>14</v>
      </c>
    </row>
    <row r="586" spans="1:4" customFormat="1" hidden="1" x14ac:dyDescent="0.35">
      <c r="A586" t="s">
        <v>20</v>
      </c>
      <c r="D586" t="s">
        <v>20</v>
      </c>
    </row>
    <row r="587" spans="1:4" customFormat="1" hidden="1" x14ac:dyDescent="0.35">
      <c r="A587" t="s">
        <v>20</v>
      </c>
      <c r="D587" t="s">
        <v>20</v>
      </c>
    </row>
    <row r="588" spans="1:4" customFormat="1" hidden="1" x14ac:dyDescent="0.35">
      <c r="A588" t="s">
        <v>20</v>
      </c>
      <c r="D588" t="s">
        <v>20</v>
      </c>
    </row>
    <row r="589" spans="1:4" customFormat="1" hidden="1" x14ac:dyDescent="0.35">
      <c r="A589" t="s">
        <v>14</v>
      </c>
      <c r="D589" t="s">
        <v>20</v>
      </c>
    </row>
    <row r="590" spans="1:4" customFormat="1" hidden="1" x14ac:dyDescent="0.35">
      <c r="A590" t="s">
        <v>14</v>
      </c>
      <c r="D590" t="s">
        <v>14</v>
      </c>
    </row>
    <row r="591" spans="1:4" customFormat="1" hidden="1" x14ac:dyDescent="0.35">
      <c r="A591" t="s">
        <v>14</v>
      </c>
      <c r="D591" t="s">
        <v>14</v>
      </c>
    </row>
    <row r="592" spans="1:4" customFormat="1" hidden="1" x14ac:dyDescent="0.35">
      <c r="A592" t="s">
        <v>14</v>
      </c>
      <c r="D592" t="s">
        <v>14</v>
      </c>
    </row>
    <row r="593" spans="1:4" x14ac:dyDescent="0.35">
      <c r="A593" s="15" t="s">
        <v>20</v>
      </c>
      <c r="D593" s="14" t="s">
        <v>14</v>
      </c>
    </row>
    <row r="594" spans="1:4" customFormat="1" hidden="1" x14ac:dyDescent="0.35">
      <c r="A594" t="s">
        <v>14</v>
      </c>
      <c r="D594" t="s">
        <v>20</v>
      </c>
    </row>
    <row r="595" spans="1:4" x14ac:dyDescent="0.35">
      <c r="A595" s="15" t="s">
        <v>20</v>
      </c>
      <c r="D595" s="14" t="s">
        <v>14</v>
      </c>
    </row>
    <row r="596" spans="1:4" customFormat="1" hidden="1" x14ac:dyDescent="0.35">
      <c r="A596" t="s">
        <v>14</v>
      </c>
      <c r="D596" t="s">
        <v>20</v>
      </c>
    </row>
    <row r="597" spans="1:4" x14ac:dyDescent="0.35">
      <c r="A597" s="15" t="s">
        <v>20</v>
      </c>
      <c r="D597" s="14" t="s">
        <v>14</v>
      </c>
    </row>
    <row r="598" spans="1:4" customFormat="1" hidden="1" x14ac:dyDescent="0.35">
      <c r="A598" t="s">
        <v>14</v>
      </c>
      <c r="D598" t="s">
        <v>20</v>
      </c>
    </row>
    <row r="599" spans="1:4" x14ac:dyDescent="0.35">
      <c r="A599" s="15" t="s">
        <v>20</v>
      </c>
      <c r="D599" s="14" t="s">
        <v>14</v>
      </c>
    </row>
    <row r="600" spans="1:4" customFormat="1" hidden="1" x14ac:dyDescent="0.35">
      <c r="A600" t="s">
        <v>20</v>
      </c>
      <c r="D600" t="s">
        <v>20</v>
      </c>
    </row>
    <row r="601" spans="1:4" customFormat="1" hidden="1" x14ac:dyDescent="0.35">
      <c r="A601" t="s">
        <v>14</v>
      </c>
      <c r="D601" t="s">
        <v>20</v>
      </c>
    </row>
    <row r="602" spans="1:4" customFormat="1" hidden="1" x14ac:dyDescent="0.35">
      <c r="A602" t="s">
        <v>14</v>
      </c>
      <c r="D602" t="s">
        <v>14</v>
      </c>
    </row>
    <row r="603" spans="1:4" x14ac:dyDescent="0.35">
      <c r="A603" s="15" t="s">
        <v>20</v>
      </c>
      <c r="D603" s="14" t="s">
        <v>14</v>
      </c>
    </row>
    <row r="604" spans="1:4" customFormat="1" hidden="1" x14ac:dyDescent="0.35">
      <c r="A604" t="s">
        <v>20</v>
      </c>
      <c r="D604" t="s">
        <v>20</v>
      </c>
    </row>
    <row r="605" spans="1:4" customFormat="1" hidden="1" x14ac:dyDescent="0.35">
      <c r="A605" t="s">
        <v>20</v>
      </c>
      <c r="D605" t="s">
        <v>20</v>
      </c>
    </row>
    <row r="606" spans="1:4" customFormat="1" hidden="1" x14ac:dyDescent="0.35">
      <c r="A606" t="s">
        <v>20</v>
      </c>
      <c r="D606" t="s">
        <v>20</v>
      </c>
    </row>
    <row r="607" spans="1:4" customFormat="1" hidden="1" x14ac:dyDescent="0.35">
      <c r="A607" t="s">
        <v>20</v>
      </c>
      <c r="D607" t="s">
        <v>20</v>
      </c>
    </row>
    <row r="608" spans="1:4" customFormat="1" hidden="1" x14ac:dyDescent="0.35">
      <c r="A608" t="s">
        <v>20</v>
      </c>
      <c r="D608" t="s">
        <v>20</v>
      </c>
    </row>
    <row r="609" spans="1:4" customFormat="1" hidden="1" x14ac:dyDescent="0.35">
      <c r="A609" t="s">
        <v>20</v>
      </c>
      <c r="D609" t="s">
        <v>20</v>
      </c>
    </row>
    <row r="610" spans="1:4" customFormat="1" hidden="1" x14ac:dyDescent="0.35">
      <c r="A610" t="s">
        <v>20</v>
      </c>
      <c r="D610" t="s">
        <v>20</v>
      </c>
    </row>
    <row r="611" spans="1:4" customFormat="1" hidden="1" x14ac:dyDescent="0.35">
      <c r="A611" t="s">
        <v>20</v>
      </c>
      <c r="D611" t="s">
        <v>20</v>
      </c>
    </row>
    <row r="612" spans="1:4" customFormat="1" hidden="1" x14ac:dyDescent="0.35">
      <c r="A612" t="s">
        <v>20</v>
      </c>
      <c r="D612" t="s">
        <v>20</v>
      </c>
    </row>
    <row r="613" spans="1:4" customFormat="1" hidden="1" x14ac:dyDescent="0.35">
      <c r="A613" t="s">
        <v>74</v>
      </c>
      <c r="D613" t="s">
        <v>20</v>
      </c>
    </row>
    <row r="614" spans="1:4" customFormat="1" hidden="1" x14ac:dyDescent="0.35">
      <c r="A614" t="s">
        <v>20</v>
      </c>
      <c r="D614" t="s">
        <v>74</v>
      </c>
    </row>
    <row r="615" spans="1:4" customFormat="1" hidden="1" x14ac:dyDescent="0.35">
      <c r="A615" t="s">
        <v>20</v>
      </c>
      <c r="D615" t="s">
        <v>20</v>
      </c>
    </row>
    <row r="616" spans="1:4" customFormat="1" hidden="1" x14ac:dyDescent="0.35">
      <c r="A616" t="s">
        <v>20</v>
      </c>
      <c r="D616" t="s">
        <v>20</v>
      </c>
    </row>
    <row r="617" spans="1:4" customFormat="1" hidden="1" x14ac:dyDescent="0.35">
      <c r="A617" t="s">
        <v>20</v>
      </c>
      <c r="D617" t="s">
        <v>20</v>
      </c>
    </row>
    <row r="618" spans="1:4" customFormat="1" hidden="1" x14ac:dyDescent="0.35">
      <c r="A618" t="s">
        <v>20</v>
      </c>
      <c r="D618" t="s">
        <v>20</v>
      </c>
    </row>
    <row r="619" spans="1:4" customFormat="1" hidden="1" x14ac:dyDescent="0.35">
      <c r="A619" t="s">
        <v>20</v>
      </c>
      <c r="D619" t="s">
        <v>20</v>
      </c>
    </row>
    <row r="620" spans="1:4" customFormat="1" hidden="1" x14ac:dyDescent="0.35">
      <c r="A620" t="s">
        <v>14</v>
      </c>
      <c r="D620" t="s">
        <v>20</v>
      </c>
    </row>
    <row r="621" spans="1:4" customFormat="1" hidden="1" x14ac:dyDescent="0.35">
      <c r="A621" t="s">
        <v>14</v>
      </c>
      <c r="D621" t="s">
        <v>14</v>
      </c>
    </row>
    <row r="622" spans="1:4" x14ac:dyDescent="0.35">
      <c r="A622" s="15" t="s">
        <v>20</v>
      </c>
      <c r="D622" s="14" t="s">
        <v>14</v>
      </c>
    </row>
    <row r="623" spans="1:4" customFormat="1" hidden="1" x14ac:dyDescent="0.35">
      <c r="A623" t="s">
        <v>20</v>
      </c>
      <c r="D623" t="s">
        <v>20</v>
      </c>
    </row>
    <row r="624" spans="1:4" customFormat="1" hidden="1" x14ac:dyDescent="0.35">
      <c r="A624" t="s">
        <v>14</v>
      </c>
      <c r="D624" t="s">
        <v>20</v>
      </c>
    </row>
    <row r="625" spans="1:4" x14ac:dyDescent="0.35">
      <c r="A625" s="15" t="s">
        <v>20</v>
      </c>
      <c r="D625" s="14" t="s">
        <v>14</v>
      </c>
    </row>
    <row r="626" spans="1:4" customFormat="1" hidden="1" x14ac:dyDescent="0.35">
      <c r="A626" t="s">
        <v>20</v>
      </c>
      <c r="D626" t="s">
        <v>20</v>
      </c>
    </row>
    <row r="627" spans="1:4" customFormat="1" hidden="1" x14ac:dyDescent="0.35">
      <c r="A627" t="s">
        <v>14</v>
      </c>
      <c r="D627" t="s">
        <v>20</v>
      </c>
    </row>
    <row r="628" spans="1:4" x14ac:dyDescent="0.35">
      <c r="A628" s="15" t="s">
        <v>20</v>
      </c>
      <c r="D628" s="14" t="s">
        <v>14</v>
      </c>
    </row>
    <row r="629" spans="1:4" customFormat="1" hidden="1" x14ac:dyDescent="0.35">
      <c r="A629" t="s">
        <v>20</v>
      </c>
      <c r="D629" t="s">
        <v>20</v>
      </c>
    </row>
    <row r="630" spans="1:4" customFormat="1" hidden="1" x14ac:dyDescent="0.35">
      <c r="A630" t="s">
        <v>20</v>
      </c>
      <c r="D630" t="s">
        <v>20</v>
      </c>
    </row>
    <row r="631" spans="1:4" customFormat="1" hidden="1" x14ac:dyDescent="0.35">
      <c r="A631" t="s">
        <v>14</v>
      </c>
      <c r="D631" t="s">
        <v>20</v>
      </c>
    </row>
    <row r="632" spans="1:4" customFormat="1" hidden="1" x14ac:dyDescent="0.35">
      <c r="A632" t="s">
        <v>74</v>
      </c>
      <c r="D632" t="s">
        <v>14</v>
      </c>
    </row>
    <row r="633" spans="1:4" customFormat="1" hidden="1" x14ac:dyDescent="0.35">
      <c r="A633" t="s">
        <v>20</v>
      </c>
      <c r="D633" t="s">
        <v>74</v>
      </c>
    </row>
    <row r="634" spans="1:4" customFormat="1" hidden="1" x14ac:dyDescent="0.35">
      <c r="A634" t="s">
        <v>47</v>
      </c>
      <c r="D634" t="s">
        <v>20</v>
      </c>
    </row>
    <row r="635" spans="1:4" customFormat="1" hidden="1" x14ac:dyDescent="0.35">
      <c r="A635" t="s">
        <v>14</v>
      </c>
      <c r="D635" t="s">
        <v>47</v>
      </c>
    </row>
    <row r="636" spans="1:4" customFormat="1" hidden="1" x14ac:dyDescent="0.35">
      <c r="A636" t="s">
        <v>74</v>
      </c>
      <c r="D636" t="s">
        <v>14</v>
      </c>
    </row>
    <row r="637" spans="1:4" customFormat="1" hidden="1" x14ac:dyDescent="0.35">
      <c r="A637" t="s">
        <v>20</v>
      </c>
      <c r="D637" t="s">
        <v>74</v>
      </c>
    </row>
    <row r="638" spans="1:4" customFormat="1" hidden="1" x14ac:dyDescent="0.35">
      <c r="A638" t="s">
        <v>14</v>
      </c>
      <c r="D638" t="s">
        <v>20</v>
      </c>
    </row>
    <row r="639" spans="1:4" customFormat="1" hidden="1" x14ac:dyDescent="0.35">
      <c r="A639" t="s">
        <v>14</v>
      </c>
      <c r="D639" t="s">
        <v>14</v>
      </c>
    </row>
    <row r="640" spans="1:4" customFormat="1" hidden="1" x14ac:dyDescent="0.35">
      <c r="A640" t="s">
        <v>14</v>
      </c>
      <c r="D640" t="s">
        <v>14</v>
      </c>
    </row>
    <row r="641" spans="1:4" customFormat="1" hidden="1" x14ac:dyDescent="0.35">
      <c r="A641" t="s">
        <v>47</v>
      </c>
      <c r="D641" t="s">
        <v>14</v>
      </c>
    </row>
    <row r="642" spans="1:4" customFormat="1" hidden="1" x14ac:dyDescent="0.35">
      <c r="A642" t="s">
        <v>14</v>
      </c>
      <c r="D642" t="s">
        <v>47</v>
      </c>
    </row>
    <row r="643" spans="1:4" x14ac:dyDescent="0.35">
      <c r="A643" s="15" t="s">
        <v>20</v>
      </c>
      <c r="D643" s="14" t="s">
        <v>14</v>
      </c>
    </row>
    <row r="644" spans="1:4" customFormat="1" hidden="1" x14ac:dyDescent="0.35">
      <c r="A644" t="s">
        <v>20</v>
      </c>
      <c r="D644" t="s">
        <v>20</v>
      </c>
    </row>
    <row r="645" spans="1:4" customFormat="1" hidden="1" x14ac:dyDescent="0.35">
      <c r="A645" t="s">
        <v>20</v>
      </c>
      <c r="D645" t="s">
        <v>20</v>
      </c>
    </row>
    <row r="646" spans="1:4" customFormat="1" hidden="1" x14ac:dyDescent="0.35">
      <c r="A646" t="s">
        <v>14</v>
      </c>
      <c r="D646" t="s">
        <v>20</v>
      </c>
    </row>
    <row r="647" spans="1:4" customFormat="1" hidden="1" x14ac:dyDescent="0.35">
      <c r="A647" t="s">
        <v>14</v>
      </c>
      <c r="D647" t="s">
        <v>14</v>
      </c>
    </row>
    <row r="648" spans="1:4" customFormat="1" hidden="1" x14ac:dyDescent="0.35">
      <c r="A648" t="s">
        <v>14</v>
      </c>
      <c r="D648" t="s">
        <v>14</v>
      </c>
    </row>
    <row r="649" spans="1:4" customFormat="1" hidden="1" x14ac:dyDescent="0.35">
      <c r="A649" t="s">
        <v>14</v>
      </c>
      <c r="D649" t="s">
        <v>14</v>
      </c>
    </row>
    <row r="650" spans="1:4" customFormat="1" hidden="1" x14ac:dyDescent="0.35">
      <c r="A650" t="s">
        <v>74</v>
      </c>
      <c r="D650" t="s">
        <v>14</v>
      </c>
    </row>
    <row r="651" spans="1:4" customFormat="1" hidden="1" x14ac:dyDescent="0.35">
      <c r="A651" t="s">
        <v>14</v>
      </c>
      <c r="D651" t="s">
        <v>74</v>
      </c>
    </row>
    <row r="652" spans="1:4" customFormat="1" hidden="1" x14ac:dyDescent="0.35">
      <c r="A652" t="s">
        <v>14</v>
      </c>
      <c r="D652" t="s">
        <v>14</v>
      </c>
    </row>
    <row r="653" spans="1:4" customFormat="1" hidden="1" x14ac:dyDescent="0.35">
      <c r="A653" t="s">
        <v>14</v>
      </c>
      <c r="D653" t="s">
        <v>14</v>
      </c>
    </row>
    <row r="654" spans="1:4" x14ac:dyDescent="0.35">
      <c r="A654" s="15" t="s">
        <v>20</v>
      </c>
      <c r="D654" s="14" t="s">
        <v>14</v>
      </c>
    </row>
    <row r="655" spans="1:4" customFormat="1" hidden="1" x14ac:dyDescent="0.35">
      <c r="A655" t="s">
        <v>20</v>
      </c>
      <c r="D655" t="s">
        <v>20</v>
      </c>
    </row>
    <row r="656" spans="1:4" customFormat="1" hidden="1" x14ac:dyDescent="0.35">
      <c r="A656" t="s">
        <v>20</v>
      </c>
      <c r="D656" t="s">
        <v>20</v>
      </c>
    </row>
    <row r="657" spans="1:4" customFormat="1" hidden="1" x14ac:dyDescent="0.35">
      <c r="A657" t="s">
        <v>20</v>
      </c>
      <c r="D657" t="s">
        <v>20</v>
      </c>
    </row>
    <row r="658" spans="1:4" customFormat="1" hidden="1" x14ac:dyDescent="0.35">
      <c r="A658" t="s">
        <v>14</v>
      </c>
      <c r="D658" t="s">
        <v>20</v>
      </c>
    </row>
    <row r="659" spans="1:4" customFormat="1" hidden="1" x14ac:dyDescent="0.35">
      <c r="A659" t="s">
        <v>14</v>
      </c>
      <c r="D659" t="s">
        <v>14</v>
      </c>
    </row>
    <row r="660" spans="1:4" customFormat="1" hidden="1" x14ac:dyDescent="0.35">
      <c r="A660" t="s">
        <v>74</v>
      </c>
      <c r="D660" t="s">
        <v>14</v>
      </c>
    </row>
    <row r="661" spans="1:4" customFormat="1" hidden="1" x14ac:dyDescent="0.35">
      <c r="A661" t="s">
        <v>14</v>
      </c>
      <c r="D661" t="s">
        <v>74</v>
      </c>
    </row>
    <row r="662" spans="1:4" customFormat="1" hidden="1" x14ac:dyDescent="0.35">
      <c r="A662" t="s">
        <v>14</v>
      </c>
      <c r="D662" t="s">
        <v>14</v>
      </c>
    </row>
    <row r="663" spans="1:4" customFormat="1" hidden="1" x14ac:dyDescent="0.35">
      <c r="A663" t="s">
        <v>14</v>
      </c>
      <c r="D663" t="s">
        <v>14</v>
      </c>
    </row>
    <row r="664" spans="1:4" customFormat="1" hidden="1" x14ac:dyDescent="0.35">
      <c r="A664" t="s">
        <v>14</v>
      </c>
      <c r="D664" t="s">
        <v>14</v>
      </c>
    </row>
    <row r="665" spans="1:4" customFormat="1" hidden="1" x14ac:dyDescent="0.35">
      <c r="A665" t="s">
        <v>14</v>
      </c>
      <c r="D665" t="s">
        <v>14</v>
      </c>
    </row>
    <row r="666" spans="1:4" customFormat="1" hidden="1" x14ac:dyDescent="0.35">
      <c r="A666" t="s">
        <v>14</v>
      </c>
      <c r="D666" t="s">
        <v>14</v>
      </c>
    </row>
    <row r="667" spans="1:4" x14ac:dyDescent="0.35">
      <c r="A667" s="15" t="s">
        <v>20</v>
      </c>
      <c r="D667" s="14" t="s">
        <v>14</v>
      </c>
    </row>
    <row r="668" spans="1:4" customFormat="1" hidden="1" x14ac:dyDescent="0.35">
      <c r="A668" t="s">
        <v>74</v>
      </c>
      <c r="D668" t="s">
        <v>20</v>
      </c>
    </row>
    <row r="669" spans="1:4" customFormat="1" hidden="1" x14ac:dyDescent="0.35">
      <c r="A669" t="s">
        <v>20</v>
      </c>
      <c r="D669" t="s">
        <v>74</v>
      </c>
    </row>
    <row r="670" spans="1:4" customFormat="1" hidden="1" x14ac:dyDescent="0.35">
      <c r="A670" t="s">
        <v>14</v>
      </c>
      <c r="D670" t="s">
        <v>20</v>
      </c>
    </row>
    <row r="671" spans="1:4" x14ac:dyDescent="0.35">
      <c r="A671" s="15" t="s">
        <v>20</v>
      </c>
      <c r="D671" s="14" t="s">
        <v>14</v>
      </c>
    </row>
    <row r="672" spans="1:4" customFormat="1" hidden="1" x14ac:dyDescent="0.35">
      <c r="A672" t="s">
        <v>20</v>
      </c>
      <c r="D672" t="s">
        <v>20</v>
      </c>
    </row>
    <row r="673" spans="1:4" customFormat="1" hidden="1" x14ac:dyDescent="0.35">
      <c r="A673" t="s">
        <v>20</v>
      </c>
      <c r="D673" t="s">
        <v>20</v>
      </c>
    </row>
    <row r="674" spans="1:4" customFormat="1" hidden="1" x14ac:dyDescent="0.35">
      <c r="A674" t="s">
        <v>14</v>
      </c>
      <c r="D674" t="s">
        <v>20</v>
      </c>
    </row>
    <row r="675" spans="1:4" customFormat="1" hidden="1" x14ac:dyDescent="0.35">
      <c r="A675" t="s">
        <v>14</v>
      </c>
      <c r="D675" t="s">
        <v>14</v>
      </c>
    </row>
    <row r="676" spans="1:4" customFormat="1" hidden="1" x14ac:dyDescent="0.35">
      <c r="A676" t="s">
        <v>74</v>
      </c>
      <c r="D676" t="s">
        <v>14</v>
      </c>
    </row>
    <row r="677" spans="1:4" customFormat="1" hidden="1" x14ac:dyDescent="0.35">
      <c r="A677" t="s">
        <v>20</v>
      </c>
      <c r="D677" t="s">
        <v>74</v>
      </c>
    </row>
    <row r="678" spans="1:4" customFormat="1" hidden="1" x14ac:dyDescent="0.35">
      <c r="A678" t="s">
        <v>20</v>
      </c>
      <c r="D678" t="s">
        <v>20</v>
      </c>
    </row>
    <row r="679" spans="1:4" customFormat="1" hidden="1" x14ac:dyDescent="0.35">
      <c r="A679" t="s">
        <v>14</v>
      </c>
      <c r="D679" t="s">
        <v>20</v>
      </c>
    </row>
    <row r="680" spans="1:4" customFormat="1" hidden="1" x14ac:dyDescent="0.35">
      <c r="A680" t="s">
        <v>74</v>
      </c>
      <c r="D680" t="s">
        <v>14</v>
      </c>
    </row>
    <row r="681" spans="1:4" customFormat="1" hidden="1" x14ac:dyDescent="0.35">
      <c r="A681" t="s">
        <v>20</v>
      </c>
      <c r="D681" t="s">
        <v>74</v>
      </c>
    </row>
    <row r="682" spans="1:4" customFormat="1" hidden="1" x14ac:dyDescent="0.35">
      <c r="A682" t="s">
        <v>14</v>
      </c>
      <c r="D682" t="s">
        <v>20</v>
      </c>
    </row>
    <row r="683" spans="1:4" customFormat="1" hidden="1" x14ac:dyDescent="0.35">
      <c r="A683" t="s">
        <v>14</v>
      </c>
      <c r="D683" t="s">
        <v>14</v>
      </c>
    </row>
    <row r="684" spans="1:4" x14ac:dyDescent="0.35">
      <c r="A684" s="15" t="s">
        <v>20</v>
      </c>
      <c r="D684" s="14" t="s">
        <v>14</v>
      </c>
    </row>
    <row r="685" spans="1:4" customFormat="1" hidden="1" x14ac:dyDescent="0.35">
      <c r="A685" t="s">
        <v>20</v>
      </c>
      <c r="D685" t="s">
        <v>20</v>
      </c>
    </row>
    <row r="686" spans="1:4" customFormat="1" hidden="1" x14ac:dyDescent="0.35">
      <c r="A686" t="s">
        <v>20</v>
      </c>
      <c r="D686" t="s">
        <v>20</v>
      </c>
    </row>
    <row r="687" spans="1:4" customFormat="1" hidden="1" x14ac:dyDescent="0.35">
      <c r="A687" t="s">
        <v>14</v>
      </c>
      <c r="D687" t="s">
        <v>20</v>
      </c>
    </row>
    <row r="688" spans="1:4" x14ac:dyDescent="0.35">
      <c r="A688" s="15" t="s">
        <v>20</v>
      </c>
      <c r="D688" s="14" t="s">
        <v>14</v>
      </c>
    </row>
    <row r="689" spans="1:4" customFormat="1" hidden="1" x14ac:dyDescent="0.35">
      <c r="A689" t="s">
        <v>20</v>
      </c>
      <c r="D689" t="s">
        <v>20</v>
      </c>
    </row>
    <row r="690" spans="1:4" customFormat="1" hidden="1" x14ac:dyDescent="0.35">
      <c r="A690" t="s">
        <v>20</v>
      </c>
      <c r="D690" t="s">
        <v>20</v>
      </c>
    </row>
    <row r="691" spans="1:4" customFormat="1" hidden="1" x14ac:dyDescent="0.35">
      <c r="A691" t="s">
        <v>20</v>
      </c>
      <c r="D691" t="s">
        <v>20</v>
      </c>
    </row>
    <row r="692" spans="1:4" customFormat="1" hidden="1" x14ac:dyDescent="0.35">
      <c r="A692" t="s">
        <v>20</v>
      </c>
      <c r="D692" t="s">
        <v>20</v>
      </c>
    </row>
    <row r="693" spans="1:4" customFormat="1" hidden="1" x14ac:dyDescent="0.35">
      <c r="A693" t="s">
        <v>20</v>
      </c>
      <c r="D693" t="s">
        <v>20</v>
      </c>
    </row>
    <row r="694" spans="1:4" customFormat="1" hidden="1" x14ac:dyDescent="0.35">
      <c r="A694" t="s">
        <v>14</v>
      </c>
      <c r="D694" t="s">
        <v>20</v>
      </c>
    </row>
    <row r="695" spans="1:4" customFormat="1" hidden="1" x14ac:dyDescent="0.35">
      <c r="A695" t="s">
        <v>14</v>
      </c>
      <c r="D695" t="s">
        <v>14</v>
      </c>
    </row>
    <row r="696" spans="1:4" customFormat="1" hidden="1" x14ac:dyDescent="0.35">
      <c r="A696" t="s">
        <v>14</v>
      </c>
      <c r="D696" t="s">
        <v>14</v>
      </c>
    </row>
    <row r="697" spans="1:4" x14ac:dyDescent="0.35">
      <c r="A697" s="15" t="s">
        <v>20</v>
      </c>
      <c r="D697" s="14" t="s">
        <v>14</v>
      </c>
    </row>
    <row r="698" spans="1:4" customFormat="1" hidden="1" x14ac:dyDescent="0.35">
      <c r="A698" t="s">
        <v>14</v>
      </c>
      <c r="D698" t="s">
        <v>20</v>
      </c>
    </row>
    <row r="699" spans="1:4" x14ac:dyDescent="0.35">
      <c r="A699" s="15" t="s">
        <v>20</v>
      </c>
      <c r="D699" s="14" t="s">
        <v>14</v>
      </c>
    </row>
    <row r="700" spans="1:4" customFormat="1" hidden="1" x14ac:dyDescent="0.35">
      <c r="A700" t="s">
        <v>20</v>
      </c>
      <c r="D700" t="s">
        <v>20</v>
      </c>
    </row>
    <row r="701" spans="1:4" customFormat="1" hidden="1" x14ac:dyDescent="0.35">
      <c r="A701" t="s">
        <v>14</v>
      </c>
      <c r="D701" t="s">
        <v>20</v>
      </c>
    </row>
    <row r="702" spans="1:4" customFormat="1" hidden="1" x14ac:dyDescent="0.35">
      <c r="A702" t="s">
        <v>14</v>
      </c>
      <c r="D702" t="s">
        <v>14</v>
      </c>
    </row>
    <row r="703" spans="1:4" x14ac:dyDescent="0.35">
      <c r="A703" s="15" t="s">
        <v>20</v>
      </c>
      <c r="D703" s="14" t="s">
        <v>14</v>
      </c>
    </row>
    <row r="704" spans="1:4" customFormat="1" hidden="1" x14ac:dyDescent="0.35">
      <c r="A704" t="s">
        <v>14</v>
      </c>
      <c r="D704" t="s">
        <v>20</v>
      </c>
    </row>
    <row r="705" spans="1:4" x14ac:dyDescent="0.35">
      <c r="A705" s="15" t="s">
        <v>20</v>
      </c>
      <c r="D705" s="14" t="s">
        <v>14</v>
      </c>
    </row>
    <row r="706" spans="1:4" customFormat="1" hidden="1" x14ac:dyDescent="0.35">
      <c r="A706" t="s">
        <v>20</v>
      </c>
      <c r="D706" t="s">
        <v>20</v>
      </c>
    </row>
    <row r="707" spans="1:4" customFormat="1" hidden="1" x14ac:dyDescent="0.35">
      <c r="A707" t="s">
        <v>14</v>
      </c>
      <c r="D707" t="s">
        <v>20</v>
      </c>
    </row>
    <row r="708" spans="1:4" x14ac:dyDescent="0.35">
      <c r="A708" s="15" t="s">
        <v>20</v>
      </c>
      <c r="D708" s="14" t="s">
        <v>14</v>
      </c>
    </row>
    <row r="709" spans="1:4" customFormat="1" hidden="1" x14ac:dyDescent="0.35">
      <c r="A709" t="s">
        <v>20</v>
      </c>
      <c r="D709" t="s">
        <v>20</v>
      </c>
    </row>
    <row r="710" spans="1:4" customFormat="1" hidden="1" x14ac:dyDescent="0.35">
      <c r="A710" t="s">
        <v>20</v>
      </c>
      <c r="D710" t="s">
        <v>20</v>
      </c>
    </row>
    <row r="711" spans="1:4" customFormat="1" hidden="1" x14ac:dyDescent="0.35">
      <c r="A711" t="s">
        <v>20</v>
      </c>
      <c r="D711" t="s">
        <v>20</v>
      </c>
    </row>
    <row r="712" spans="1:4" customFormat="1" hidden="1" x14ac:dyDescent="0.35">
      <c r="A712" t="s">
        <v>20</v>
      </c>
      <c r="D712" t="s">
        <v>20</v>
      </c>
    </row>
    <row r="713" spans="1:4" customFormat="1" hidden="1" x14ac:dyDescent="0.35">
      <c r="A713" t="s">
        <v>14</v>
      </c>
      <c r="D713" t="s">
        <v>20</v>
      </c>
    </row>
    <row r="714" spans="1:4" x14ac:dyDescent="0.35">
      <c r="A714" s="15" t="s">
        <v>20</v>
      </c>
      <c r="D714" s="14" t="s">
        <v>14</v>
      </c>
    </row>
    <row r="715" spans="1:4" customFormat="1" hidden="1" x14ac:dyDescent="0.35">
      <c r="A715" t="s">
        <v>20</v>
      </c>
      <c r="D715" t="s">
        <v>20</v>
      </c>
    </row>
    <row r="716" spans="1:4" customFormat="1" hidden="1" x14ac:dyDescent="0.35">
      <c r="A716" t="s">
        <v>20</v>
      </c>
      <c r="D716" t="s">
        <v>20</v>
      </c>
    </row>
    <row r="717" spans="1:4" customFormat="1" hidden="1" x14ac:dyDescent="0.35">
      <c r="A717" t="s">
        <v>14</v>
      </c>
      <c r="D717" t="s">
        <v>20</v>
      </c>
    </row>
    <row r="718" spans="1:4" x14ac:dyDescent="0.35">
      <c r="A718" s="15" t="s">
        <v>20</v>
      </c>
      <c r="D718" s="14" t="s">
        <v>14</v>
      </c>
    </row>
    <row r="719" spans="1:4" customFormat="1" hidden="1" x14ac:dyDescent="0.35">
      <c r="A719" t="s">
        <v>20</v>
      </c>
      <c r="D719" t="s">
        <v>20</v>
      </c>
    </row>
    <row r="720" spans="1:4" customFormat="1" hidden="1" x14ac:dyDescent="0.35">
      <c r="A720" t="s">
        <v>20</v>
      </c>
      <c r="D720" t="s">
        <v>20</v>
      </c>
    </row>
    <row r="721" spans="1:4" customFormat="1" hidden="1" x14ac:dyDescent="0.35">
      <c r="A721" t="s">
        <v>20</v>
      </c>
      <c r="D721" t="s">
        <v>20</v>
      </c>
    </row>
    <row r="722" spans="1:4" customFormat="1" hidden="1" x14ac:dyDescent="0.35">
      <c r="A722" t="s">
        <v>74</v>
      </c>
      <c r="D722" t="s">
        <v>20</v>
      </c>
    </row>
    <row r="723" spans="1:4" customFormat="1" hidden="1" x14ac:dyDescent="0.35">
      <c r="A723" t="s">
        <v>74</v>
      </c>
      <c r="D723" t="s">
        <v>74</v>
      </c>
    </row>
    <row r="724" spans="1:4" customFormat="1" hidden="1" x14ac:dyDescent="0.35">
      <c r="A724" t="s">
        <v>20</v>
      </c>
      <c r="D724" t="s">
        <v>74</v>
      </c>
    </row>
    <row r="725" spans="1:4" customFormat="1" hidden="1" x14ac:dyDescent="0.35">
      <c r="A725" t="s">
        <v>20</v>
      </c>
      <c r="D725" t="s">
        <v>20</v>
      </c>
    </row>
    <row r="726" spans="1:4" customFormat="1" hidden="1" x14ac:dyDescent="0.35">
      <c r="A726" t="s">
        <v>20</v>
      </c>
      <c r="D726" t="s">
        <v>20</v>
      </c>
    </row>
    <row r="727" spans="1:4" customFormat="1" hidden="1" x14ac:dyDescent="0.35">
      <c r="A727" t="s">
        <v>14</v>
      </c>
      <c r="D727" t="s">
        <v>20</v>
      </c>
    </row>
    <row r="728" spans="1:4" customFormat="1" hidden="1" x14ac:dyDescent="0.35">
      <c r="A728" t="s">
        <v>74</v>
      </c>
      <c r="D728" t="s">
        <v>14</v>
      </c>
    </row>
    <row r="729" spans="1:4" customFormat="1" hidden="1" x14ac:dyDescent="0.35">
      <c r="A729" t="s">
        <v>20</v>
      </c>
      <c r="D729" t="s">
        <v>74</v>
      </c>
    </row>
    <row r="730" spans="1:4" customFormat="1" hidden="1" x14ac:dyDescent="0.35">
      <c r="A730" t="s">
        <v>14</v>
      </c>
      <c r="D730" t="s">
        <v>20</v>
      </c>
    </row>
    <row r="731" spans="1:4" x14ac:dyDescent="0.35">
      <c r="A731" s="15" t="s">
        <v>20</v>
      </c>
      <c r="D731" s="14" t="s">
        <v>14</v>
      </c>
    </row>
    <row r="732" spans="1:4" customFormat="1" hidden="1" x14ac:dyDescent="0.35">
      <c r="A732" t="s">
        <v>20</v>
      </c>
      <c r="D732" t="s">
        <v>20</v>
      </c>
    </row>
    <row r="733" spans="1:4" customFormat="1" hidden="1" x14ac:dyDescent="0.35">
      <c r="A733" t="s">
        <v>74</v>
      </c>
      <c r="D733" t="s">
        <v>20</v>
      </c>
    </row>
    <row r="734" spans="1:4" customFormat="1" hidden="1" x14ac:dyDescent="0.35">
      <c r="A734" t="s">
        <v>14</v>
      </c>
      <c r="D734" t="s">
        <v>74</v>
      </c>
    </row>
    <row r="735" spans="1:4" x14ac:dyDescent="0.35">
      <c r="A735" s="15" t="s">
        <v>20</v>
      </c>
      <c r="D735" s="14" t="s">
        <v>14</v>
      </c>
    </row>
    <row r="736" spans="1:4" customFormat="1" hidden="1" x14ac:dyDescent="0.35">
      <c r="A736" t="s">
        <v>20</v>
      </c>
      <c r="D736" t="s">
        <v>20</v>
      </c>
    </row>
    <row r="737" spans="1:4" customFormat="1" hidden="1" x14ac:dyDescent="0.35">
      <c r="A737" t="s">
        <v>20</v>
      </c>
      <c r="D737" t="s">
        <v>20</v>
      </c>
    </row>
    <row r="738" spans="1:4" customFormat="1" hidden="1" x14ac:dyDescent="0.35">
      <c r="A738" t="s">
        <v>74</v>
      </c>
      <c r="D738" t="s">
        <v>20</v>
      </c>
    </row>
    <row r="739" spans="1:4" customFormat="1" hidden="1" x14ac:dyDescent="0.35">
      <c r="A739" t="s">
        <v>20</v>
      </c>
      <c r="D739" t="s">
        <v>74</v>
      </c>
    </row>
    <row r="740" spans="1:4" customFormat="1" hidden="1" x14ac:dyDescent="0.35">
      <c r="A740" t="s">
        <v>14</v>
      </c>
      <c r="D740" t="s">
        <v>20</v>
      </c>
    </row>
    <row r="741" spans="1:4" customFormat="1" hidden="1" x14ac:dyDescent="0.35">
      <c r="A741" t="s">
        <v>14</v>
      </c>
      <c r="D741" t="s">
        <v>14</v>
      </c>
    </row>
    <row r="742" spans="1:4" customFormat="1" hidden="1" x14ac:dyDescent="0.35">
      <c r="A742" t="s">
        <v>14</v>
      </c>
      <c r="D742" t="s">
        <v>14</v>
      </c>
    </row>
    <row r="743" spans="1:4" x14ac:dyDescent="0.35">
      <c r="A743" s="15" t="s">
        <v>20</v>
      </c>
      <c r="D743" s="14" t="s">
        <v>14</v>
      </c>
    </row>
    <row r="744" spans="1:4" customFormat="1" hidden="1" x14ac:dyDescent="0.35">
      <c r="A744" t="s">
        <v>20</v>
      </c>
      <c r="D744" t="s">
        <v>20</v>
      </c>
    </row>
    <row r="745" spans="1:4" customFormat="1" hidden="1" x14ac:dyDescent="0.35">
      <c r="A745" t="s">
        <v>14</v>
      </c>
      <c r="D745" t="s">
        <v>20</v>
      </c>
    </row>
    <row r="746" spans="1:4" x14ac:dyDescent="0.35">
      <c r="A746" s="15" t="s">
        <v>20</v>
      </c>
      <c r="D746" s="14" t="s">
        <v>14</v>
      </c>
    </row>
    <row r="747" spans="1:4" customFormat="1" hidden="1" x14ac:dyDescent="0.35">
      <c r="A747" t="s">
        <v>14</v>
      </c>
      <c r="D747" t="s">
        <v>20</v>
      </c>
    </row>
    <row r="748" spans="1:4" x14ac:dyDescent="0.35">
      <c r="A748" s="15" t="s">
        <v>20</v>
      </c>
      <c r="D748" s="14" t="s">
        <v>14</v>
      </c>
    </row>
    <row r="749" spans="1:4" customFormat="1" hidden="1" x14ac:dyDescent="0.35">
      <c r="A749" t="s">
        <v>20</v>
      </c>
      <c r="D749" t="s">
        <v>20</v>
      </c>
    </row>
    <row r="750" spans="1:4" customFormat="1" hidden="1" x14ac:dyDescent="0.35">
      <c r="A750" t="s">
        <v>74</v>
      </c>
      <c r="D750" t="s">
        <v>20</v>
      </c>
    </row>
    <row r="751" spans="1:4" customFormat="1" hidden="1" x14ac:dyDescent="0.35">
      <c r="A751" t="s">
        <v>20</v>
      </c>
      <c r="D751" t="s">
        <v>74</v>
      </c>
    </row>
    <row r="752" spans="1:4" customFormat="1" hidden="1" x14ac:dyDescent="0.35">
      <c r="A752" t="s">
        <v>14</v>
      </c>
      <c r="D752" t="s">
        <v>20</v>
      </c>
    </row>
    <row r="753" spans="1:4" x14ac:dyDescent="0.35">
      <c r="A753" s="15" t="s">
        <v>20</v>
      </c>
      <c r="D753" s="14" t="s">
        <v>14</v>
      </c>
    </row>
    <row r="754" spans="1:4" customFormat="1" hidden="1" x14ac:dyDescent="0.35">
      <c r="A754" t="s">
        <v>74</v>
      </c>
      <c r="D754" t="s">
        <v>20</v>
      </c>
    </row>
    <row r="755" spans="1:4" customFormat="1" hidden="1" x14ac:dyDescent="0.35">
      <c r="A755" t="s">
        <v>20</v>
      </c>
      <c r="D755" t="s">
        <v>74</v>
      </c>
    </row>
    <row r="756" spans="1:4" customFormat="1" hidden="1" x14ac:dyDescent="0.35">
      <c r="A756" t="s">
        <v>20</v>
      </c>
      <c r="D756" t="s">
        <v>20</v>
      </c>
    </row>
    <row r="757" spans="1:4" customFormat="1" hidden="1" x14ac:dyDescent="0.35">
      <c r="A757" t="s">
        <v>20</v>
      </c>
      <c r="D757" t="s">
        <v>20</v>
      </c>
    </row>
    <row r="758" spans="1:4" customFormat="1" hidden="1" x14ac:dyDescent="0.35">
      <c r="A758" t="s">
        <v>20</v>
      </c>
      <c r="D758" t="s">
        <v>20</v>
      </c>
    </row>
    <row r="759" spans="1:4" customFormat="1" hidden="1" x14ac:dyDescent="0.35">
      <c r="A759" t="s">
        <v>20</v>
      </c>
      <c r="D759" t="s">
        <v>20</v>
      </c>
    </row>
    <row r="760" spans="1:4" customFormat="1" hidden="1" x14ac:dyDescent="0.35">
      <c r="A760" t="s">
        <v>20</v>
      </c>
      <c r="D760" t="s">
        <v>20</v>
      </c>
    </row>
    <row r="761" spans="1:4" customFormat="1" hidden="1" x14ac:dyDescent="0.35">
      <c r="A761" t="s">
        <v>14</v>
      </c>
      <c r="D761" t="s">
        <v>20</v>
      </c>
    </row>
    <row r="762" spans="1:4" customFormat="1" hidden="1" x14ac:dyDescent="0.35">
      <c r="A762" t="s">
        <v>14</v>
      </c>
      <c r="D762" t="s">
        <v>14</v>
      </c>
    </row>
    <row r="763" spans="1:4" x14ac:dyDescent="0.35">
      <c r="A763" s="15" t="s">
        <v>20</v>
      </c>
      <c r="D763" s="14" t="s">
        <v>14</v>
      </c>
    </row>
    <row r="764" spans="1:4" customFormat="1" hidden="1" x14ac:dyDescent="0.35">
      <c r="A764" t="s">
        <v>20</v>
      </c>
      <c r="D764" t="s">
        <v>20</v>
      </c>
    </row>
    <row r="765" spans="1:4" customFormat="1" hidden="1" x14ac:dyDescent="0.35">
      <c r="A765" t="s">
        <v>20</v>
      </c>
      <c r="D765" t="s">
        <v>20</v>
      </c>
    </row>
    <row r="766" spans="1:4" customFormat="1" hidden="1" x14ac:dyDescent="0.35">
      <c r="A766" t="s">
        <v>20</v>
      </c>
      <c r="D766" t="s">
        <v>20</v>
      </c>
    </row>
    <row r="767" spans="1:4" customFormat="1" hidden="1" x14ac:dyDescent="0.35">
      <c r="A767" t="s">
        <v>20</v>
      </c>
      <c r="D767" t="s">
        <v>20</v>
      </c>
    </row>
    <row r="768" spans="1:4" customFormat="1" hidden="1" x14ac:dyDescent="0.35">
      <c r="A768" t="s">
        <v>14</v>
      </c>
      <c r="D768" t="s">
        <v>20</v>
      </c>
    </row>
    <row r="769" spans="1:4" customFormat="1" hidden="1" x14ac:dyDescent="0.35">
      <c r="A769" t="s">
        <v>14</v>
      </c>
      <c r="D769" t="s">
        <v>14</v>
      </c>
    </row>
    <row r="770" spans="1:4" x14ac:dyDescent="0.35">
      <c r="A770" s="15" t="s">
        <v>20</v>
      </c>
      <c r="D770" s="14" t="s">
        <v>14</v>
      </c>
    </row>
    <row r="771" spans="1:4" customFormat="1" hidden="1" x14ac:dyDescent="0.35">
      <c r="A771" t="s">
        <v>14</v>
      </c>
      <c r="D771" t="s">
        <v>20</v>
      </c>
    </row>
    <row r="772" spans="1:4" x14ac:dyDescent="0.35">
      <c r="A772" s="15" t="s">
        <v>20</v>
      </c>
      <c r="D772" s="14" t="s">
        <v>14</v>
      </c>
    </row>
    <row r="773" spans="1:4" customFormat="1" hidden="1" x14ac:dyDescent="0.35">
      <c r="A773" t="s">
        <v>74</v>
      </c>
      <c r="D773" t="s">
        <v>20</v>
      </c>
    </row>
    <row r="774" spans="1:4" customFormat="1" hidden="1" x14ac:dyDescent="0.35">
      <c r="A774" t="s">
        <v>20</v>
      </c>
      <c r="D774" t="s">
        <v>74</v>
      </c>
    </row>
    <row r="775" spans="1:4" customFormat="1" hidden="1" x14ac:dyDescent="0.35">
      <c r="A775" t="s">
        <v>20</v>
      </c>
      <c r="D775" t="s">
        <v>20</v>
      </c>
    </row>
    <row r="776" spans="1:4" customFormat="1" hidden="1" x14ac:dyDescent="0.35">
      <c r="A776" t="s">
        <v>20</v>
      </c>
      <c r="D776" t="s">
        <v>20</v>
      </c>
    </row>
    <row r="777" spans="1:4" customFormat="1" hidden="1" x14ac:dyDescent="0.35">
      <c r="A777" t="s">
        <v>14</v>
      </c>
      <c r="D777" t="s">
        <v>20</v>
      </c>
    </row>
    <row r="778" spans="1:4" customFormat="1" hidden="1" x14ac:dyDescent="0.35">
      <c r="A778" t="s">
        <v>14</v>
      </c>
      <c r="D778" t="s">
        <v>14</v>
      </c>
    </row>
    <row r="779" spans="1:4" customFormat="1" hidden="1" x14ac:dyDescent="0.35">
      <c r="A779" t="s">
        <v>14</v>
      </c>
      <c r="D779" t="s">
        <v>14</v>
      </c>
    </row>
    <row r="780" spans="1:4" x14ac:dyDescent="0.35">
      <c r="A780" s="15" t="s">
        <v>20</v>
      </c>
      <c r="D780" s="14" t="s">
        <v>14</v>
      </c>
    </row>
    <row r="781" spans="1:4" customFormat="1" hidden="1" x14ac:dyDescent="0.35">
      <c r="A781" t="s">
        <v>14</v>
      </c>
      <c r="D781" t="s">
        <v>20</v>
      </c>
    </row>
    <row r="782" spans="1:4" x14ac:dyDescent="0.35">
      <c r="A782" s="15" t="s">
        <v>20</v>
      </c>
      <c r="D782" s="14" t="s">
        <v>14</v>
      </c>
    </row>
    <row r="783" spans="1:4" customFormat="1" hidden="1" x14ac:dyDescent="0.35">
      <c r="A783" t="s">
        <v>74</v>
      </c>
      <c r="D783" t="s">
        <v>20</v>
      </c>
    </row>
    <row r="784" spans="1:4" customFormat="1" hidden="1" x14ac:dyDescent="0.35">
      <c r="A784" t="s">
        <v>20</v>
      </c>
      <c r="D784" t="s">
        <v>74</v>
      </c>
    </row>
    <row r="785" spans="1:4" customFormat="1" hidden="1" x14ac:dyDescent="0.35">
      <c r="A785" t="s">
        <v>20</v>
      </c>
      <c r="D785" t="s">
        <v>20</v>
      </c>
    </row>
    <row r="786" spans="1:4" customFormat="1" hidden="1" x14ac:dyDescent="0.35">
      <c r="A786" t="s">
        <v>20</v>
      </c>
      <c r="D786" t="s">
        <v>20</v>
      </c>
    </row>
    <row r="787" spans="1:4" customFormat="1" hidden="1" x14ac:dyDescent="0.35">
      <c r="A787" t="s">
        <v>20</v>
      </c>
      <c r="D787" t="s">
        <v>20</v>
      </c>
    </row>
    <row r="788" spans="1:4" customFormat="1" hidden="1" x14ac:dyDescent="0.35">
      <c r="A788" t="s">
        <v>20</v>
      </c>
      <c r="D788" t="s">
        <v>20</v>
      </c>
    </row>
    <row r="789" spans="1:4" customFormat="1" hidden="1" x14ac:dyDescent="0.35">
      <c r="A789" t="s">
        <v>14</v>
      </c>
      <c r="D789" t="s">
        <v>20</v>
      </c>
    </row>
    <row r="790" spans="1:4" customFormat="1" hidden="1" x14ac:dyDescent="0.35">
      <c r="A790" t="s">
        <v>47</v>
      </c>
      <c r="D790" t="s">
        <v>14</v>
      </c>
    </row>
    <row r="791" spans="1:4" customFormat="1" hidden="1" x14ac:dyDescent="0.35">
      <c r="A791" t="s">
        <v>14</v>
      </c>
      <c r="D791" t="s">
        <v>47</v>
      </c>
    </row>
    <row r="792" spans="1:4" customFormat="1" hidden="1" x14ac:dyDescent="0.35">
      <c r="A792" t="s">
        <v>74</v>
      </c>
      <c r="D792" t="s">
        <v>14</v>
      </c>
    </row>
    <row r="793" spans="1:4" customFormat="1" hidden="1" x14ac:dyDescent="0.35">
      <c r="A793" t="s">
        <v>14</v>
      </c>
      <c r="D793" t="s">
        <v>74</v>
      </c>
    </row>
    <row r="794" spans="1:4" customFormat="1" hidden="1" x14ac:dyDescent="0.35">
      <c r="A794" t="s">
        <v>14</v>
      </c>
      <c r="D794" t="s">
        <v>14</v>
      </c>
    </row>
    <row r="795" spans="1:4" x14ac:dyDescent="0.35">
      <c r="A795" s="15" t="s">
        <v>20</v>
      </c>
      <c r="D795" s="14" t="s">
        <v>14</v>
      </c>
    </row>
    <row r="796" spans="1:4" customFormat="1" hidden="1" x14ac:dyDescent="0.35">
      <c r="A796" t="s">
        <v>20</v>
      </c>
      <c r="D796" t="s">
        <v>20</v>
      </c>
    </row>
    <row r="797" spans="1:4" customFormat="1" hidden="1" x14ac:dyDescent="0.35">
      <c r="A797" t="s">
        <v>14</v>
      </c>
      <c r="D797" t="s">
        <v>20</v>
      </c>
    </row>
    <row r="798" spans="1:4" customFormat="1" hidden="1" x14ac:dyDescent="0.35">
      <c r="A798" t="s">
        <v>14</v>
      </c>
      <c r="D798" t="s">
        <v>14</v>
      </c>
    </row>
    <row r="799" spans="1:4" x14ac:dyDescent="0.35">
      <c r="A799" s="15" t="s">
        <v>20</v>
      </c>
      <c r="D799" s="14" t="s">
        <v>14</v>
      </c>
    </row>
    <row r="800" spans="1:4" customFormat="1" hidden="1" x14ac:dyDescent="0.35">
      <c r="A800" t="s">
        <v>20</v>
      </c>
      <c r="D800" t="s">
        <v>20</v>
      </c>
    </row>
    <row r="801" spans="1:4" customFormat="1" hidden="1" x14ac:dyDescent="0.35">
      <c r="A801" t="s">
        <v>14</v>
      </c>
      <c r="D801" t="s">
        <v>20</v>
      </c>
    </row>
    <row r="802" spans="1:4" customFormat="1" hidden="1" x14ac:dyDescent="0.35">
      <c r="A802" t="s">
        <v>14</v>
      </c>
      <c r="D802" t="s">
        <v>14</v>
      </c>
    </row>
    <row r="803" spans="1:4" x14ac:dyDescent="0.35">
      <c r="A803" s="15" t="s">
        <v>20</v>
      </c>
      <c r="D803" s="14" t="s">
        <v>14</v>
      </c>
    </row>
    <row r="804" spans="1:4" customFormat="1" hidden="1" x14ac:dyDescent="0.35">
      <c r="A804" t="s">
        <v>20</v>
      </c>
      <c r="D804" t="s">
        <v>20</v>
      </c>
    </row>
    <row r="805" spans="1:4" customFormat="1" hidden="1" x14ac:dyDescent="0.35">
      <c r="A805" t="s">
        <v>20</v>
      </c>
      <c r="D805" t="s">
        <v>20</v>
      </c>
    </row>
    <row r="806" spans="1:4" customFormat="1" hidden="1" x14ac:dyDescent="0.35">
      <c r="A806" t="s">
        <v>20</v>
      </c>
      <c r="D806" t="s">
        <v>20</v>
      </c>
    </row>
    <row r="807" spans="1:4" customFormat="1" hidden="1" x14ac:dyDescent="0.35">
      <c r="A807" t="s">
        <v>14</v>
      </c>
      <c r="D807" t="s">
        <v>20</v>
      </c>
    </row>
    <row r="808" spans="1:4" x14ac:dyDescent="0.35">
      <c r="A808" s="15" t="s">
        <v>20</v>
      </c>
      <c r="D808" s="14" t="s">
        <v>14</v>
      </c>
    </row>
    <row r="809" spans="1:4" customFormat="1" hidden="1" x14ac:dyDescent="0.35">
      <c r="A809" t="s">
        <v>20</v>
      </c>
      <c r="D809" t="s">
        <v>20</v>
      </c>
    </row>
    <row r="810" spans="1:4" customFormat="1" hidden="1" x14ac:dyDescent="0.35">
      <c r="A810" t="s">
        <v>14</v>
      </c>
      <c r="D810" t="s">
        <v>20</v>
      </c>
    </row>
    <row r="811" spans="1:4" customFormat="1" hidden="1" x14ac:dyDescent="0.35">
      <c r="A811" t="s">
        <v>14</v>
      </c>
      <c r="D811" t="s">
        <v>14</v>
      </c>
    </row>
    <row r="812" spans="1:4" x14ac:dyDescent="0.35">
      <c r="A812" s="15" t="s">
        <v>20</v>
      </c>
      <c r="D812" s="14" t="s">
        <v>14</v>
      </c>
    </row>
    <row r="813" spans="1:4" customFormat="1" hidden="1" x14ac:dyDescent="0.35">
      <c r="A813" t="s">
        <v>14</v>
      </c>
      <c r="D813" t="s">
        <v>20</v>
      </c>
    </row>
    <row r="814" spans="1:4" x14ac:dyDescent="0.35">
      <c r="A814" s="15" t="s">
        <v>20</v>
      </c>
      <c r="D814" s="14" t="s">
        <v>14</v>
      </c>
    </row>
    <row r="815" spans="1:4" customFormat="1" hidden="1" x14ac:dyDescent="0.35">
      <c r="A815" t="s">
        <v>20</v>
      </c>
      <c r="D815" t="s">
        <v>20</v>
      </c>
    </row>
    <row r="816" spans="1:4" customFormat="1" hidden="1" x14ac:dyDescent="0.35">
      <c r="A816" t="s">
        <v>14</v>
      </c>
      <c r="D816" t="s">
        <v>20</v>
      </c>
    </row>
    <row r="817" spans="1:4" x14ac:dyDescent="0.35">
      <c r="A817" s="15" t="s">
        <v>20</v>
      </c>
      <c r="D817" s="14" t="s">
        <v>14</v>
      </c>
    </row>
    <row r="818" spans="1:4" customFormat="1" hidden="1" x14ac:dyDescent="0.35">
      <c r="A818" t="s">
        <v>20</v>
      </c>
      <c r="D818" t="s">
        <v>20</v>
      </c>
    </row>
    <row r="819" spans="1:4" customFormat="1" hidden="1" x14ac:dyDescent="0.35">
      <c r="A819" t="s">
        <v>20</v>
      </c>
      <c r="D819" t="s">
        <v>20</v>
      </c>
    </row>
    <row r="820" spans="1:4" customFormat="1" hidden="1" x14ac:dyDescent="0.35">
      <c r="A820" t="s">
        <v>20</v>
      </c>
      <c r="D820" t="s">
        <v>20</v>
      </c>
    </row>
    <row r="821" spans="1:4" customFormat="1" hidden="1" x14ac:dyDescent="0.35">
      <c r="A821" t="s">
        <v>14</v>
      </c>
      <c r="D821" t="s">
        <v>20</v>
      </c>
    </row>
    <row r="822" spans="1:4" x14ac:dyDescent="0.35">
      <c r="A822" s="15" t="s">
        <v>20</v>
      </c>
      <c r="D822" s="14" t="s">
        <v>14</v>
      </c>
    </row>
    <row r="823" spans="1:4" customFormat="1" hidden="1" x14ac:dyDescent="0.35">
      <c r="A823" t="s">
        <v>20</v>
      </c>
      <c r="D823" t="s">
        <v>20</v>
      </c>
    </row>
    <row r="824" spans="1:4" customFormat="1" hidden="1" x14ac:dyDescent="0.35">
      <c r="A824" t="s">
        <v>20</v>
      </c>
      <c r="D824" t="s">
        <v>20</v>
      </c>
    </row>
    <row r="825" spans="1:4" customFormat="1" hidden="1" x14ac:dyDescent="0.35">
      <c r="A825" t="s">
        <v>20</v>
      </c>
      <c r="D825" t="s">
        <v>20</v>
      </c>
    </row>
    <row r="826" spans="1:4" customFormat="1" hidden="1" x14ac:dyDescent="0.35">
      <c r="A826" t="s">
        <v>20</v>
      </c>
      <c r="D826" t="s">
        <v>20</v>
      </c>
    </row>
    <row r="827" spans="1:4" customFormat="1" hidden="1" x14ac:dyDescent="0.35">
      <c r="A827" t="s">
        <v>20</v>
      </c>
      <c r="D827" t="s">
        <v>20</v>
      </c>
    </row>
    <row r="828" spans="1:4" customFormat="1" hidden="1" x14ac:dyDescent="0.35">
      <c r="A828" t="s">
        <v>20</v>
      </c>
      <c r="D828" t="s">
        <v>20</v>
      </c>
    </row>
    <row r="829" spans="1:4" customFormat="1" hidden="1" x14ac:dyDescent="0.35">
      <c r="A829" t="s">
        <v>20</v>
      </c>
      <c r="D829" t="s">
        <v>20</v>
      </c>
    </row>
    <row r="830" spans="1:4" customFormat="1" hidden="1" x14ac:dyDescent="0.35">
      <c r="A830" t="s">
        <v>14</v>
      </c>
      <c r="D830" t="s">
        <v>20</v>
      </c>
    </row>
    <row r="831" spans="1:4" customFormat="1" hidden="1" x14ac:dyDescent="0.35">
      <c r="A831" t="s">
        <v>14</v>
      </c>
      <c r="D831" t="s">
        <v>14</v>
      </c>
    </row>
    <row r="832" spans="1:4" customFormat="1" hidden="1" x14ac:dyDescent="0.35">
      <c r="A832" t="s">
        <v>14</v>
      </c>
      <c r="D832" t="s">
        <v>14</v>
      </c>
    </row>
    <row r="833" spans="1:4" x14ac:dyDescent="0.35">
      <c r="A833" s="15" t="s">
        <v>20</v>
      </c>
      <c r="D833" s="14" t="s">
        <v>14</v>
      </c>
    </row>
    <row r="834" spans="1:4" customFormat="1" hidden="1" x14ac:dyDescent="0.35">
      <c r="A834" t="s">
        <v>20</v>
      </c>
      <c r="D834" t="s">
        <v>20</v>
      </c>
    </row>
    <row r="835" spans="1:4" customFormat="1" hidden="1" x14ac:dyDescent="0.35">
      <c r="A835" t="s">
        <v>20</v>
      </c>
      <c r="D835" t="s">
        <v>20</v>
      </c>
    </row>
    <row r="836" spans="1:4" customFormat="1" hidden="1" x14ac:dyDescent="0.35">
      <c r="A836" t="s">
        <v>20</v>
      </c>
      <c r="D836" t="s">
        <v>20</v>
      </c>
    </row>
    <row r="837" spans="1:4" customFormat="1" hidden="1" x14ac:dyDescent="0.35">
      <c r="A837" t="s">
        <v>14</v>
      </c>
      <c r="D837" t="s">
        <v>20</v>
      </c>
    </row>
    <row r="838" spans="1:4" customFormat="1" hidden="1" x14ac:dyDescent="0.35">
      <c r="A838" t="s">
        <v>14</v>
      </c>
      <c r="D838" t="s">
        <v>14</v>
      </c>
    </row>
    <row r="839" spans="1:4" x14ac:dyDescent="0.35">
      <c r="A839" s="15" t="s">
        <v>20</v>
      </c>
      <c r="D839" s="14" t="s">
        <v>14</v>
      </c>
    </row>
    <row r="840" spans="1:4" customFormat="1" hidden="1" x14ac:dyDescent="0.35">
      <c r="A840" t="s">
        <v>20</v>
      </c>
      <c r="D840" t="s">
        <v>20</v>
      </c>
    </row>
    <row r="841" spans="1:4" customFormat="1" hidden="1" x14ac:dyDescent="0.35">
      <c r="A841" t="s">
        <v>20</v>
      </c>
      <c r="D841" t="s">
        <v>20</v>
      </c>
    </row>
    <row r="842" spans="1:4" customFormat="1" hidden="1" x14ac:dyDescent="0.35">
      <c r="A842" t="s">
        <v>20</v>
      </c>
      <c r="D842" t="s">
        <v>20</v>
      </c>
    </row>
    <row r="843" spans="1:4" customFormat="1" hidden="1" x14ac:dyDescent="0.35">
      <c r="A843" t="s">
        <v>20</v>
      </c>
      <c r="D843" t="s">
        <v>20</v>
      </c>
    </row>
    <row r="844" spans="1:4" customFormat="1" hidden="1" x14ac:dyDescent="0.35">
      <c r="A844" t="s">
        <v>20</v>
      </c>
      <c r="D844" t="s">
        <v>20</v>
      </c>
    </row>
    <row r="845" spans="1:4" customFormat="1" hidden="1" x14ac:dyDescent="0.35">
      <c r="A845" t="s">
        <v>14</v>
      </c>
      <c r="D845" t="s">
        <v>20</v>
      </c>
    </row>
    <row r="846" spans="1:4" customFormat="1" hidden="1" x14ac:dyDescent="0.35">
      <c r="A846" t="s">
        <v>74</v>
      </c>
      <c r="D846" t="s">
        <v>14</v>
      </c>
    </row>
    <row r="847" spans="1:4" customFormat="1" hidden="1" x14ac:dyDescent="0.35">
      <c r="A847" t="s">
        <v>20</v>
      </c>
      <c r="D847" t="s">
        <v>74</v>
      </c>
    </row>
    <row r="848" spans="1:4" customFormat="1" hidden="1" x14ac:dyDescent="0.35">
      <c r="A848" t="s">
        <v>20</v>
      </c>
      <c r="D848" t="s">
        <v>20</v>
      </c>
    </row>
    <row r="849" spans="1:4" customFormat="1" hidden="1" x14ac:dyDescent="0.35">
      <c r="A849" t="s">
        <v>20</v>
      </c>
      <c r="D849" t="s">
        <v>20</v>
      </c>
    </row>
    <row r="850" spans="1:4" customFormat="1" hidden="1" x14ac:dyDescent="0.35">
      <c r="A850" t="s">
        <v>20</v>
      </c>
      <c r="D850" t="s">
        <v>20</v>
      </c>
    </row>
    <row r="851" spans="1:4" customFormat="1" hidden="1" x14ac:dyDescent="0.35">
      <c r="A851" t="s">
        <v>20</v>
      </c>
      <c r="D851" t="s">
        <v>20</v>
      </c>
    </row>
    <row r="852" spans="1:4" customFormat="1" hidden="1" x14ac:dyDescent="0.35">
      <c r="A852" t="s">
        <v>14</v>
      </c>
      <c r="D852" t="s">
        <v>20</v>
      </c>
    </row>
    <row r="853" spans="1:4" x14ac:dyDescent="0.35">
      <c r="A853" s="15" t="s">
        <v>20</v>
      </c>
      <c r="D853" s="14" t="s">
        <v>14</v>
      </c>
    </row>
    <row r="854" spans="1:4" customFormat="1" hidden="1" x14ac:dyDescent="0.35">
      <c r="A854" t="s">
        <v>14</v>
      </c>
      <c r="D854" t="s">
        <v>20</v>
      </c>
    </row>
    <row r="855" spans="1:4" x14ac:dyDescent="0.35">
      <c r="A855" s="15" t="s">
        <v>20</v>
      </c>
      <c r="D855" s="14" t="s">
        <v>14</v>
      </c>
    </row>
    <row r="856" spans="1:4" customFormat="1" hidden="1" x14ac:dyDescent="0.35">
      <c r="A856" t="s">
        <v>20</v>
      </c>
      <c r="D856" t="s">
        <v>20</v>
      </c>
    </row>
    <row r="857" spans="1:4" customFormat="1" hidden="1" x14ac:dyDescent="0.35">
      <c r="A857" t="s">
        <v>20</v>
      </c>
      <c r="D857" t="s">
        <v>20</v>
      </c>
    </row>
    <row r="858" spans="1:4" customFormat="1" hidden="1" x14ac:dyDescent="0.35">
      <c r="A858" t="s">
        <v>20</v>
      </c>
      <c r="D858" t="s">
        <v>20</v>
      </c>
    </row>
    <row r="859" spans="1:4" customFormat="1" hidden="1" x14ac:dyDescent="0.35">
      <c r="A859" t="s">
        <v>20</v>
      </c>
      <c r="D859" t="s">
        <v>20</v>
      </c>
    </row>
    <row r="860" spans="1:4" customFormat="1" hidden="1" x14ac:dyDescent="0.35">
      <c r="A860" t="s">
        <v>14</v>
      </c>
      <c r="D860" t="s">
        <v>20</v>
      </c>
    </row>
    <row r="861" spans="1:4" customFormat="1" hidden="1" x14ac:dyDescent="0.35">
      <c r="A861" t="s">
        <v>14</v>
      </c>
      <c r="D861" t="s">
        <v>14</v>
      </c>
    </row>
    <row r="862" spans="1:4" x14ac:dyDescent="0.35">
      <c r="A862" s="15" t="s">
        <v>20</v>
      </c>
      <c r="D862" s="14" t="s">
        <v>14</v>
      </c>
    </row>
    <row r="863" spans="1:4" customFormat="1" hidden="1" x14ac:dyDescent="0.35">
      <c r="A863" t="s">
        <v>20</v>
      </c>
      <c r="D863" t="s">
        <v>20</v>
      </c>
    </row>
    <row r="864" spans="1:4" customFormat="1" hidden="1" x14ac:dyDescent="0.35">
      <c r="A864" t="s">
        <v>20</v>
      </c>
      <c r="D864" t="s">
        <v>20</v>
      </c>
    </row>
    <row r="865" spans="1:4" customFormat="1" hidden="1" x14ac:dyDescent="0.35">
      <c r="A865" t="s">
        <v>20</v>
      </c>
      <c r="D865" t="s">
        <v>20</v>
      </c>
    </row>
    <row r="866" spans="1:4" customFormat="1" hidden="1" x14ac:dyDescent="0.35">
      <c r="A866" t="s">
        <v>20</v>
      </c>
      <c r="D866" t="s">
        <v>20</v>
      </c>
    </row>
    <row r="867" spans="1:4" customFormat="1" hidden="1" x14ac:dyDescent="0.35">
      <c r="A867" t="s">
        <v>20</v>
      </c>
      <c r="D867" t="s">
        <v>20</v>
      </c>
    </row>
    <row r="868" spans="1:4" customFormat="1" hidden="1" x14ac:dyDescent="0.35">
      <c r="A868" t="s">
        <v>74</v>
      </c>
      <c r="D868" t="s">
        <v>20</v>
      </c>
    </row>
    <row r="869" spans="1:4" customFormat="1" hidden="1" x14ac:dyDescent="0.35">
      <c r="A869" t="s">
        <v>20</v>
      </c>
      <c r="D869" t="s">
        <v>74</v>
      </c>
    </row>
    <row r="870" spans="1:4" customFormat="1" hidden="1" x14ac:dyDescent="0.35">
      <c r="A870" t="s">
        <v>20</v>
      </c>
      <c r="D870" t="s">
        <v>20</v>
      </c>
    </row>
    <row r="871" spans="1:4" customFormat="1" hidden="1" x14ac:dyDescent="0.35">
      <c r="A871" t="s">
        <v>14</v>
      </c>
      <c r="D871" t="s">
        <v>20</v>
      </c>
    </row>
    <row r="872" spans="1:4" customFormat="1" hidden="1" x14ac:dyDescent="0.35">
      <c r="A872" t="s">
        <v>14</v>
      </c>
      <c r="D872" t="s">
        <v>14</v>
      </c>
    </row>
    <row r="873" spans="1:4" x14ac:dyDescent="0.35">
      <c r="A873" s="15" t="s">
        <v>20</v>
      </c>
      <c r="D873" s="14" t="s">
        <v>14</v>
      </c>
    </row>
    <row r="874" spans="1:4" customFormat="1" hidden="1" x14ac:dyDescent="0.35">
      <c r="A874" t="s">
        <v>20</v>
      </c>
      <c r="D874" t="s">
        <v>20</v>
      </c>
    </row>
    <row r="875" spans="1:4" customFormat="1" hidden="1" x14ac:dyDescent="0.35">
      <c r="A875" t="s">
        <v>20</v>
      </c>
      <c r="D875" t="s">
        <v>20</v>
      </c>
    </row>
    <row r="876" spans="1:4" customFormat="1" hidden="1" x14ac:dyDescent="0.35">
      <c r="A876" t="s">
        <v>20</v>
      </c>
      <c r="D876" t="s">
        <v>20</v>
      </c>
    </row>
    <row r="877" spans="1:4" customFormat="1" hidden="1" x14ac:dyDescent="0.35">
      <c r="A877" t="s">
        <v>14</v>
      </c>
      <c r="D877" t="s">
        <v>20</v>
      </c>
    </row>
    <row r="878" spans="1:4" customFormat="1" hidden="1" x14ac:dyDescent="0.35">
      <c r="A878" t="s">
        <v>14</v>
      </c>
      <c r="D878" t="s">
        <v>14</v>
      </c>
    </row>
    <row r="879" spans="1:4" customFormat="1" hidden="1" x14ac:dyDescent="0.35">
      <c r="A879" t="s">
        <v>14</v>
      </c>
      <c r="D879" t="s">
        <v>14</v>
      </c>
    </row>
    <row r="880" spans="1:4" customFormat="1" hidden="1" x14ac:dyDescent="0.35">
      <c r="A880" t="s">
        <v>14</v>
      </c>
      <c r="D880" t="s">
        <v>14</v>
      </c>
    </row>
    <row r="881" spans="1:4" x14ac:dyDescent="0.35">
      <c r="A881" s="15" t="s">
        <v>20</v>
      </c>
      <c r="D881" s="14" t="s">
        <v>14</v>
      </c>
    </row>
    <row r="882" spans="1:4" customFormat="1" hidden="1" x14ac:dyDescent="0.35">
      <c r="A882" t="s">
        <v>20</v>
      </c>
      <c r="D882" t="s">
        <v>20</v>
      </c>
    </row>
    <row r="883" spans="1:4" customFormat="1" hidden="1" x14ac:dyDescent="0.35">
      <c r="A883" t="s">
        <v>14</v>
      </c>
      <c r="D883" t="s">
        <v>20</v>
      </c>
    </row>
    <row r="884" spans="1:4" x14ac:dyDescent="0.35">
      <c r="A884" s="15" t="s">
        <v>20</v>
      </c>
      <c r="D884" s="14" t="s">
        <v>14</v>
      </c>
    </row>
    <row r="885" spans="1:4" customFormat="1" hidden="1" x14ac:dyDescent="0.35">
      <c r="A885" t="s">
        <v>20</v>
      </c>
      <c r="D885" t="s">
        <v>20</v>
      </c>
    </row>
    <row r="886" spans="1:4" customFormat="1" hidden="1" x14ac:dyDescent="0.35">
      <c r="A886" t="s">
        <v>14</v>
      </c>
      <c r="D886" t="s">
        <v>20</v>
      </c>
    </row>
    <row r="887" spans="1:4" x14ac:dyDescent="0.35">
      <c r="A887" s="15" t="s">
        <v>20</v>
      </c>
      <c r="D887" s="14" t="s">
        <v>14</v>
      </c>
    </row>
    <row r="888" spans="1:4" customFormat="1" hidden="1" x14ac:dyDescent="0.35">
      <c r="A888" t="s">
        <v>14</v>
      </c>
      <c r="D888" t="s">
        <v>20</v>
      </c>
    </row>
    <row r="889" spans="1:4" customFormat="1" hidden="1" x14ac:dyDescent="0.35">
      <c r="A889" t="s">
        <v>14</v>
      </c>
      <c r="D889" t="s">
        <v>14</v>
      </c>
    </row>
    <row r="890" spans="1:4" x14ac:dyDescent="0.35">
      <c r="A890" s="15" t="s">
        <v>20</v>
      </c>
      <c r="D890" s="14" t="s">
        <v>14</v>
      </c>
    </row>
    <row r="891" spans="1:4" customFormat="1" hidden="1" x14ac:dyDescent="0.35">
      <c r="A891" t="s">
        <v>20</v>
      </c>
      <c r="D891" t="s">
        <v>20</v>
      </c>
    </row>
    <row r="892" spans="1:4" customFormat="1" hidden="1" x14ac:dyDescent="0.35">
      <c r="A892" t="s">
        <v>20</v>
      </c>
      <c r="D892" t="s">
        <v>20</v>
      </c>
    </row>
    <row r="893" spans="1:4" customFormat="1" hidden="1" x14ac:dyDescent="0.35">
      <c r="A893" t="s">
        <v>20</v>
      </c>
      <c r="D893" t="s">
        <v>20</v>
      </c>
    </row>
    <row r="894" spans="1:4" customFormat="1" hidden="1" x14ac:dyDescent="0.35">
      <c r="A894" t="s">
        <v>20</v>
      </c>
      <c r="D894" t="s">
        <v>20</v>
      </c>
    </row>
    <row r="895" spans="1:4" customFormat="1" hidden="1" x14ac:dyDescent="0.35">
      <c r="A895" t="s">
        <v>20</v>
      </c>
      <c r="D895" t="s">
        <v>20</v>
      </c>
    </row>
    <row r="896" spans="1:4" customFormat="1" hidden="1" x14ac:dyDescent="0.35">
      <c r="A896" t="s">
        <v>20</v>
      </c>
      <c r="D896" t="s">
        <v>20</v>
      </c>
    </row>
    <row r="897" spans="1:4" customFormat="1" hidden="1" x14ac:dyDescent="0.35">
      <c r="A897" t="s">
        <v>14</v>
      </c>
      <c r="D897" t="s">
        <v>20</v>
      </c>
    </row>
    <row r="898" spans="1:4" x14ac:dyDescent="0.35">
      <c r="A898" s="15" t="s">
        <v>20</v>
      </c>
      <c r="D898" s="14" t="s">
        <v>14</v>
      </c>
    </row>
    <row r="899" spans="1:4" customFormat="1" hidden="1" x14ac:dyDescent="0.35">
      <c r="A899" t="s">
        <v>14</v>
      </c>
      <c r="D899" t="s">
        <v>20</v>
      </c>
    </row>
    <row r="900" spans="1:4" customFormat="1" hidden="1" x14ac:dyDescent="0.35">
      <c r="A900" t="s">
        <v>14</v>
      </c>
      <c r="D900" t="s">
        <v>14</v>
      </c>
    </row>
    <row r="901" spans="1:4" x14ac:dyDescent="0.35">
      <c r="A901" s="15" t="s">
        <v>20</v>
      </c>
      <c r="D901" s="14" t="s">
        <v>14</v>
      </c>
    </row>
    <row r="902" spans="1:4" customFormat="1" hidden="1" x14ac:dyDescent="0.35">
      <c r="A902" t="s">
        <v>14</v>
      </c>
      <c r="D902" t="s">
        <v>20</v>
      </c>
    </row>
    <row r="903" spans="1:4" x14ac:dyDescent="0.35">
      <c r="A903" s="15" t="s">
        <v>20</v>
      </c>
      <c r="D903" s="14" t="s">
        <v>14</v>
      </c>
    </row>
    <row r="904" spans="1:4" customFormat="1" hidden="1" x14ac:dyDescent="0.35">
      <c r="A904" t="s">
        <v>20</v>
      </c>
      <c r="D904" t="s">
        <v>20</v>
      </c>
    </row>
    <row r="905" spans="1:4" customFormat="1" hidden="1" x14ac:dyDescent="0.35">
      <c r="A905" t="s">
        <v>47</v>
      </c>
      <c r="D905" t="s">
        <v>20</v>
      </c>
    </row>
    <row r="906" spans="1:4" customFormat="1" hidden="1" x14ac:dyDescent="0.35">
      <c r="A906" t="s">
        <v>14</v>
      </c>
      <c r="D906" t="s">
        <v>47</v>
      </c>
    </row>
    <row r="907" spans="1:4" x14ac:dyDescent="0.35">
      <c r="A907" s="15" t="s">
        <v>20</v>
      </c>
      <c r="D907" s="14" t="s">
        <v>14</v>
      </c>
    </row>
    <row r="908" spans="1:4" customFormat="1" hidden="1" x14ac:dyDescent="0.35">
      <c r="A908" t="s">
        <v>20</v>
      </c>
      <c r="D908" t="s">
        <v>20</v>
      </c>
    </row>
    <row r="909" spans="1:4" customFormat="1" hidden="1" x14ac:dyDescent="0.35">
      <c r="A909" t="s">
        <v>14</v>
      </c>
      <c r="D909" t="s">
        <v>20</v>
      </c>
    </row>
    <row r="910" spans="1:4" x14ac:dyDescent="0.35">
      <c r="A910" s="15" t="s">
        <v>20</v>
      </c>
      <c r="D910" s="14" t="s">
        <v>14</v>
      </c>
    </row>
    <row r="911" spans="1:4" customFormat="1" hidden="1" x14ac:dyDescent="0.35">
      <c r="A911" t="s">
        <v>20</v>
      </c>
      <c r="D911" t="s">
        <v>20</v>
      </c>
    </row>
    <row r="912" spans="1:4" customFormat="1" hidden="1" x14ac:dyDescent="0.35">
      <c r="A912" t="s">
        <v>74</v>
      </c>
      <c r="D912" t="s">
        <v>20</v>
      </c>
    </row>
    <row r="913" spans="1:4" customFormat="1" hidden="1" x14ac:dyDescent="0.35">
      <c r="A913" t="s">
        <v>20</v>
      </c>
      <c r="D913" t="s">
        <v>74</v>
      </c>
    </row>
    <row r="914" spans="1:4" customFormat="1" hidden="1" x14ac:dyDescent="0.35">
      <c r="A914" t="s">
        <v>20</v>
      </c>
      <c r="D914" t="s">
        <v>20</v>
      </c>
    </row>
    <row r="915" spans="1:4" customFormat="1" hidden="1" x14ac:dyDescent="0.35">
      <c r="A915" t="s">
        <v>14</v>
      </c>
      <c r="D915" t="s">
        <v>20</v>
      </c>
    </row>
    <row r="916" spans="1:4" customFormat="1" hidden="1" x14ac:dyDescent="0.35">
      <c r="A916" t="s">
        <v>14</v>
      </c>
      <c r="D916" t="s">
        <v>14</v>
      </c>
    </row>
    <row r="917" spans="1:4" x14ac:dyDescent="0.35">
      <c r="A917" s="15" t="s">
        <v>20</v>
      </c>
      <c r="D917" s="14" t="s">
        <v>14</v>
      </c>
    </row>
    <row r="918" spans="1:4" customFormat="1" hidden="1" x14ac:dyDescent="0.35">
      <c r="A918" t="s">
        <v>14</v>
      </c>
      <c r="D918" t="s">
        <v>20</v>
      </c>
    </row>
    <row r="919" spans="1:4" customFormat="1" hidden="1" x14ac:dyDescent="0.35">
      <c r="A919" t="s">
        <v>47</v>
      </c>
      <c r="D919" t="s">
        <v>14</v>
      </c>
    </row>
    <row r="920" spans="1:4" customFormat="1" hidden="1" x14ac:dyDescent="0.35">
      <c r="A920" t="s">
        <v>20</v>
      </c>
      <c r="D920" t="s">
        <v>47</v>
      </c>
    </row>
    <row r="921" spans="1:4" customFormat="1" hidden="1" x14ac:dyDescent="0.35">
      <c r="A921" t="s">
        <v>14</v>
      </c>
      <c r="D921" t="s">
        <v>20</v>
      </c>
    </row>
    <row r="922" spans="1:4" x14ac:dyDescent="0.35">
      <c r="A922" s="15" t="s">
        <v>20</v>
      </c>
      <c r="D922" s="14" t="s">
        <v>14</v>
      </c>
    </row>
    <row r="923" spans="1:4" customFormat="1" hidden="1" x14ac:dyDescent="0.35">
      <c r="A923" t="s">
        <v>14</v>
      </c>
      <c r="D923" t="s">
        <v>20</v>
      </c>
    </row>
    <row r="924" spans="1:4" x14ac:dyDescent="0.35">
      <c r="A924" s="15" t="s">
        <v>20</v>
      </c>
      <c r="D924" s="14" t="s">
        <v>14</v>
      </c>
    </row>
    <row r="925" spans="1:4" customFormat="1" hidden="1" x14ac:dyDescent="0.35">
      <c r="A925" t="s">
        <v>20</v>
      </c>
      <c r="D925" t="s">
        <v>20</v>
      </c>
    </row>
    <row r="926" spans="1:4" customFormat="1" hidden="1" x14ac:dyDescent="0.35">
      <c r="A926" t="s">
        <v>20</v>
      </c>
      <c r="D926" t="s">
        <v>20</v>
      </c>
    </row>
    <row r="927" spans="1:4" customFormat="1" hidden="1" x14ac:dyDescent="0.35">
      <c r="A927" t="s">
        <v>20</v>
      </c>
      <c r="D927" t="s">
        <v>20</v>
      </c>
    </row>
    <row r="928" spans="1:4" customFormat="1" hidden="1" x14ac:dyDescent="0.35">
      <c r="A928" t="s">
        <v>14</v>
      </c>
      <c r="D928" t="s">
        <v>20</v>
      </c>
    </row>
    <row r="929" spans="1:4" customFormat="1" hidden="1" x14ac:dyDescent="0.35">
      <c r="A929" t="s">
        <v>14</v>
      </c>
      <c r="D929" t="s">
        <v>14</v>
      </c>
    </row>
    <row r="930" spans="1:4" x14ac:dyDescent="0.35">
      <c r="A930" s="15" t="s">
        <v>20</v>
      </c>
      <c r="D930" s="14" t="s">
        <v>14</v>
      </c>
    </row>
    <row r="931" spans="1:4" customFormat="1" hidden="1" x14ac:dyDescent="0.35">
      <c r="A931" t="s">
        <v>20</v>
      </c>
      <c r="D931" t="s">
        <v>20</v>
      </c>
    </row>
    <row r="932" spans="1:4" customFormat="1" hidden="1" x14ac:dyDescent="0.35">
      <c r="A932" t="s">
        <v>20</v>
      </c>
      <c r="D932" t="s">
        <v>20</v>
      </c>
    </row>
    <row r="933" spans="1:4" customFormat="1" hidden="1" x14ac:dyDescent="0.35">
      <c r="A933" t="s">
        <v>14</v>
      </c>
      <c r="D933" t="s">
        <v>20</v>
      </c>
    </row>
    <row r="934" spans="1:4" x14ac:dyDescent="0.35">
      <c r="A934" s="15" t="s">
        <v>20</v>
      </c>
      <c r="D934" s="14" t="s">
        <v>14</v>
      </c>
    </row>
    <row r="935" spans="1:4" customFormat="1" hidden="1" x14ac:dyDescent="0.35">
      <c r="A935" t="s">
        <v>20</v>
      </c>
      <c r="D935" t="s">
        <v>20</v>
      </c>
    </row>
    <row r="936" spans="1:4" customFormat="1" hidden="1" x14ac:dyDescent="0.35">
      <c r="A936" t="s">
        <v>20</v>
      </c>
      <c r="D936" t="s">
        <v>20</v>
      </c>
    </row>
    <row r="937" spans="1:4" customFormat="1" hidden="1" x14ac:dyDescent="0.35">
      <c r="A937" t="s">
        <v>20</v>
      </c>
      <c r="D937" t="s">
        <v>20</v>
      </c>
    </row>
    <row r="938" spans="1:4" customFormat="1" hidden="1" x14ac:dyDescent="0.35">
      <c r="A938" t="s">
        <v>14</v>
      </c>
      <c r="D938" t="s">
        <v>20</v>
      </c>
    </row>
    <row r="939" spans="1:4" customFormat="1" hidden="1" x14ac:dyDescent="0.35">
      <c r="A939" t="s">
        <v>74</v>
      </c>
      <c r="D939" t="s">
        <v>14</v>
      </c>
    </row>
    <row r="940" spans="1:4" customFormat="1" hidden="1" x14ac:dyDescent="0.35">
      <c r="A940" t="s">
        <v>20</v>
      </c>
      <c r="D940" t="s">
        <v>74</v>
      </c>
    </row>
    <row r="941" spans="1:4" customFormat="1" hidden="1" x14ac:dyDescent="0.35">
      <c r="A941" t="s">
        <v>14</v>
      </c>
      <c r="D941" t="s">
        <v>20</v>
      </c>
    </row>
    <row r="942" spans="1:4" customFormat="1" hidden="1" x14ac:dyDescent="0.35">
      <c r="A942" t="s">
        <v>47</v>
      </c>
      <c r="D942" t="s">
        <v>14</v>
      </c>
    </row>
    <row r="943" spans="1:4" customFormat="1" hidden="1" x14ac:dyDescent="0.35">
      <c r="A943" t="s">
        <v>14</v>
      </c>
      <c r="D943" t="s">
        <v>47</v>
      </c>
    </row>
    <row r="944" spans="1:4" customFormat="1" hidden="1" x14ac:dyDescent="0.35">
      <c r="A944" t="s">
        <v>14</v>
      </c>
      <c r="D944" t="s">
        <v>14</v>
      </c>
    </row>
    <row r="945" spans="1:4" x14ac:dyDescent="0.35">
      <c r="A945" s="15" t="s">
        <v>20</v>
      </c>
      <c r="D945" s="14" t="s">
        <v>14</v>
      </c>
    </row>
    <row r="946" spans="1:4" customFormat="1" hidden="1" x14ac:dyDescent="0.35">
      <c r="A946" t="s">
        <v>14</v>
      </c>
      <c r="D946" t="s">
        <v>20</v>
      </c>
    </row>
    <row r="947" spans="1:4" customFormat="1" hidden="1" x14ac:dyDescent="0.35">
      <c r="A947" t="s">
        <v>14</v>
      </c>
      <c r="D947" t="s">
        <v>14</v>
      </c>
    </row>
    <row r="948" spans="1:4" customFormat="1" hidden="1" x14ac:dyDescent="0.35">
      <c r="A948" t="s">
        <v>14</v>
      </c>
      <c r="D948" t="s">
        <v>14</v>
      </c>
    </row>
    <row r="949" spans="1:4" customFormat="1" hidden="1" x14ac:dyDescent="0.35">
      <c r="A949" t="s">
        <v>14</v>
      </c>
      <c r="D949" t="s">
        <v>14</v>
      </c>
    </row>
    <row r="950" spans="1:4" customFormat="1" hidden="1" x14ac:dyDescent="0.35">
      <c r="A950" t="s">
        <v>74</v>
      </c>
      <c r="D950" t="s">
        <v>14</v>
      </c>
    </row>
    <row r="951" spans="1:4" customFormat="1" hidden="1" x14ac:dyDescent="0.35">
      <c r="A951" t="s">
        <v>20</v>
      </c>
      <c r="D951" t="s">
        <v>74</v>
      </c>
    </row>
    <row r="952" spans="1:4" customFormat="1" hidden="1" x14ac:dyDescent="0.35">
      <c r="A952" t="s">
        <v>14</v>
      </c>
      <c r="D952" t="s">
        <v>20</v>
      </c>
    </row>
    <row r="953" spans="1:4" x14ac:dyDescent="0.35">
      <c r="A953" s="15" t="s">
        <v>20</v>
      </c>
      <c r="D953" s="14" t="s">
        <v>14</v>
      </c>
    </row>
    <row r="954" spans="1:4" customFormat="1" hidden="1" x14ac:dyDescent="0.35">
      <c r="A954" t="s">
        <v>74</v>
      </c>
      <c r="D954" t="s">
        <v>20</v>
      </c>
    </row>
    <row r="955" spans="1:4" customFormat="1" hidden="1" x14ac:dyDescent="0.35">
      <c r="A955" t="s">
        <v>14</v>
      </c>
      <c r="D955" t="s">
        <v>74</v>
      </c>
    </row>
    <row r="956" spans="1:4" x14ac:dyDescent="0.35">
      <c r="A956" s="15" t="s">
        <v>20</v>
      </c>
      <c r="D956" s="14" t="s">
        <v>14</v>
      </c>
    </row>
    <row r="957" spans="1:4" customFormat="1" hidden="1" x14ac:dyDescent="0.35">
      <c r="A957" t="s">
        <v>20</v>
      </c>
      <c r="D957" t="s">
        <v>20</v>
      </c>
    </row>
    <row r="958" spans="1:4" customFormat="1" hidden="1" x14ac:dyDescent="0.35">
      <c r="A958" t="s">
        <v>14</v>
      </c>
      <c r="D958" t="s">
        <v>20</v>
      </c>
    </row>
    <row r="959" spans="1:4" x14ac:dyDescent="0.35">
      <c r="A959" s="15" t="s">
        <v>20</v>
      </c>
      <c r="D959" s="14" t="s">
        <v>14</v>
      </c>
    </row>
    <row r="960" spans="1:4" customFormat="1" hidden="1" x14ac:dyDescent="0.35">
      <c r="A960" t="s">
        <v>20</v>
      </c>
      <c r="D960" t="s">
        <v>20</v>
      </c>
    </row>
    <row r="961" spans="1:4" customFormat="1" hidden="1" x14ac:dyDescent="0.35">
      <c r="A961" t="s">
        <v>14</v>
      </c>
      <c r="D961" t="s">
        <v>20</v>
      </c>
    </row>
    <row r="962" spans="1:4" customFormat="1" hidden="1" x14ac:dyDescent="0.35">
      <c r="A962" t="s">
        <v>14</v>
      </c>
      <c r="D962" t="s">
        <v>14</v>
      </c>
    </row>
    <row r="963" spans="1:4" x14ac:dyDescent="0.35">
      <c r="A963" s="15" t="s">
        <v>20</v>
      </c>
      <c r="D963" s="14" t="s">
        <v>14</v>
      </c>
    </row>
    <row r="964" spans="1:4" customFormat="1" hidden="1" x14ac:dyDescent="0.35">
      <c r="A964" t="s">
        <v>20</v>
      </c>
      <c r="D964" t="s">
        <v>20</v>
      </c>
    </row>
    <row r="965" spans="1:4" customFormat="1" hidden="1" x14ac:dyDescent="0.35">
      <c r="A965" t="s">
        <v>14</v>
      </c>
      <c r="D965" t="s">
        <v>20</v>
      </c>
    </row>
    <row r="966" spans="1:4" x14ac:dyDescent="0.35">
      <c r="A966" s="15" t="s">
        <v>20</v>
      </c>
      <c r="D966" s="14" t="s">
        <v>14</v>
      </c>
    </row>
    <row r="967" spans="1:4" customFormat="1" hidden="1" x14ac:dyDescent="0.35">
      <c r="A967" t="s">
        <v>20</v>
      </c>
      <c r="D967" t="s">
        <v>20</v>
      </c>
    </row>
    <row r="968" spans="1:4" customFormat="1" hidden="1" x14ac:dyDescent="0.35">
      <c r="A968" t="s">
        <v>20</v>
      </c>
      <c r="D968" t="s">
        <v>20</v>
      </c>
    </row>
    <row r="969" spans="1:4" customFormat="1" hidden="1" x14ac:dyDescent="0.35">
      <c r="A969" t="s">
        <v>20</v>
      </c>
      <c r="D969" t="s">
        <v>20</v>
      </c>
    </row>
    <row r="970" spans="1:4" customFormat="1" hidden="1" x14ac:dyDescent="0.35">
      <c r="A970" t="s">
        <v>20</v>
      </c>
      <c r="D970" t="s">
        <v>20</v>
      </c>
    </row>
    <row r="971" spans="1:4" customFormat="1" hidden="1" x14ac:dyDescent="0.35">
      <c r="A971" t="s">
        <v>20</v>
      </c>
      <c r="D971" t="s">
        <v>20</v>
      </c>
    </row>
    <row r="972" spans="1:4" customFormat="1" hidden="1" x14ac:dyDescent="0.35">
      <c r="A972" t="s">
        <v>14</v>
      </c>
      <c r="D972" t="s">
        <v>20</v>
      </c>
    </row>
    <row r="973" spans="1:4" customFormat="1" hidden="1" x14ac:dyDescent="0.35">
      <c r="A973" t="s">
        <v>14</v>
      </c>
      <c r="D973" t="s">
        <v>14</v>
      </c>
    </row>
    <row r="974" spans="1:4" x14ac:dyDescent="0.35">
      <c r="A974" s="15" t="s">
        <v>20</v>
      </c>
      <c r="D974" s="14" t="s">
        <v>14</v>
      </c>
    </row>
    <row r="975" spans="1:4" customFormat="1" hidden="1" x14ac:dyDescent="0.35">
      <c r="A975" t="s">
        <v>14</v>
      </c>
      <c r="D975" t="s">
        <v>20</v>
      </c>
    </row>
    <row r="976" spans="1:4" x14ac:dyDescent="0.35">
      <c r="A976" s="15" t="s">
        <v>20</v>
      </c>
      <c r="D976" s="14" t="s">
        <v>14</v>
      </c>
    </row>
    <row r="977" spans="1:4" customFormat="1" hidden="1" x14ac:dyDescent="0.35">
      <c r="A977" t="s">
        <v>20</v>
      </c>
      <c r="D977" t="s">
        <v>20</v>
      </c>
    </row>
    <row r="978" spans="1:4" customFormat="1" hidden="1" x14ac:dyDescent="0.35">
      <c r="A978" t="s">
        <v>20</v>
      </c>
      <c r="D978" t="s">
        <v>20</v>
      </c>
    </row>
    <row r="979" spans="1:4" customFormat="1" hidden="1" x14ac:dyDescent="0.35">
      <c r="A979" t="s">
        <v>14</v>
      </c>
      <c r="D979" t="s">
        <v>20</v>
      </c>
    </row>
    <row r="980" spans="1:4" x14ac:dyDescent="0.35">
      <c r="A980" s="15" t="s">
        <v>20</v>
      </c>
      <c r="D980" s="14" t="s">
        <v>14</v>
      </c>
    </row>
    <row r="981" spans="1:4" customFormat="1" hidden="1" x14ac:dyDescent="0.35">
      <c r="A981" t="s">
        <v>20</v>
      </c>
      <c r="D981" t="s">
        <v>20</v>
      </c>
    </row>
    <row r="982" spans="1:4" customFormat="1" hidden="1" x14ac:dyDescent="0.35">
      <c r="A982" t="s">
        <v>14</v>
      </c>
      <c r="D982" t="s">
        <v>20</v>
      </c>
    </row>
    <row r="983" spans="1:4" x14ac:dyDescent="0.35">
      <c r="A983" s="15" t="s">
        <v>20</v>
      </c>
      <c r="D983" s="14" t="s">
        <v>14</v>
      </c>
    </row>
    <row r="984" spans="1:4" customFormat="1" hidden="1" x14ac:dyDescent="0.35">
      <c r="A984" t="s">
        <v>14</v>
      </c>
      <c r="D984" t="s">
        <v>20</v>
      </c>
    </row>
    <row r="985" spans="1:4" x14ac:dyDescent="0.35">
      <c r="A985" s="15" t="s">
        <v>20</v>
      </c>
      <c r="D985" s="14" t="s">
        <v>14</v>
      </c>
    </row>
    <row r="986" spans="1:4" customFormat="1" hidden="1" x14ac:dyDescent="0.35">
      <c r="A986" t="s">
        <v>20</v>
      </c>
      <c r="D986" t="s">
        <v>20</v>
      </c>
    </row>
    <row r="987" spans="1:4" customFormat="1" hidden="1" x14ac:dyDescent="0.35">
      <c r="A987" t="s">
        <v>14</v>
      </c>
      <c r="D987" t="s">
        <v>20</v>
      </c>
    </row>
    <row r="988" spans="1:4" customFormat="1" hidden="1" x14ac:dyDescent="0.35">
      <c r="A988" t="s">
        <v>14</v>
      </c>
      <c r="D988" t="s">
        <v>14</v>
      </c>
    </row>
    <row r="989" spans="1:4" x14ac:dyDescent="0.35">
      <c r="A989" s="15" t="s">
        <v>20</v>
      </c>
      <c r="D989" s="14" t="s">
        <v>14</v>
      </c>
    </row>
    <row r="990" spans="1:4" customFormat="1" hidden="1" x14ac:dyDescent="0.35">
      <c r="A990" t="s">
        <v>14</v>
      </c>
      <c r="D990" t="s">
        <v>20</v>
      </c>
    </row>
    <row r="991" spans="1:4" x14ac:dyDescent="0.35">
      <c r="A991" s="15" t="s">
        <v>20</v>
      </c>
      <c r="D991" s="14" t="s">
        <v>14</v>
      </c>
    </row>
    <row r="992" spans="1:4" customFormat="1" hidden="1" x14ac:dyDescent="0.35">
      <c r="A992" t="s">
        <v>14</v>
      </c>
      <c r="D992" t="s">
        <v>20</v>
      </c>
    </row>
    <row r="993" spans="1:4" x14ac:dyDescent="0.35">
      <c r="A993" s="15" t="s">
        <v>20</v>
      </c>
      <c r="D993" s="14" t="s">
        <v>14</v>
      </c>
    </row>
    <row r="994" spans="1:4" customFormat="1" hidden="1" x14ac:dyDescent="0.35">
      <c r="A994" t="s">
        <v>20</v>
      </c>
      <c r="D994" t="s">
        <v>20</v>
      </c>
    </row>
    <row r="995" spans="1:4" customFormat="1" hidden="1" x14ac:dyDescent="0.35">
      <c r="A995" t="s">
        <v>74</v>
      </c>
      <c r="D995" t="s">
        <v>20</v>
      </c>
    </row>
    <row r="996" spans="1:4" customFormat="1" hidden="1" x14ac:dyDescent="0.35">
      <c r="A996" t="s">
        <v>14</v>
      </c>
      <c r="D996" t="s">
        <v>74</v>
      </c>
    </row>
    <row r="997" spans="1:4" x14ac:dyDescent="0.35">
      <c r="A997" s="15" t="s">
        <v>20</v>
      </c>
      <c r="D997" s="14" t="s">
        <v>14</v>
      </c>
    </row>
    <row r="998" spans="1:4" customFormat="1" hidden="1" x14ac:dyDescent="0.35">
      <c r="A998" t="s">
        <v>14</v>
      </c>
      <c r="D998" t="s">
        <v>20</v>
      </c>
    </row>
    <row r="999" spans="1:4" customFormat="1" hidden="1" x14ac:dyDescent="0.35">
      <c r="A999" t="s">
        <v>74</v>
      </c>
      <c r="D999" t="s">
        <v>14</v>
      </c>
    </row>
    <row r="1000" spans="1:4" customFormat="1" hidden="1" x14ac:dyDescent="0.35">
      <c r="A1000" t="s">
        <v>14</v>
      </c>
      <c r="D1000" t="s">
        <v>74</v>
      </c>
    </row>
    <row r="1001" spans="1:4" customFormat="1" hidden="1" x14ac:dyDescent="0.35">
      <c r="A1001" t="s">
        <v>74</v>
      </c>
      <c r="D1001" t="s">
        <v>14</v>
      </c>
    </row>
    <row r="1002" spans="1:4" customFormat="1" hidden="1" x14ac:dyDescent="0.35">
      <c r="D1002" t="s">
        <v>74</v>
      </c>
    </row>
    <row r="1003" spans="1:4" customFormat="1" hidden="1" x14ac:dyDescent="0.35"/>
    <row r="1004" spans="1:4" customFormat="1" hidden="1" x14ac:dyDescent="0.35"/>
    <row r="1005" spans="1:4" customFormat="1" hidden="1" x14ac:dyDescent="0.35"/>
    <row r="1006" spans="1:4" customFormat="1" hidden="1" x14ac:dyDescent="0.35"/>
    <row r="1007" spans="1:4" customFormat="1" hidden="1" x14ac:dyDescent="0.35"/>
    <row r="1008" spans="1:4" customFormat="1" hidden="1" x14ac:dyDescent="0.35"/>
    <row r="1009" customFormat="1" hidden="1" x14ac:dyDescent="0.35"/>
    <row r="1010" customFormat="1" hidden="1" x14ac:dyDescent="0.35"/>
    <row r="1011" customFormat="1" hidden="1" x14ac:dyDescent="0.35"/>
    <row r="1012" customFormat="1" hidden="1" x14ac:dyDescent="0.35"/>
    <row r="1013" customFormat="1" hidden="1" x14ac:dyDescent="0.35"/>
    <row r="1014" customFormat="1" hidden="1" x14ac:dyDescent="0.35"/>
    <row r="1015" customFormat="1" hidden="1" x14ac:dyDescent="0.35"/>
    <row r="1016" customFormat="1" hidden="1" x14ac:dyDescent="0.35"/>
    <row r="1017" customFormat="1" hidden="1" x14ac:dyDescent="0.35"/>
    <row r="1018" customFormat="1" hidden="1" x14ac:dyDescent="0.35"/>
    <row r="1019" customFormat="1" hidden="1" x14ac:dyDescent="0.35"/>
    <row r="1020" customFormat="1" hidden="1" x14ac:dyDescent="0.35"/>
    <row r="1021" customFormat="1" hidden="1" x14ac:dyDescent="0.35"/>
    <row r="1022" customFormat="1" hidden="1" x14ac:dyDescent="0.35"/>
    <row r="1023" customFormat="1" hidden="1" x14ac:dyDescent="0.35"/>
    <row r="1024" customFormat="1" hidden="1" x14ac:dyDescent="0.35"/>
    <row r="1025" customFormat="1" hidden="1" x14ac:dyDescent="0.35"/>
    <row r="1026" customFormat="1" hidden="1" x14ac:dyDescent="0.35"/>
    <row r="1027" customFormat="1" hidden="1" x14ac:dyDescent="0.35"/>
    <row r="1028" customFormat="1" hidden="1" x14ac:dyDescent="0.35"/>
    <row r="1029" customFormat="1" hidden="1" x14ac:dyDescent="0.35"/>
    <row r="1030" customFormat="1" hidden="1" x14ac:dyDescent="0.35"/>
    <row r="1031" customFormat="1" hidden="1" x14ac:dyDescent="0.35"/>
    <row r="1032" customFormat="1" hidden="1" x14ac:dyDescent="0.35"/>
    <row r="1033" customFormat="1" hidden="1" x14ac:dyDescent="0.35"/>
    <row r="1034" customFormat="1" hidden="1" x14ac:dyDescent="0.35"/>
    <row r="1035" customFormat="1" hidden="1" x14ac:dyDescent="0.35"/>
    <row r="1036" customFormat="1" hidden="1" x14ac:dyDescent="0.35"/>
    <row r="1037" customFormat="1" hidden="1" x14ac:dyDescent="0.35"/>
    <row r="1038" customFormat="1" hidden="1" x14ac:dyDescent="0.35"/>
    <row r="1039" customFormat="1" hidden="1" x14ac:dyDescent="0.35"/>
    <row r="1040" customFormat="1" hidden="1" x14ac:dyDescent="0.35"/>
    <row r="1041" customFormat="1" hidden="1" x14ac:dyDescent="0.35"/>
    <row r="1042" customFormat="1" hidden="1" x14ac:dyDescent="0.35"/>
    <row r="1043" customFormat="1" hidden="1" x14ac:dyDescent="0.35"/>
    <row r="1044" customFormat="1" hidden="1" x14ac:dyDescent="0.35"/>
    <row r="1045" customFormat="1" hidden="1" x14ac:dyDescent="0.35"/>
    <row r="1046" customFormat="1" hidden="1" x14ac:dyDescent="0.35"/>
    <row r="1047" customFormat="1" hidden="1" x14ac:dyDescent="0.35"/>
    <row r="1048" customFormat="1" hidden="1" x14ac:dyDescent="0.35"/>
    <row r="1049" customFormat="1" hidden="1" x14ac:dyDescent="0.35"/>
    <row r="1050" customFormat="1" hidden="1" x14ac:dyDescent="0.35"/>
    <row r="1051" customFormat="1" hidden="1" x14ac:dyDescent="0.35"/>
    <row r="1052" customFormat="1" hidden="1" x14ac:dyDescent="0.35"/>
    <row r="1053" customFormat="1" hidden="1" x14ac:dyDescent="0.35"/>
    <row r="1054" customFormat="1" hidden="1" x14ac:dyDescent="0.35"/>
    <row r="1055" customFormat="1" hidden="1" x14ac:dyDescent="0.35"/>
    <row r="1056" customFormat="1" hidden="1" x14ac:dyDescent="0.35"/>
    <row r="1057" customFormat="1" hidden="1" x14ac:dyDescent="0.35"/>
    <row r="1058" customFormat="1" hidden="1" x14ac:dyDescent="0.35"/>
    <row r="1059" customFormat="1" hidden="1" x14ac:dyDescent="0.35"/>
    <row r="1060" customFormat="1" hidden="1" x14ac:dyDescent="0.35"/>
    <row r="1061" customFormat="1" hidden="1" x14ac:dyDescent="0.35"/>
    <row r="1062" customFormat="1" hidden="1" x14ac:dyDescent="0.35"/>
    <row r="1063" customFormat="1" hidden="1" x14ac:dyDescent="0.35"/>
    <row r="1064" customFormat="1" hidden="1" x14ac:dyDescent="0.35"/>
    <row r="1065" customFormat="1" hidden="1" x14ac:dyDescent="0.35"/>
    <row r="1066" customFormat="1" hidden="1" x14ac:dyDescent="0.35"/>
    <row r="1067" customFormat="1" hidden="1" x14ac:dyDescent="0.35"/>
    <row r="1068" customFormat="1" hidden="1" x14ac:dyDescent="0.35"/>
    <row r="1069" customFormat="1" hidden="1" x14ac:dyDescent="0.35"/>
    <row r="1070" customFormat="1" hidden="1" x14ac:dyDescent="0.35"/>
    <row r="1071" customFormat="1" hidden="1" x14ac:dyDescent="0.35"/>
    <row r="1072" customFormat="1" hidden="1" x14ac:dyDescent="0.35"/>
    <row r="1073" customFormat="1" hidden="1" x14ac:dyDescent="0.35"/>
    <row r="1074" customFormat="1" hidden="1" x14ac:dyDescent="0.35"/>
    <row r="1075" customFormat="1" hidden="1" x14ac:dyDescent="0.35"/>
    <row r="1076" customFormat="1" hidden="1" x14ac:dyDescent="0.35"/>
    <row r="1077" customFormat="1" hidden="1" x14ac:dyDescent="0.35"/>
    <row r="1078" customFormat="1" hidden="1" x14ac:dyDescent="0.35"/>
    <row r="1079" customFormat="1" hidden="1" x14ac:dyDescent="0.35"/>
    <row r="1080" customFormat="1" hidden="1" x14ac:dyDescent="0.35"/>
    <row r="1081" customFormat="1" hidden="1" x14ac:dyDescent="0.35"/>
    <row r="1082" customFormat="1" hidden="1" x14ac:dyDescent="0.35"/>
    <row r="1083" customFormat="1" hidden="1" x14ac:dyDescent="0.35"/>
    <row r="1084" customFormat="1" hidden="1" x14ac:dyDescent="0.35"/>
    <row r="1085" customFormat="1" hidden="1" x14ac:dyDescent="0.35"/>
    <row r="1086" customFormat="1" hidden="1" x14ac:dyDescent="0.35"/>
    <row r="1087" customFormat="1" hidden="1" x14ac:dyDescent="0.35"/>
    <row r="1088" customFormat="1" hidden="1" x14ac:dyDescent="0.35"/>
    <row r="1089" customFormat="1" hidden="1" x14ac:dyDescent="0.35"/>
    <row r="1090" customFormat="1" hidden="1" x14ac:dyDescent="0.35"/>
    <row r="1091" customFormat="1" hidden="1" x14ac:dyDescent="0.35"/>
    <row r="1092" customFormat="1" hidden="1" x14ac:dyDescent="0.35"/>
    <row r="1093" customFormat="1" hidden="1" x14ac:dyDescent="0.35"/>
    <row r="1094" customFormat="1" hidden="1" x14ac:dyDescent="0.35"/>
    <row r="1095" customFormat="1" hidden="1" x14ac:dyDescent="0.35"/>
    <row r="1096" customFormat="1" hidden="1" x14ac:dyDescent="0.35"/>
    <row r="1097" customFormat="1" hidden="1" x14ac:dyDescent="0.35"/>
    <row r="1098" customFormat="1" hidden="1" x14ac:dyDescent="0.35"/>
    <row r="1099" customFormat="1" hidden="1" x14ac:dyDescent="0.35"/>
    <row r="1100" customFormat="1" hidden="1" x14ac:dyDescent="0.35"/>
    <row r="1101" customFormat="1" hidden="1" x14ac:dyDescent="0.35"/>
    <row r="1102" customFormat="1" hidden="1" x14ac:dyDescent="0.35"/>
    <row r="1103" customFormat="1" hidden="1" x14ac:dyDescent="0.35"/>
    <row r="1104" customFormat="1" hidden="1" x14ac:dyDescent="0.35"/>
    <row r="1105" customFormat="1" hidden="1" x14ac:dyDescent="0.35"/>
    <row r="1106" customFormat="1" hidden="1" x14ac:dyDescent="0.35"/>
    <row r="1107" customFormat="1" hidden="1" x14ac:dyDescent="0.35"/>
    <row r="1108" customFormat="1" hidden="1" x14ac:dyDescent="0.35"/>
    <row r="1109" customFormat="1" hidden="1" x14ac:dyDescent="0.35"/>
    <row r="1110" customFormat="1" hidden="1" x14ac:dyDescent="0.35"/>
    <row r="1111" customFormat="1" hidden="1" x14ac:dyDescent="0.35"/>
    <row r="1112" customFormat="1" hidden="1" x14ac:dyDescent="0.35"/>
    <row r="1113" customFormat="1" hidden="1" x14ac:dyDescent="0.35"/>
    <row r="1114" customFormat="1" hidden="1" x14ac:dyDescent="0.35"/>
    <row r="1115" customFormat="1" hidden="1" x14ac:dyDescent="0.35"/>
    <row r="1116" customFormat="1" hidden="1" x14ac:dyDescent="0.35"/>
    <row r="1117" customFormat="1" hidden="1" x14ac:dyDescent="0.35"/>
    <row r="1118" customFormat="1" hidden="1" x14ac:dyDescent="0.35"/>
    <row r="1119" customFormat="1" hidden="1" x14ac:dyDescent="0.35"/>
    <row r="1120" customFormat="1" hidden="1" x14ac:dyDescent="0.35"/>
    <row r="1121" customFormat="1" hidden="1" x14ac:dyDescent="0.35"/>
    <row r="1122" customFormat="1" hidden="1" x14ac:dyDescent="0.35"/>
    <row r="1123" customFormat="1" hidden="1" x14ac:dyDescent="0.35"/>
    <row r="1124" customFormat="1" hidden="1" x14ac:dyDescent="0.35"/>
    <row r="1125" customFormat="1" hidden="1" x14ac:dyDescent="0.35"/>
    <row r="1126" customFormat="1" hidden="1" x14ac:dyDescent="0.35"/>
    <row r="1127" customFormat="1" hidden="1" x14ac:dyDescent="0.35"/>
    <row r="1128" customFormat="1" hidden="1" x14ac:dyDescent="0.35"/>
    <row r="1129" customFormat="1" hidden="1" x14ac:dyDescent="0.35"/>
    <row r="1130" customFormat="1" hidden="1" x14ac:dyDescent="0.35"/>
    <row r="1131" customFormat="1" hidden="1" x14ac:dyDescent="0.35"/>
    <row r="1132" customFormat="1" hidden="1" x14ac:dyDescent="0.35"/>
    <row r="1133" customFormat="1" hidden="1" x14ac:dyDescent="0.35"/>
    <row r="1134" customFormat="1" hidden="1" x14ac:dyDescent="0.35"/>
    <row r="1135" customFormat="1" hidden="1" x14ac:dyDescent="0.35"/>
    <row r="1136" customFormat="1" hidden="1" x14ac:dyDescent="0.35"/>
    <row r="1137" customFormat="1" hidden="1" x14ac:dyDescent="0.35"/>
    <row r="1138" customFormat="1" hidden="1" x14ac:dyDescent="0.35"/>
    <row r="1139" customFormat="1" hidden="1" x14ac:dyDescent="0.35"/>
    <row r="1140" customFormat="1" hidden="1" x14ac:dyDescent="0.35"/>
    <row r="1141" customFormat="1" hidden="1" x14ac:dyDescent="0.35"/>
    <row r="1142" customFormat="1" hidden="1" x14ac:dyDescent="0.35"/>
    <row r="1143" customFormat="1" hidden="1" x14ac:dyDescent="0.35"/>
    <row r="1144" customFormat="1" hidden="1" x14ac:dyDescent="0.35"/>
    <row r="1145" customFormat="1" hidden="1" x14ac:dyDescent="0.35"/>
    <row r="1146" customFormat="1" hidden="1" x14ac:dyDescent="0.35"/>
    <row r="1147" customFormat="1" hidden="1" x14ac:dyDescent="0.35"/>
    <row r="1148" customFormat="1" hidden="1" x14ac:dyDescent="0.35"/>
    <row r="1149" customFormat="1" hidden="1" x14ac:dyDescent="0.35"/>
    <row r="1150" customFormat="1" hidden="1" x14ac:dyDescent="0.35"/>
    <row r="1151" customFormat="1" hidden="1" x14ac:dyDescent="0.35"/>
    <row r="1152" customFormat="1" hidden="1" x14ac:dyDescent="0.35"/>
    <row r="1153" customFormat="1" hidden="1" x14ac:dyDescent="0.35"/>
    <row r="1154" customFormat="1" hidden="1" x14ac:dyDescent="0.35"/>
    <row r="1155" customFormat="1" hidden="1" x14ac:dyDescent="0.35"/>
    <row r="1156" customFormat="1" hidden="1" x14ac:dyDescent="0.35"/>
    <row r="1157" customFormat="1" hidden="1" x14ac:dyDescent="0.35"/>
    <row r="1158" customFormat="1" hidden="1" x14ac:dyDescent="0.35"/>
    <row r="1159" customFormat="1" hidden="1" x14ac:dyDescent="0.35"/>
    <row r="1160" customFormat="1" hidden="1" x14ac:dyDescent="0.35"/>
    <row r="1161" customFormat="1" hidden="1" x14ac:dyDescent="0.35"/>
    <row r="1162" customFormat="1" hidden="1" x14ac:dyDescent="0.35"/>
    <row r="1163" customFormat="1" hidden="1" x14ac:dyDescent="0.35"/>
    <row r="1164" customFormat="1" hidden="1" x14ac:dyDescent="0.35"/>
    <row r="1165" customFormat="1" hidden="1" x14ac:dyDescent="0.35"/>
    <row r="1166" customFormat="1" hidden="1" x14ac:dyDescent="0.35"/>
    <row r="1167" customFormat="1" hidden="1" x14ac:dyDescent="0.35"/>
    <row r="1168" customFormat="1" hidden="1" x14ac:dyDescent="0.35"/>
    <row r="1169" customFormat="1" hidden="1" x14ac:dyDescent="0.35"/>
    <row r="1170" customFormat="1" hidden="1" x14ac:dyDescent="0.35"/>
    <row r="1171" customFormat="1" hidden="1" x14ac:dyDescent="0.35"/>
    <row r="1172" customFormat="1" hidden="1" x14ac:dyDescent="0.35"/>
    <row r="1173" customFormat="1" hidden="1" x14ac:dyDescent="0.35"/>
    <row r="1174" customFormat="1" hidden="1" x14ac:dyDescent="0.35"/>
    <row r="1175" customFormat="1" hidden="1" x14ac:dyDescent="0.35"/>
    <row r="1176" customFormat="1" hidden="1" x14ac:dyDescent="0.35"/>
    <row r="1177" customFormat="1" hidden="1" x14ac:dyDescent="0.35"/>
    <row r="1178" customFormat="1" hidden="1" x14ac:dyDescent="0.35"/>
    <row r="1179" customFormat="1" hidden="1" x14ac:dyDescent="0.35"/>
    <row r="1180" customFormat="1" hidden="1" x14ac:dyDescent="0.35"/>
    <row r="1181" customFormat="1" hidden="1" x14ac:dyDescent="0.35"/>
    <row r="1182" customFormat="1" hidden="1" x14ac:dyDescent="0.35"/>
    <row r="1183" customFormat="1" hidden="1" x14ac:dyDescent="0.35"/>
    <row r="1184" customFormat="1" hidden="1" x14ac:dyDescent="0.35"/>
    <row r="1185" customFormat="1" hidden="1" x14ac:dyDescent="0.35"/>
    <row r="1186" customFormat="1" hidden="1" x14ac:dyDescent="0.35"/>
    <row r="1187" customFormat="1" hidden="1" x14ac:dyDescent="0.35"/>
    <row r="1188" customFormat="1" hidden="1" x14ac:dyDescent="0.35"/>
    <row r="1189" customFormat="1" hidden="1" x14ac:dyDescent="0.35"/>
    <row r="1190" customFormat="1" hidden="1" x14ac:dyDescent="0.35"/>
    <row r="1191" customFormat="1" hidden="1" x14ac:dyDescent="0.35"/>
    <row r="1192" customFormat="1" hidden="1" x14ac:dyDescent="0.35"/>
    <row r="1193" customFormat="1" hidden="1" x14ac:dyDescent="0.35"/>
    <row r="1194" customFormat="1" hidden="1" x14ac:dyDescent="0.35"/>
    <row r="1195" customFormat="1" hidden="1" x14ac:dyDescent="0.35"/>
    <row r="1196" customFormat="1" hidden="1" x14ac:dyDescent="0.35"/>
    <row r="1197" customFormat="1" hidden="1" x14ac:dyDescent="0.35"/>
    <row r="1198" customFormat="1" hidden="1" x14ac:dyDescent="0.35"/>
    <row r="1199" customFormat="1" hidden="1" x14ac:dyDescent="0.35"/>
    <row r="1200" customFormat="1" hidden="1" x14ac:dyDescent="0.35"/>
    <row r="1201" customFormat="1" hidden="1" x14ac:dyDescent="0.35"/>
    <row r="1202" customFormat="1" hidden="1" x14ac:dyDescent="0.35"/>
    <row r="1203" customFormat="1" hidden="1" x14ac:dyDescent="0.35"/>
    <row r="1204" customFormat="1" hidden="1" x14ac:dyDescent="0.35"/>
    <row r="1205" customFormat="1" hidden="1" x14ac:dyDescent="0.35"/>
    <row r="1206" customFormat="1" hidden="1" x14ac:dyDescent="0.35"/>
    <row r="1207" customFormat="1" hidden="1" x14ac:dyDescent="0.35"/>
    <row r="1208" customFormat="1" hidden="1" x14ac:dyDescent="0.35"/>
    <row r="1209" customFormat="1" hidden="1" x14ac:dyDescent="0.35"/>
    <row r="1210" customFormat="1" hidden="1" x14ac:dyDescent="0.35"/>
    <row r="1211" customFormat="1" hidden="1" x14ac:dyDescent="0.35"/>
    <row r="1212" customFormat="1" hidden="1" x14ac:dyDescent="0.35"/>
    <row r="1213" customFormat="1" hidden="1" x14ac:dyDescent="0.35"/>
    <row r="1214" customFormat="1" hidden="1" x14ac:dyDescent="0.35"/>
    <row r="1215" customFormat="1" hidden="1" x14ac:dyDescent="0.35"/>
    <row r="1216" customFormat="1" hidden="1" x14ac:dyDescent="0.35"/>
    <row r="1217" customFormat="1" hidden="1" x14ac:dyDescent="0.35"/>
    <row r="1218" customFormat="1" hidden="1" x14ac:dyDescent="0.35"/>
    <row r="1219" customFormat="1" hidden="1" x14ac:dyDescent="0.35"/>
    <row r="1220" customFormat="1" hidden="1" x14ac:dyDescent="0.35"/>
    <row r="1221" customFormat="1" hidden="1" x14ac:dyDescent="0.35"/>
    <row r="1222" customFormat="1" hidden="1" x14ac:dyDescent="0.35"/>
    <row r="1223" customFormat="1" hidden="1" x14ac:dyDescent="0.35"/>
    <row r="1224" customFormat="1" hidden="1" x14ac:dyDescent="0.35"/>
    <row r="1225" customFormat="1" hidden="1" x14ac:dyDescent="0.35"/>
    <row r="1226" customFormat="1" hidden="1" x14ac:dyDescent="0.35"/>
    <row r="1227" customFormat="1" hidden="1" x14ac:dyDescent="0.35"/>
    <row r="1228" customFormat="1" hidden="1" x14ac:dyDescent="0.35"/>
    <row r="1229" customFormat="1" hidden="1" x14ac:dyDescent="0.35"/>
    <row r="1230" customFormat="1" hidden="1" x14ac:dyDescent="0.35"/>
    <row r="1231" customFormat="1" hidden="1" x14ac:dyDescent="0.35"/>
    <row r="1232" customFormat="1" hidden="1" x14ac:dyDescent="0.35"/>
    <row r="1233" customFormat="1" hidden="1" x14ac:dyDescent="0.35"/>
    <row r="1234" customFormat="1" hidden="1" x14ac:dyDescent="0.35"/>
    <row r="1235" customFormat="1" hidden="1" x14ac:dyDescent="0.35"/>
    <row r="1236" customFormat="1" hidden="1" x14ac:dyDescent="0.35"/>
    <row r="1237" customFormat="1" hidden="1" x14ac:dyDescent="0.35"/>
    <row r="1238" customFormat="1" hidden="1" x14ac:dyDescent="0.35"/>
    <row r="1239" customFormat="1" hidden="1" x14ac:dyDescent="0.35"/>
    <row r="1240" customFormat="1" hidden="1" x14ac:dyDescent="0.35"/>
    <row r="1241" customFormat="1" hidden="1" x14ac:dyDescent="0.35"/>
    <row r="1242" customFormat="1" hidden="1" x14ac:dyDescent="0.35"/>
    <row r="1243" customFormat="1" hidden="1" x14ac:dyDescent="0.35"/>
    <row r="1244" customFormat="1" hidden="1" x14ac:dyDescent="0.35"/>
    <row r="1245" customFormat="1" hidden="1" x14ac:dyDescent="0.35"/>
    <row r="1246" customFormat="1" hidden="1" x14ac:dyDescent="0.35"/>
    <row r="1247" customFormat="1" hidden="1" x14ac:dyDescent="0.35"/>
    <row r="1248" customFormat="1" hidden="1" x14ac:dyDescent="0.35"/>
    <row r="1249" customFormat="1" hidden="1" x14ac:dyDescent="0.35"/>
    <row r="1250" customFormat="1" hidden="1" x14ac:dyDescent="0.35"/>
    <row r="1251" customFormat="1" hidden="1" x14ac:dyDescent="0.35"/>
    <row r="1252" customFormat="1" hidden="1" x14ac:dyDescent="0.35"/>
    <row r="1253" customFormat="1" hidden="1" x14ac:dyDescent="0.35"/>
    <row r="1254" customFormat="1" hidden="1" x14ac:dyDescent="0.35"/>
    <row r="1255" customFormat="1" hidden="1" x14ac:dyDescent="0.35"/>
    <row r="1256" customFormat="1" hidden="1" x14ac:dyDescent="0.35"/>
    <row r="1257" customFormat="1" hidden="1" x14ac:dyDescent="0.35"/>
    <row r="1258" customFormat="1" hidden="1" x14ac:dyDescent="0.35"/>
    <row r="1259" customFormat="1" hidden="1" x14ac:dyDescent="0.35"/>
    <row r="1260" customFormat="1" hidden="1" x14ac:dyDescent="0.35"/>
    <row r="1261" customFormat="1" hidden="1" x14ac:dyDescent="0.35"/>
    <row r="1262" customFormat="1" hidden="1" x14ac:dyDescent="0.35"/>
    <row r="1263" customFormat="1" hidden="1" x14ac:dyDescent="0.35"/>
    <row r="1264" customFormat="1" hidden="1" x14ac:dyDescent="0.35"/>
    <row r="1265" customFormat="1" hidden="1" x14ac:dyDescent="0.35"/>
    <row r="1266" customFormat="1" hidden="1" x14ac:dyDescent="0.35"/>
    <row r="1267" customFormat="1" hidden="1" x14ac:dyDescent="0.35"/>
    <row r="1268" customFormat="1" hidden="1" x14ac:dyDescent="0.35"/>
    <row r="1269" customFormat="1" hidden="1" x14ac:dyDescent="0.35"/>
    <row r="1270" customFormat="1" hidden="1" x14ac:dyDescent="0.35"/>
    <row r="1271" customFormat="1" hidden="1" x14ac:dyDescent="0.35"/>
    <row r="1272" customFormat="1" hidden="1" x14ac:dyDescent="0.35"/>
    <row r="1273" customFormat="1" hidden="1" x14ac:dyDescent="0.35"/>
    <row r="1274" customFormat="1" hidden="1" x14ac:dyDescent="0.35"/>
    <row r="1275" customFormat="1" hidden="1" x14ac:dyDescent="0.35"/>
    <row r="1276" customFormat="1" hidden="1" x14ac:dyDescent="0.35"/>
    <row r="1277" customFormat="1" hidden="1" x14ac:dyDescent="0.35"/>
    <row r="1278" customFormat="1" hidden="1" x14ac:dyDescent="0.35"/>
    <row r="1279" customFormat="1" hidden="1" x14ac:dyDescent="0.35"/>
    <row r="1280" customFormat="1" hidden="1" x14ac:dyDescent="0.35"/>
    <row r="1281" customFormat="1" hidden="1" x14ac:dyDescent="0.35"/>
    <row r="1282" customFormat="1" hidden="1" x14ac:dyDescent="0.35"/>
    <row r="1283" customFormat="1" hidden="1" x14ac:dyDescent="0.35"/>
    <row r="1284" customFormat="1" hidden="1" x14ac:dyDescent="0.35"/>
    <row r="1285" customFormat="1" hidden="1" x14ac:dyDescent="0.35"/>
    <row r="1286" customFormat="1" hidden="1" x14ac:dyDescent="0.35"/>
    <row r="1287" customFormat="1" hidden="1" x14ac:dyDescent="0.35"/>
    <row r="1288" customFormat="1" hidden="1" x14ac:dyDescent="0.35"/>
    <row r="1289" customFormat="1" hidden="1" x14ac:dyDescent="0.35"/>
    <row r="1290" customFormat="1" hidden="1" x14ac:dyDescent="0.35"/>
    <row r="1291" customFormat="1" hidden="1" x14ac:dyDescent="0.35"/>
    <row r="1292" customFormat="1" hidden="1" x14ac:dyDescent="0.35"/>
    <row r="1293" customFormat="1" hidden="1" x14ac:dyDescent="0.35"/>
    <row r="1294" customFormat="1" hidden="1" x14ac:dyDescent="0.35"/>
    <row r="1295" customFormat="1" hidden="1" x14ac:dyDescent="0.35"/>
    <row r="1296" customFormat="1" hidden="1" x14ac:dyDescent="0.35"/>
    <row r="1297" customFormat="1" hidden="1" x14ac:dyDescent="0.35"/>
    <row r="1298" customFormat="1" hidden="1" x14ac:dyDescent="0.35"/>
    <row r="1299" customFormat="1" hidden="1" x14ac:dyDescent="0.35"/>
    <row r="1300" customFormat="1" hidden="1" x14ac:dyDescent="0.35"/>
    <row r="1301" customFormat="1" hidden="1" x14ac:dyDescent="0.35"/>
    <row r="1302" customFormat="1" hidden="1" x14ac:dyDescent="0.35"/>
    <row r="1303" customFormat="1" hidden="1" x14ac:dyDescent="0.35"/>
    <row r="1304" customFormat="1" hidden="1" x14ac:dyDescent="0.35"/>
    <row r="1305" customFormat="1" hidden="1" x14ac:dyDescent="0.35"/>
    <row r="1306" customFormat="1" hidden="1" x14ac:dyDescent="0.35"/>
    <row r="1307" customFormat="1" hidden="1" x14ac:dyDescent="0.35"/>
    <row r="1308" customFormat="1" hidden="1" x14ac:dyDescent="0.35"/>
    <row r="1309" customFormat="1" hidden="1" x14ac:dyDescent="0.35"/>
    <row r="1310" customFormat="1" hidden="1" x14ac:dyDescent="0.35"/>
    <row r="1311" customFormat="1" hidden="1" x14ac:dyDescent="0.35"/>
    <row r="1312" customFormat="1" hidden="1" x14ac:dyDescent="0.35"/>
    <row r="1313" customFormat="1" hidden="1" x14ac:dyDescent="0.35"/>
    <row r="1314" customFormat="1" hidden="1" x14ac:dyDescent="0.35"/>
    <row r="1315" customFormat="1" hidden="1" x14ac:dyDescent="0.35"/>
    <row r="1316" customFormat="1" hidden="1" x14ac:dyDescent="0.35"/>
    <row r="1317" customFormat="1" hidden="1" x14ac:dyDescent="0.35"/>
    <row r="1318" customFormat="1" hidden="1" x14ac:dyDescent="0.35"/>
    <row r="1319" customFormat="1" hidden="1" x14ac:dyDescent="0.35"/>
    <row r="1320" customFormat="1" hidden="1" x14ac:dyDescent="0.35"/>
    <row r="1321" customFormat="1" hidden="1" x14ac:dyDescent="0.35"/>
    <row r="1322" customFormat="1" hidden="1" x14ac:dyDescent="0.35"/>
    <row r="1323" customFormat="1" hidden="1" x14ac:dyDescent="0.35"/>
    <row r="1324" customFormat="1" hidden="1" x14ac:dyDescent="0.35"/>
    <row r="1325" customFormat="1" hidden="1" x14ac:dyDescent="0.35"/>
    <row r="1326" customFormat="1" hidden="1" x14ac:dyDescent="0.35"/>
    <row r="1327" customFormat="1" hidden="1" x14ac:dyDescent="0.35"/>
    <row r="1328" customFormat="1" hidden="1" x14ac:dyDescent="0.35"/>
    <row r="1329" customFormat="1" hidden="1" x14ac:dyDescent="0.35"/>
    <row r="1330" customFormat="1" hidden="1" x14ac:dyDescent="0.35"/>
    <row r="1331" customFormat="1" hidden="1" x14ac:dyDescent="0.35"/>
    <row r="1332" customFormat="1" hidden="1" x14ac:dyDescent="0.35"/>
    <row r="1333" customFormat="1" hidden="1" x14ac:dyDescent="0.35"/>
    <row r="1334" customFormat="1" hidden="1" x14ac:dyDescent="0.35"/>
    <row r="1335" customFormat="1" hidden="1" x14ac:dyDescent="0.35"/>
    <row r="1336" customFormat="1" hidden="1" x14ac:dyDescent="0.35"/>
    <row r="1337" customFormat="1" hidden="1" x14ac:dyDescent="0.35"/>
    <row r="1338" customFormat="1" hidden="1" x14ac:dyDescent="0.35"/>
    <row r="1339" customFormat="1" hidden="1" x14ac:dyDescent="0.35"/>
    <row r="1340" customFormat="1" hidden="1" x14ac:dyDescent="0.35"/>
    <row r="1341" customFormat="1" hidden="1" x14ac:dyDescent="0.35"/>
    <row r="1342" customFormat="1" hidden="1" x14ac:dyDescent="0.35"/>
    <row r="1343" customFormat="1" hidden="1" x14ac:dyDescent="0.35"/>
    <row r="1344" customFormat="1" hidden="1" x14ac:dyDescent="0.35"/>
    <row r="1345" customFormat="1" hidden="1" x14ac:dyDescent="0.35"/>
    <row r="1346" customFormat="1" hidden="1" x14ac:dyDescent="0.35"/>
    <row r="1347" customFormat="1" hidden="1" x14ac:dyDescent="0.35"/>
    <row r="1348" customFormat="1" hidden="1" x14ac:dyDescent="0.35"/>
    <row r="1349" customFormat="1" hidden="1" x14ac:dyDescent="0.35"/>
    <row r="1350" customFormat="1" hidden="1" x14ac:dyDescent="0.35"/>
    <row r="1351" customFormat="1" hidden="1" x14ac:dyDescent="0.35"/>
    <row r="1352" customFormat="1" hidden="1" x14ac:dyDescent="0.35"/>
    <row r="1353" customFormat="1" hidden="1" x14ac:dyDescent="0.35"/>
    <row r="1354" customFormat="1" hidden="1" x14ac:dyDescent="0.35"/>
    <row r="1355" customFormat="1" hidden="1" x14ac:dyDescent="0.35"/>
    <row r="1356" customFormat="1" hidden="1" x14ac:dyDescent="0.35"/>
    <row r="1357" customFormat="1" hidden="1" x14ac:dyDescent="0.35"/>
    <row r="1358" customFormat="1" hidden="1" x14ac:dyDescent="0.35"/>
    <row r="1359" customFormat="1" hidden="1" x14ac:dyDescent="0.35"/>
    <row r="1360" customFormat="1" hidden="1" x14ac:dyDescent="0.35"/>
    <row r="1361" customFormat="1" hidden="1" x14ac:dyDescent="0.35"/>
    <row r="1362" customFormat="1" hidden="1" x14ac:dyDescent="0.35"/>
    <row r="1363" customFormat="1" hidden="1" x14ac:dyDescent="0.35"/>
    <row r="1364" customFormat="1" hidden="1" x14ac:dyDescent="0.35"/>
    <row r="1365" customFormat="1" hidden="1" x14ac:dyDescent="0.35"/>
    <row r="1366" customFormat="1" hidden="1" x14ac:dyDescent="0.35"/>
    <row r="1367" customFormat="1" hidden="1" x14ac:dyDescent="0.35"/>
    <row r="1368" customFormat="1" hidden="1" x14ac:dyDescent="0.35"/>
    <row r="1369" customFormat="1" hidden="1" x14ac:dyDescent="0.35"/>
    <row r="1370" customFormat="1" hidden="1" x14ac:dyDescent="0.35"/>
    <row r="1371" customFormat="1" hidden="1" x14ac:dyDescent="0.35"/>
    <row r="1372" customFormat="1" hidden="1" x14ac:dyDescent="0.35"/>
    <row r="1373" customFormat="1" hidden="1" x14ac:dyDescent="0.35"/>
    <row r="1374" customFormat="1" hidden="1" x14ac:dyDescent="0.35"/>
    <row r="1375" customFormat="1" hidden="1" x14ac:dyDescent="0.35"/>
    <row r="1376" customFormat="1" hidden="1" x14ac:dyDescent="0.35"/>
    <row r="1377" customFormat="1" hidden="1" x14ac:dyDescent="0.35"/>
    <row r="1378" customFormat="1" hidden="1" x14ac:dyDescent="0.35"/>
    <row r="1379" customFormat="1" hidden="1" x14ac:dyDescent="0.35"/>
    <row r="1380" customFormat="1" hidden="1" x14ac:dyDescent="0.35"/>
    <row r="1381" customFormat="1" hidden="1" x14ac:dyDescent="0.35"/>
    <row r="1382" customFormat="1" hidden="1" x14ac:dyDescent="0.35"/>
    <row r="1383" customFormat="1" hidden="1" x14ac:dyDescent="0.35"/>
    <row r="1384" customFormat="1" hidden="1" x14ac:dyDescent="0.35"/>
    <row r="1385" customFormat="1" hidden="1" x14ac:dyDescent="0.35"/>
    <row r="1386" customFormat="1" hidden="1" x14ac:dyDescent="0.35"/>
    <row r="1387" customFormat="1" hidden="1" x14ac:dyDescent="0.35"/>
    <row r="1388" customFormat="1" hidden="1" x14ac:dyDescent="0.35"/>
    <row r="1389" customFormat="1" hidden="1" x14ac:dyDescent="0.35"/>
    <row r="1390" customFormat="1" hidden="1" x14ac:dyDescent="0.35"/>
    <row r="1391" customFormat="1" hidden="1" x14ac:dyDescent="0.35"/>
    <row r="1392" customFormat="1" hidden="1" x14ac:dyDescent="0.35"/>
    <row r="1393" customFormat="1" hidden="1" x14ac:dyDescent="0.35"/>
    <row r="1394" customFormat="1" hidden="1" x14ac:dyDescent="0.35"/>
    <row r="1395" customFormat="1" hidden="1" x14ac:dyDescent="0.35"/>
    <row r="1396" customFormat="1" hidden="1" x14ac:dyDescent="0.35"/>
    <row r="1397" customFormat="1" hidden="1" x14ac:dyDescent="0.35"/>
    <row r="1398" customFormat="1" hidden="1" x14ac:dyDescent="0.35"/>
    <row r="1399" customFormat="1" hidden="1" x14ac:dyDescent="0.35"/>
    <row r="1400" customFormat="1" hidden="1" x14ac:dyDescent="0.35"/>
    <row r="1401" customFormat="1" hidden="1" x14ac:dyDescent="0.35"/>
    <row r="1402" customFormat="1" hidden="1" x14ac:dyDescent="0.35"/>
    <row r="1403" customFormat="1" hidden="1" x14ac:dyDescent="0.35"/>
    <row r="1404" customFormat="1" hidden="1" x14ac:dyDescent="0.35"/>
    <row r="1405" customFormat="1" hidden="1" x14ac:dyDescent="0.35"/>
    <row r="1406" customFormat="1" hidden="1" x14ac:dyDescent="0.35"/>
    <row r="1407" customFormat="1" hidden="1" x14ac:dyDescent="0.35"/>
    <row r="1408" customFormat="1" hidden="1" x14ac:dyDescent="0.35"/>
    <row r="1409" customFormat="1" hidden="1" x14ac:dyDescent="0.35"/>
    <row r="1410" customFormat="1" hidden="1" x14ac:dyDescent="0.35"/>
    <row r="1411" customFormat="1" hidden="1" x14ac:dyDescent="0.35"/>
    <row r="1412" customFormat="1" hidden="1" x14ac:dyDescent="0.35"/>
    <row r="1413" customFormat="1" hidden="1" x14ac:dyDescent="0.35"/>
    <row r="1414" customFormat="1" hidden="1" x14ac:dyDescent="0.35"/>
    <row r="1415" customFormat="1" hidden="1" x14ac:dyDescent="0.35"/>
    <row r="1416" customFormat="1" hidden="1" x14ac:dyDescent="0.35"/>
    <row r="1417" customFormat="1" hidden="1" x14ac:dyDescent="0.35"/>
    <row r="1418" customFormat="1" hidden="1" x14ac:dyDescent="0.35"/>
    <row r="1419" customFormat="1" hidden="1" x14ac:dyDescent="0.35"/>
    <row r="1420" customFormat="1" hidden="1" x14ac:dyDescent="0.35"/>
    <row r="1421" customFormat="1" hidden="1" x14ac:dyDescent="0.35"/>
    <row r="1422" customFormat="1" hidden="1" x14ac:dyDescent="0.35"/>
    <row r="1423" customFormat="1" hidden="1" x14ac:dyDescent="0.35"/>
    <row r="1424" customFormat="1" hidden="1" x14ac:dyDescent="0.35"/>
    <row r="1425" customFormat="1" hidden="1" x14ac:dyDescent="0.35"/>
    <row r="1426" customFormat="1" hidden="1" x14ac:dyDescent="0.35"/>
    <row r="1427" customFormat="1" hidden="1" x14ac:dyDescent="0.35"/>
    <row r="1428" customFormat="1" hidden="1" x14ac:dyDescent="0.35"/>
    <row r="1429" customFormat="1" hidden="1" x14ac:dyDescent="0.35"/>
    <row r="1430" customFormat="1" hidden="1" x14ac:dyDescent="0.35"/>
    <row r="1431" customFormat="1" hidden="1" x14ac:dyDescent="0.35"/>
    <row r="1432" customFormat="1" hidden="1" x14ac:dyDescent="0.35"/>
    <row r="1433" customFormat="1" hidden="1" x14ac:dyDescent="0.35"/>
    <row r="1434" customFormat="1" hidden="1" x14ac:dyDescent="0.35"/>
    <row r="1435" customFormat="1" hidden="1" x14ac:dyDescent="0.35"/>
    <row r="1436" customFormat="1" hidden="1" x14ac:dyDescent="0.35"/>
    <row r="1437" customFormat="1" hidden="1" x14ac:dyDescent="0.35"/>
    <row r="1438" customFormat="1" hidden="1" x14ac:dyDescent="0.35"/>
    <row r="1439" customFormat="1" hidden="1" x14ac:dyDescent="0.35"/>
    <row r="1440" customFormat="1" hidden="1" x14ac:dyDescent="0.35"/>
    <row r="1441" customFormat="1" hidden="1" x14ac:dyDescent="0.35"/>
    <row r="1442" customFormat="1" hidden="1" x14ac:dyDescent="0.35"/>
    <row r="1443" customFormat="1" hidden="1" x14ac:dyDescent="0.35"/>
    <row r="1444" customFormat="1" hidden="1" x14ac:dyDescent="0.35"/>
    <row r="1445" customFormat="1" hidden="1" x14ac:dyDescent="0.35"/>
    <row r="1446" customFormat="1" hidden="1" x14ac:dyDescent="0.35"/>
    <row r="1447" customFormat="1" hidden="1" x14ac:dyDescent="0.35"/>
    <row r="1448" customFormat="1" hidden="1" x14ac:dyDescent="0.35"/>
    <row r="1449" customFormat="1" hidden="1" x14ac:dyDescent="0.35"/>
    <row r="1450" customFormat="1" hidden="1" x14ac:dyDescent="0.35"/>
    <row r="1451" customFormat="1" hidden="1" x14ac:dyDescent="0.35"/>
    <row r="1452" customFormat="1" hidden="1" x14ac:dyDescent="0.35"/>
    <row r="1453" customFormat="1" hidden="1" x14ac:dyDescent="0.35"/>
    <row r="1454" customFormat="1" hidden="1" x14ac:dyDescent="0.35"/>
    <row r="1455" customFormat="1" hidden="1" x14ac:dyDescent="0.35"/>
    <row r="1456" customFormat="1" hidden="1" x14ac:dyDescent="0.35"/>
    <row r="1457" customFormat="1" hidden="1" x14ac:dyDescent="0.35"/>
    <row r="1458" customFormat="1" hidden="1" x14ac:dyDescent="0.35"/>
    <row r="1459" customFormat="1" hidden="1" x14ac:dyDescent="0.35"/>
    <row r="1460" customFormat="1" hidden="1" x14ac:dyDescent="0.35"/>
    <row r="1461" customFormat="1" hidden="1" x14ac:dyDescent="0.35"/>
    <row r="1462" customFormat="1" hidden="1" x14ac:dyDescent="0.35"/>
    <row r="1463" customFormat="1" hidden="1" x14ac:dyDescent="0.35"/>
    <row r="1464" customFormat="1" hidden="1" x14ac:dyDescent="0.35"/>
    <row r="1465" customFormat="1" hidden="1" x14ac:dyDescent="0.35"/>
    <row r="1466" customFormat="1" hidden="1" x14ac:dyDescent="0.35"/>
    <row r="1467" customFormat="1" hidden="1" x14ac:dyDescent="0.35"/>
    <row r="1468" customFormat="1" hidden="1" x14ac:dyDescent="0.35"/>
    <row r="1469" customFormat="1" hidden="1" x14ac:dyDescent="0.35"/>
    <row r="1470" customFormat="1" hidden="1" x14ac:dyDescent="0.35"/>
    <row r="1471" customFormat="1" hidden="1" x14ac:dyDescent="0.35"/>
    <row r="1472" customFormat="1" hidden="1" x14ac:dyDescent="0.35"/>
    <row r="1473" customFormat="1" hidden="1" x14ac:dyDescent="0.35"/>
    <row r="1474" customFormat="1" hidden="1" x14ac:dyDescent="0.35"/>
    <row r="1475" customFormat="1" hidden="1" x14ac:dyDescent="0.35"/>
    <row r="1476" customFormat="1" hidden="1" x14ac:dyDescent="0.35"/>
    <row r="1477" customFormat="1" hidden="1" x14ac:dyDescent="0.35"/>
    <row r="1478" customFormat="1" hidden="1" x14ac:dyDescent="0.35"/>
    <row r="1479" customFormat="1" hidden="1" x14ac:dyDescent="0.35"/>
    <row r="1480" customFormat="1" hidden="1" x14ac:dyDescent="0.35"/>
    <row r="1481" customFormat="1" hidden="1" x14ac:dyDescent="0.35"/>
    <row r="1482" customFormat="1" hidden="1" x14ac:dyDescent="0.35"/>
    <row r="1483" customFormat="1" hidden="1" x14ac:dyDescent="0.35"/>
    <row r="1484" customFormat="1" hidden="1" x14ac:dyDescent="0.35"/>
    <row r="1485" customFormat="1" hidden="1" x14ac:dyDescent="0.35"/>
    <row r="1486" customFormat="1" hidden="1" x14ac:dyDescent="0.35"/>
    <row r="1487" customFormat="1" hidden="1" x14ac:dyDescent="0.35"/>
    <row r="1488" customFormat="1" hidden="1" x14ac:dyDescent="0.35"/>
    <row r="1489" customFormat="1" hidden="1" x14ac:dyDescent="0.35"/>
    <row r="1490" customFormat="1" hidden="1" x14ac:dyDescent="0.35"/>
    <row r="1491" customFormat="1" hidden="1" x14ac:dyDescent="0.35"/>
    <row r="1492" customFormat="1" hidden="1" x14ac:dyDescent="0.35"/>
    <row r="1493" customFormat="1" hidden="1" x14ac:dyDescent="0.35"/>
    <row r="1494" customFormat="1" hidden="1" x14ac:dyDescent="0.35"/>
    <row r="1495" customFormat="1" hidden="1" x14ac:dyDescent="0.35"/>
    <row r="1496" customFormat="1" hidden="1" x14ac:dyDescent="0.35"/>
    <row r="1497" customFormat="1" hidden="1" x14ac:dyDescent="0.35"/>
    <row r="1498" customFormat="1" hidden="1" x14ac:dyDescent="0.35"/>
    <row r="1499" customFormat="1" hidden="1" x14ac:dyDescent="0.35"/>
    <row r="1500" customFormat="1" hidden="1" x14ac:dyDescent="0.35"/>
    <row r="1501" customFormat="1" hidden="1" x14ac:dyDescent="0.35"/>
    <row r="1502" customFormat="1" hidden="1" x14ac:dyDescent="0.35"/>
    <row r="1503" customFormat="1" hidden="1" x14ac:dyDescent="0.35"/>
    <row r="1504" customFormat="1" hidden="1" x14ac:dyDescent="0.35"/>
    <row r="1505" customFormat="1" hidden="1" x14ac:dyDescent="0.35"/>
    <row r="1506" customFormat="1" hidden="1" x14ac:dyDescent="0.35"/>
    <row r="1507" customFormat="1" hidden="1" x14ac:dyDescent="0.35"/>
    <row r="1508" customFormat="1" hidden="1" x14ac:dyDescent="0.35"/>
    <row r="1509" customFormat="1" hidden="1" x14ac:dyDescent="0.35"/>
    <row r="1510" customFormat="1" hidden="1" x14ac:dyDescent="0.35"/>
    <row r="1511" customFormat="1" hidden="1" x14ac:dyDescent="0.35"/>
    <row r="1512" customFormat="1" hidden="1" x14ac:dyDescent="0.35"/>
    <row r="1513" customFormat="1" hidden="1" x14ac:dyDescent="0.35"/>
    <row r="1514" customFormat="1" hidden="1" x14ac:dyDescent="0.35"/>
    <row r="1515" customFormat="1" hidden="1" x14ac:dyDescent="0.35"/>
    <row r="1516" customFormat="1" hidden="1" x14ac:dyDescent="0.35"/>
    <row r="1517" customFormat="1" hidden="1" x14ac:dyDescent="0.35"/>
    <row r="1518" customFormat="1" hidden="1" x14ac:dyDescent="0.35"/>
    <row r="1519" customFormat="1" hidden="1" x14ac:dyDescent="0.35"/>
    <row r="1520" customFormat="1" hidden="1" x14ac:dyDescent="0.35"/>
    <row r="1521" customFormat="1" hidden="1" x14ac:dyDescent="0.35"/>
    <row r="1522" customFormat="1" hidden="1" x14ac:dyDescent="0.35"/>
    <row r="1523" customFormat="1" hidden="1" x14ac:dyDescent="0.35"/>
    <row r="1524" customFormat="1" hidden="1" x14ac:dyDescent="0.35"/>
    <row r="1525" customFormat="1" hidden="1" x14ac:dyDescent="0.35"/>
    <row r="1526" customFormat="1" hidden="1" x14ac:dyDescent="0.35"/>
    <row r="1527" customFormat="1" hidden="1" x14ac:dyDescent="0.35"/>
    <row r="1528" customFormat="1" hidden="1" x14ac:dyDescent="0.35"/>
    <row r="1529" customFormat="1" hidden="1" x14ac:dyDescent="0.35"/>
    <row r="1530" customFormat="1" hidden="1" x14ac:dyDescent="0.35"/>
    <row r="1531" customFormat="1" hidden="1" x14ac:dyDescent="0.35"/>
    <row r="1532" customFormat="1" hidden="1" x14ac:dyDescent="0.35"/>
    <row r="1533" customFormat="1" hidden="1" x14ac:dyDescent="0.35"/>
    <row r="1534" customFormat="1" hidden="1" x14ac:dyDescent="0.35"/>
    <row r="1535" customFormat="1" hidden="1" x14ac:dyDescent="0.35"/>
    <row r="1536" customFormat="1" hidden="1" x14ac:dyDescent="0.35"/>
    <row r="1537" customFormat="1" hidden="1" x14ac:dyDescent="0.35"/>
    <row r="1538" customFormat="1" hidden="1" x14ac:dyDescent="0.35"/>
    <row r="1539" customFormat="1" hidden="1" x14ac:dyDescent="0.35"/>
    <row r="1540" customFormat="1" hidden="1" x14ac:dyDescent="0.35"/>
    <row r="1541" customFormat="1" hidden="1" x14ac:dyDescent="0.35"/>
    <row r="1542" customFormat="1" hidden="1" x14ac:dyDescent="0.35"/>
    <row r="1543" customFormat="1" hidden="1" x14ac:dyDescent="0.35"/>
    <row r="1544" customFormat="1" hidden="1" x14ac:dyDescent="0.35"/>
    <row r="1545" customFormat="1" hidden="1" x14ac:dyDescent="0.35"/>
    <row r="1546" customFormat="1" hidden="1" x14ac:dyDescent="0.35"/>
    <row r="1547" customFormat="1" hidden="1" x14ac:dyDescent="0.35"/>
    <row r="1548" customFormat="1" hidden="1" x14ac:dyDescent="0.35"/>
    <row r="1549" customFormat="1" hidden="1" x14ac:dyDescent="0.35"/>
    <row r="1550" customFormat="1" hidden="1" x14ac:dyDescent="0.35"/>
    <row r="1551" customFormat="1" hidden="1" x14ac:dyDescent="0.35"/>
    <row r="1552" customFormat="1" hidden="1" x14ac:dyDescent="0.35"/>
    <row r="1553" customFormat="1" hidden="1" x14ac:dyDescent="0.35"/>
    <row r="1554" customFormat="1" hidden="1" x14ac:dyDescent="0.35"/>
    <row r="1555" customFormat="1" hidden="1" x14ac:dyDescent="0.35"/>
    <row r="1556" customFormat="1" hidden="1" x14ac:dyDescent="0.35"/>
    <row r="1557" customFormat="1" hidden="1" x14ac:dyDescent="0.35"/>
    <row r="1558" customFormat="1" hidden="1" x14ac:dyDescent="0.35"/>
    <row r="1559" customFormat="1" hidden="1" x14ac:dyDescent="0.35"/>
    <row r="1560" customFormat="1" hidden="1" x14ac:dyDescent="0.35"/>
    <row r="1561" customFormat="1" hidden="1" x14ac:dyDescent="0.35"/>
    <row r="1562" customFormat="1" hidden="1" x14ac:dyDescent="0.35"/>
    <row r="1563" customFormat="1" hidden="1" x14ac:dyDescent="0.35"/>
    <row r="1564" customFormat="1" hidden="1" x14ac:dyDescent="0.35"/>
    <row r="1565" customFormat="1" hidden="1" x14ac:dyDescent="0.35"/>
    <row r="1566" customFormat="1" hidden="1" x14ac:dyDescent="0.35"/>
    <row r="1567" customFormat="1" hidden="1" x14ac:dyDescent="0.35"/>
    <row r="1568" customFormat="1" hidden="1" x14ac:dyDescent="0.35"/>
    <row r="1569" customFormat="1" hidden="1" x14ac:dyDescent="0.35"/>
    <row r="1570" customFormat="1" hidden="1" x14ac:dyDescent="0.35"/>
    <row r="1571" customFormat="1" hidden="1" x14ac:dyDescent="0.35"/>
    <row r="1572" customFormat="1" hidden="1" x14ac:dyDescent="0.35"/>
    <row r="1573" customFormat="1" hidden="1" x14ac:dyDescent="0.35"/>
    <row r="1574" customFormat="1" hidden="1" x14ac:dyDescent="0.35"/>
    <row r="1575" customFormat="1" hidden="1" x14ac:dyDescent="0.35"/>
    <row r="1576" customFormat="1" hidden="1" x14ac:dyDescent="0.35"/>
    <row r="1577" customFormat="1" hidden="1" x14ac:dyDescent="0.35"/>
    <row r="1578" customFormat="1" hidden="1" x14ac:dyDescent="0.35"/>
    <row r="1579" customFormat="1" hidden="1" x14ac:dyDescent="0.35"/>
    <row r="1580" customFormat="1" hidden="1" x14ac:dyDescent="0.35"/>
    <row r="1581" customFormat="1" hidden="1" x14ac:dyDescent="0.35"/>
    <row r="1582" customFormat="1" hidden="1" x14ac:dyDescent="0.35"/>
    <row r="1583" customFormat="1" hidden="1" x14ac:dyDescent="0.35"/>
    <row r="1584" customFormat="1" hidden="1" x14ac:dyDescent="0.35"/>
    <row r="1585" customFormat="1" hidden="1" x14ac:dyDescent="0.35"/>
    <row r="1586" customFormat="1" hidden="1" x14ac:dyDescent="0.35"/>
    <row r="1587" customFormat="1" hidden="1" x14ac:dyDescent="0.35"/>
    <row r="1588" customFormat="1" hidden="1" x14ac:dyDescent="0.35"/>
    <row r="1589" customFormat="1" hidden="1" x14ac:dyDescent="0.35"/>
    <row r="1590" customFormat="1" hidden="1" x14ac:dyDescent="0.35"/>
    <row r="1591" customFormat="1" hidden="1" x14ac:dyDescent="0.35"/>
    <row r="1592" customFormat="1" hidden="1" x14ac:dyDescent="0.35"/>
    <row r="1593" customFormat="1" hidden="1" x14ac:dyDescent="0.35"/>
    <row r="1594" customFormat="1" hidden="1" x14ac:dyDescent="0.35"/>
    <row r="1595" customFormat="1" hidden="1" x14ac:dyDescent="0.35"/>
    <row r="1596" customFormat="1" hidden="1" x14ac:dyDescent="0.35"/>
    <row r="1597" customFormat="1" hidden="1" x14ac:dyDescent="0.35"/>
    <row r="1598" customFormat="1" hidden="1" x14ac:dyDescent="0.35"/>
    <row r="1599" customFormat="1" hidden="1" x14ac:dyDescent="0.35"/>
    <row r="1600" customFormat="1" hidden="1" x14ac:dyDescent="0.35"/>
    <row r="1601" customFormat="1" hidden="1" x14ac:dyDescent="0.35"/>
    <row r="1602" customFormat="1" hidden="1" x14ac:dyDescent="0.35"/>
    <row r="1603" customFormat="1" hidden="1" x14ac:dyDescent="0.35"/>
    <row r="1604" customFormat="1" hidden="1" x14ac:dyDescent="0.35"/>
    <row r="1605" customFormat="1" hidden="1" x14ac:dyDescent="0.35"/>
    <row r="1606" customFormat="1" hidden="1" x14ac:dyDescent="0.35"/>
    <row r="1607" customFormat="1" hidden="1" x14ac:dyDescent="0.35"/>
    <row r="1608" customFormat="1" hidden="1" x14ac:dyDescent="0.35"/>
    <row r="1609" customFormat="1" hidden="1" x14ac:dyDescent="0.35"/>
    <row r="1610" customFormat="1" hidden="1" x14ac:dyDescent="0.35"/>
    <row r="1611" customFormat="1" hidden="1" x14ac:dyDescent="0.35"/>
    <row r="1612" customFormat="1" hidden="1" x14ac:dyDescent="0.35"/>
    <row r="1613" customFormat="1" hidden="1" x14ac:dyDescent="0.35"/>
    <row r="1614" customFormat="1" hidden="1" x14ac:dyDescent="0.35"/>
    <row r="1615" customFormat="1" hidden="1" x14ac:dyDescent="0.35"/>
    <row r="1616" customFormat="1" hidden="1" x14ac:dyDescent="0.35"/>
    <row r="1617" customFormat="1" hidden="1" x14ac:dyDescent="0.35"/>
    <row r="1618" customFormat="1" hidden="1" x14ac:dyDescent="0.35"/>
    <row r="1619" customFormat="1" hidden="1" x14ac:dyDescent="0.35"/>
    <row r="1620" customFormat="1" hidden="1" x14ac:dyDescent="0.35"/>
    <row r="1621" customFormat="1" hidden="1" x14ac:dyDescent="0.35"/>
    <row r="1622" customFormat="1" hidden="1" x14ac:dyDescent="0.35"/>
    <row r="1623" customFormat="1" hidden="1" x14ac:dyDescent="0.35"/>
    <row r="1624" customFormat="1" hidden="1" x14ac:dyDescent="0.35"/>
    <row r="1625" customFormat="1" hidden="1" x14ac:dyDescent="0.35"/>
    <row r="1626" customFormat="1" hidden="1" x14ac:dyDescent="0.35"/>
    <row r="1627" customFormat="1" hidden="1" x14ac:dyDescent="0.35"/>
    <row r="1628" customFormat="1" hidden="1" x14ac:dyDescent="0.35"/>
    <row r="1629" customFormat="1" hidden="1" x14ac:dyDescent="0.35"/>
    <row r="1630" customFormat="1" hidden="1" x14ac:dyDescent="0.35"/>
    <row r="1631" customFormat="1" hidden="1" x14ac:dyDescent="0.35"/>
    <row r="1632" customFormat="1" hidden="1" x14ac:dyDescent="0.35"/>
    <row r="1633" customFormat="1" hidden="1" x14ac:dyDescent="0.35"/>
    <row r="1634" customFormat="1" hidden="1" x14ac:dyDescent="0.35"/>
    <row r="1635" customFormat="1" hidden="1" x14ac:dyDescent="0.35"/>
    <row r="1636" customFormat="1" hidden="1" x14ac:dyDescent="0.35"/>
    <row r="1637" customFormat="1" hidden="1" x14ac:dyDescent="0.35"/>
    <row r="1638" customFormat="1" hidden="1" x14ac:dyDescent="0.35"/>
    <row r="1639" customFormat="1" hidden="1" x14ac:dyDescent="0.35"/>
    <row r="1640" customFormat="1" hidden="1" x14ac:dyDescent="0.35"/>
    <row r="1641" customFormat="1" hidden="1" x14ac:dyDescent="0.35"/>
    <row r="1642" customFormat="1" hidden="1" x14ac:dyDescent="0.35"/>
    <row r="1643" customFormat="1" hidden="1" x14ac:dyDescent="0.35"/>
    <row r="1644" customFormat="1" hidden="1" x14ac:dyDescent="0.35"/>
    <row r="1645" customFormat="1" hidden="1" x14ac:dyDescent="0.35"/>
    <row r="1646" customFormat="1" hidden="1" x14ac:dyDescent="0.35"/>
    <row r="1647" customFormat="1" hidden="1" x14ac:dyDescent="0.35"/>
    <row r="1648" customFormat="1" hidden="1" x14ac:dyDescent="0.35"/>
    <row r="1649" customFormat="1" hidden="1" x14ac:dyDescent="0.35"/>
    <row r="1650" customFormat="1" hidden="1" x14ac:dyDescent="0.35"/>
    <row r="1651" customFormat="1" hidden="1" x14ac:dyDescent="0.35"/>
    <row r="1652" customFormat="1" hidden="1" x14ac:dyDescent="0.35"/>
    <row r="1653" customFormat="1" hidden="1" x14ac:dyDescent="0.35"/>
    <row r="1654" customFormat="1" hidden="1" x14ac:dyDescent="0.35"/>
    <row r="1655" customFormat="1" hidden="1" x14ac:dyDescent="0.35"/>
    <row r="1656" customFormat="1" hidden="1" x14ac:dyDescent="0.35"/>
    <row r="1657" customFormat="1" hidden="1" x14ac:dyDescent="0.35"/>
    <row r="1658" customFormat="1" hidden="1" x14ac:dyDescent="0.35"/>
    <row r="1659" customFormat="1" hidden="1" x14ac:dyDescent="0.35"/>
    <row r="1660" customFormat="1" hidden="1" x14ac:dyDescent="0.35"/>
    <row r="1661" customFormat="1" hidden="1" x14ac:dyDescent="0.35"/>
    <row r="1662" customFormat="1" hidden="1" x14ac:dyDescent="0.35"/>
    <row r="1663" customFormat="1" hidden="1" x14ac:dyDescent="0.35"/>
    <row r="1664" customFormat="1" hidden="1" x14ac:dyDescent="0.35"/>
    <row r="1665" customFormat="1" hidden="1" x14ac:dyDescent="0.35"/>
    <row r="1666" customFormat="1" hidden="1" x14ac:dyDescent="0.35"/>
    <row r="1667" customFormat="1" hidden="1" x14ac:dyDescent="0.35"/>
    <row r="1668" customFormat="1" hidden="1" x14ac:dyDescent="0.35"/>
    <row r="1669" customFormat="1" hidden="1" x14ac:dyDescent="0.35"/>
    <row r="1670" customFormat="1" hidden="1" x14ac:dyDescent="0.35"/>
    <row r="1671" customFormat="1" hidden="1" x14ac:dyDescent="0.35"/>
    <row r="1672" customFormat="1" hidden="1" x14ac:dyDescent="0.35"/>
    <row r="1673" customFormat="1" hidden="1" x14ac:dyDescent="0.35"/>
    <row r="1674" customFormat="1" hidden="1" x14ac:dyDescent="0.35"/>
    <row r="1675" customFormat="1" hidden="1" x14ac:dyDescent="0.35"/>
    <row r="1676" customFormat="1" hidden="1" x14ac:dyDescent="0.35"/>
    <row r="1677" customFormat="1" hidden="1" x14ac:dyDescent="0.35"/>
    <row r="1678" customFormat="1" hidden="1" x14ac:dyDescent="0.35"/>
    <row r="1679" customFormat="1" hidden="1" x14ac:dyDescent="0.35"/>
    <row r="1680" customFormat="1" hidden="1" x14ac:dyDescent="0.35"/>
    <row r="1681" customFormat="1" hidden="1" x14ac:dyDescent="0.35"/>
    <row r="1682" customFormat="1" hidden="1" x14ac:dyDescent="0.35"/>
    <row r="1683" customFormat="1" hidden="1" x14ac:dyDescent="0.35"/>
    <row r="1684" customFormat="1" hidden="1" x14ac:dyDescent="0.35"/>
    <row r="1685" customFormat="1" hidden="1" x14ac:dyDescent="0.35"/>
    <row r="1686" customFormat="1" hidden="1" x14ac:dyDescent="0.35"/>
    <row r="1687" customFormat="1" hidden="1" x14ac:dyDescent="0.35"/>
    <row r="1688" customFormat="1" hidden="1" x14ac:dyDescent="0.35"/>
    <row r="1689" customFormat="1" hidden="1" x14ac:dyDescent="0.35"/>
    <row r="1690" customFormat="1" hidden="1" x14ac:dyDescent="0.35"/>
    <row r="1691" customFormat="1" hidden="1" x14ac:dyDescent="0.35"/>
    <row r="1692" customFormat="1" hidden="1" x14ac:dyDescent="0.35"/>
    <row r="1693" customFormat="1" hidden="1" x14ac:dyDescent="0.35"/>
    <row r="1694" customFormat="1" hidden="1" x14ac:dyDescent="0.35"/>
    <row r="1695" customFormat="1" hidden="1" x14ac:dyDescent="0.35"/>
    <row r="1696" customFormat="1" hidden="1" x14ac:dyDescent="0.35"/>
    <row r="1697" customFormat="1" hidden="1" x14ac:dyDescent="0.35"/>
    <row r="1698" customFormat="1" hidden="1" x14ac:dyDescent="0.35"/>
    <row r="1699" customFormat="1" hidden="1" x14ac:dyDescent="0.35"/>
    <row r="1700" customFormat="1" hidden="1" x14ac:dyDescent="0.35"/>
    <row r="1701" customFormat="1" hidden="1" x14ac:dyDescent="0.35"/>
    <row r="1702" customFormat="1" hidden="1" x14ac:dyDescent="0.35"/>
    <row r="1703" customFormat="1" hidden="1" x14ac:dyDescent="0.35"/>
    <row r="1704" customFormat="1" hidden="1" x14ac:dyDescent="0.35"/>
    <row r="1705" customFormat="1" hidden="1" x14ac:dyDescent="0.35"/>
    <row r="1706" customFormat="1" hidden="1" x14ac:dyDescent="0.35"/>
    <row r="1707" customFormat="1" hidden="1" x14ac:dyDescent="0.35"/>
    <row r="1708" customFormat="1" hidden="1" x14ac:dyDescent="0.35"/>
    <row r="1709" customFormat="1" hidden="1" x14ac:dyDescent="0.35"/>
    <row r="1710" customFormat="1" hidden="1" x14ac:dyDescent="0.35"/>
    <row r="1711" customFormat="1" hidden="1" x14ac:dyDescent="0.35"/>
    <row r="1712" customFormat="1" hidden="1" x14ac:dyDescent="0.35"/>
    <row r="1713" customFormat="1" hidden="1" x14ac:dyDescent="0.35"/>
    <row r="1714" customFormat="1" hidden="1" x14ac:dyDescent="0.35"/>
    <row r="1715" customFormat="1" hidden="1" x14ac:dyDescent="0.35"/>
    <row r="1716" customFormat="1" hidden="1" x14ac:dyDescent="0.35"/>
    <row r="1717" customFormat="1" hidden="1" x14ac:dyDescent="0.35"/>
    <row r="1718" customFormat="1" hidden="1" x14ac:dyDescent="0.35"/>
    <row r="1719" customFormat="1" hidden="1" x14ac:dyDescent="0.35"/>
    <row r="1720" customFormat="1" hidden="1" x14ac:dyDescent="0.35"/>
    <row r="1721" customFormat="1" hidden="1" x14ac:dyDescent="0.35"/>
    <row r="1722" customFormat="1" hidden="1" x14ac:dyDescent="0.35"/>
    <row r="1723" customFormat="1" hidden="1" x14ac:dyDescent="0.35"/>
    <row r="1724" customFormat="1" hidden="1" x14ac:dyDescent="0.35"/>
    <row r="1725" customFormat="1" hidden="1" x14ac:dyDescent="0.35"/>
    <row r="1726" customFormat="1" hidden="1" x14ac:dyDescent="0.35"/>
    <row r="1727" customFormat="1" hidden="1" x14ac:dyDescent="0.35"/>
    <row r="1728" customFormat="1" hidden="1" x14ac:dyDescent="0.35"/>
    <row r="1729" customFormat="1" hidden="1" x14ac:dyDescent="0.35"/>
    <row r="1730" customFormat="1" hidden="1" x14ac:dyDescent="0.35"/>
    <row r="1731" customFormat="1" hidden="1" x14ac:dyDescent="0.35"/>
    <row r="1732" customFormat="1" hidden="1" x14ac:dyDescent="0.35"/>
    <row r="1733" customFormat="1" hidden="1" x14ac:dyDescent="0.35"/>
    <row r="1734" customFormat="1" hidden="1" x14ac:dyDescent="0.35"/>
    <row r="1735" customFormat="1" hidden="1" x14ac:dyDescent="0.35"/>
    <row r="1736" customFormat="1" hidden="1" x14ac:dyDescent="0.35"/>
    <row r="1737" customFormat="1" hidden="1" x14ac:dyDescent="0.35"/>
    <row r="1738" customFormat="1" hidden="1" x14ac:dyDescent="0.35"/>
    <row r="1739" customFormat="1" hidden="1" x14ac:dyDescent="0.35"/>
    <row r="1740" customFormat="1" hidden="1" x14ac:dyDescent="0.35"/>
    <row r="1741" customFormat="1" hidden="1" x14ac:dyDescent="0.35"/>
    <row r="1742" customFormat="1" hidden="1" x14ac:dyDescent="0.35"/>
    <row r="1743" customFormat="1" hidden="1" x14ac:dyDescent="0.35"/>
    <row r="1744" customFormat="1" hidden="1" x14ac:dyDescent="0.35"/>
    <row r="1745" customFormat="1" hidden="1" x14ac:dyDescent="0.35"/>
    <row r="1746" customFormat="1" hidden="1" x14ac:dyDescent="0.35"/>
    <row r="1747" customFormat="1" hidden="1" x14ac:dyDescent="0.35"/>
    <row r="1748" customFormat="1" hidden="1" x14ac:dyDescent="0.35"/>
    <row r="1749" customFormat="1" hidden="1" x14ac:dyDescent="0.35"/>
    <row r="1750" customFormat="1" hidden="1" x14ac:dyDescent="0.35"/>
    <row r="1751" customFormat="1" hidden="1" x14ac:dyDescent="0.35"/>
    <row r="1752" customFormat="1" hidden="1" x14ac:dyDescent="0.35"/>
    <row r="1753" customFormat="1" hidden="1" x14ac:dyDescent="0.35"/>
    <row r="1754" customFormat="1" hidden="1" x14ac:dyDescent="0.35"/>
    <row r="1755" customFormat="1" hidden="1" x14ac:dyDescent="0.35"/>
    <row r="1756" customFormat="1" hidden="1" x14ac:dyDescent="0.35"/>
    <row r="1757" customFormat="1" hidden="1" x14ac:dyDescent="0.35"/>
    <row r="1758" customFormat="1" hidden="1" x14ac:dyDescent="0.35"/>
    <row r="1759" customFormat="1" hidden="1" x14ac:dyDescent="0.35"/>
    <row r="1760" customFormat="1" hidden="1" x14ac:dyDescent="0.35"/>
    <row r="1761" customFormat="1" hidden="1" x14ac:dyDescent="0.35"/>
    <row r="1762" customFormat="1" hidden="1" x14ac:dyDescent="0.35"/>
    <row r="1763" customFormat="1" hidden="1" x14ac:dyDescent="0.35"/>
    <row r="1764" customFormat="1" hidden="1" x14ac:dyDescent="0.35"/>
    <row r="1765" customFormat="1" hidden="1" x14ac:dyDescent="0.35"/>
    <row r="1766" customFormat="1" hidden="1" x14ac:dyDescent="0.35"/>
    <row r="1767" customFormat="1" hidden="1" x14ac:dyDescent="0.35"/>
    <row r="1768" customFormat="1" hidden="1" x14ac:dyDescent="0.35"/>
    <row r="1769" customFormat="1" hidden="1" x14ac:dyDescent="0.35"/>
    <row r="1770" customFormat="1" hidden="1" x14ac:dyDescent="0.35"/>
    <row r="1771" customFormat="1" hidden="1" x14ac:dyDescent="0.35"/>
    <row r="1772" customFormat="1" hidden="1" x14ac:dyDescent="0.35"/>
    <row r="1773" customFormat="1" hidden="1" x14ac:dyDescent="0.35"/>
    <row r="1774" customFormat="1" hidden="1" x14ac:dyDescent="0.35"/>
    <row r="1775" customFormat="1" hidden="1" x14ac:dyDescent="0.35"/>
    <row r="1776" customFormat="1" hidden="1" x14ac:dyDescent="0.35"/>
    <row r="1777" customFormat="1" hidden="1" x14ac:dyDescent="0.35"/>
    <row r="1778" customFormat="1" hidden="1" x14ac:dyDescent="0.35"/>
    <row r="1779" customFormat="1" hidden="1" x14ac:dyDescent="0.35"/>
    <row r="1780" customFormat="1" hidden="1" x14ac:dyDescent="0.35"/>
    <row r="1781" customFormat="1" hidden="1" x14ac:dyDescent="0.35"/>
    <row r="1782" customFormat="1" hidden="1" x14ac:dyDescent="0.35"/>
    <row r="1783" customFormat="1" hidden="1" x14ac:dyDescent="0.35"/>
    <row r="1784" customFormat="1" hidden="1" x14ac:dyDescent="0.35"/>
    <row r="1785" customFormat="1" hidden="1" x14ac:dyDescent="0.35"/>
    <row r="1786" customFormat="1" hidden="1" x14ac:dyDescent="0.35"/>
    <row r="1787" customFormat="1" hidden="1" x14ac:dyDescent="0.35"/>
    <row r="1788" customFormat="1" hidden="1" x14ac:dyDescent="0.35"/>
    <row r="1789" customFormat="1" hidden="1" x14ac:dyDescent="0.35"/>
    <row r="1790" customFormat="1" hidden="1" x14ac:dyDescent="0.35"/>
    <row r="1791" customFormat="1" hidden="1" x14ac:dyDescent="0.35"/>
    <row r="1792" customFormat="1" hidden="1" x14ac:dyDescent="0.35"/>
    <row r="1793" customFormat="1" hidden="1" x14ac:dyDescent="0.35"/>
    <row r="1794" customFormat="1" hidden="1" x14ac:dyDescent="0.35"/>
    <row r="1795" customFormat="1" hidden="1" x14ac:dyDescent="0.35"/>
    <row r="1796" customFormat="1" hidden="1" x14ac:dyDescent="0.35"/>
    <row r="1797" customFormat="1" hidden="1" x14ac:dyDescent="0.35"/>
    <row r="1798" customFormat="1" hidden="1" x14ac:dyDescent="0.35"/>
    <row r="1799" customFormat="1" hidden="1" x14ac:dyDescent="0.35"/>
    <row r="1800" customFormat="1" hidden="1" x14ac:dyDescent="0.35"/>
    <row r="1801" customFormat="1" hidden="1" x14ac:dyDescent="0.35"/>
    <row r="1802" customFormat="1" hidden="1" x14ac:dyDescent="0.35"/>
    <row r="1803" customFormat="1" hidden="1" x14ac:dyDescent="0.35"/>
    <row r="1804" customFormat="1" hidden="1" x14ac:dyDescent="0.35"/>
    <row r="1805" customFormat="1" hidden="1" x14ac:dyDescent="0.35"/>
    <row r="1806" customFormat="1" hidden="1" x14ac:dyDescent="0.35"/>
    <row r="1807" customFormat="1" hidden="1" x14ac:dyDescent="0.35"/>
    <row r="1808" customFormat="1" hidden="1" x14ac:dyDescent="0.35"/>
    <row r="1809" customFormat="1" hidden="1" x14ac:dyDescent="0.35"/>
    <row r="1810" customFormat="1" hidden="1" x14ac:dyDescent="0.35"/>
    <row r="1811" customFormat="1" hidden="1" x14ac:dyDescent="0.35"/>
    <row r="1812" customFormat="1" hidden="1" x14ac:dyDescent="0.35"/>
    <row r="1813" customFormat="1" hidden="1" x14ac:dyDescent="0.35"/>
    <row r="1814" customFormat="1" hidden="1" x14ac:dyDescent="0.35"/>
    <row r="1815" customFormat="1" hidden="1" x14ac:dyDescent="0.35"/>
    <row r="1816" customFormat="1" hidden="1" x14ac:dyDescent="0.35"/>
    <row r="1817" customFormat="1" hidden="1" x14ac:dyDescent="0.35"/>
    <row r="1818" customFormat="1" hidden="1" x14ac:dyDescent="0.35"/>
    <row r="1819" customFormat="1" hidden="1" x14ac:dyDescent="0.35"/>
    <row r="1820" customFormat="1" hidden="1" x14ac:dyDescent="0.35"/>
    <row r="1821" customFormat="1" hidden="1" x14ac:dyDescent="0.35"/>
    <row r="1822" customFormat="1" hidden="1" x14ac:dyDescent="0.35"/>
    <row r="1823" customFormat="1" hidden="1" x14ac:dyDescent="0.35"/>
    <row r="1824" customFormat="1" hidden="1" x14ac:dyDescent="0.35"/>
    <row r="1825" customFormat="1" hidden="1" x14ac:dyDescent="0.35"/>
    <row r="1826" customFormat="1" hidden="1" x14ac:dyDescent="0.35"/>
    <row r="1827" customFormat="1" hidden="1" x14ac:dyDescent="0.35"/>
    <row r="1828" customFormat="1" hidden="1" x14ac:dyDescent="0.35"/>
    <row r="1829" customFormat="1" hidden="1" x14ac:dyDescent="0.35"/>
    <row r="1830" customFormat="1" hidden="1" x14ac:dyDescent="0.35"/>
    <row r="1831" customFormat="1" hidden="1" x14ac:dyDescent="0.35"/>
    <row r="1832" customFormat="1" hidden="1" x14ac:dyDescent="0.35"/>
    <row r="1833" customFormat="1" hidden="1" x14ac:dyDescent="0.35"/>
    <row r="1834" customFormat="1" hidden="1" x14ac:dyDescent="0.35"/>
    <row r="1835" customFormat="1" hidden="1" x14ac:dyDescent="0.35"/>
    <row r="1836" customFormat="1" hidden="1" x14ac:dyDescent="0.35"/>
    <row r="1837" customFormat="1" hidden="1" x14ac:dyDescent="0.35"/>
    <row r="1838" customFormat="1" hidden="1" x14ac:dyDescent="0.35"/>
    <row r="1839" customFormat="1" hidden="1" x14ac:dyDescent="0.35"/>
    <row r="1840" customFormat="1" hidden="1" x14ac:dyDescent="0.35"/>
    <row r="1841" customFormat="1" hidden="1" x14ac:dyDescent="0.35"/>
    <row r="1842" customFormat="1" hidden="1" x14ac:dyDescent="0.35"/>
    <row r="1843" customFormat="1" hidden="1" x14ac:dyDescent="0.35"/>
    <row r="1844" customFormat="1" hidden="1" x14ac:dyDescent="0.35"/>
    <row r="1845" customFormat="1" hidden="1" x14ac:dyDescent="0.35"/>
    <row r="1846" customFormat="1" hidden="1" x14ac:dyDescent="0.35"/>
    <row r="1847" customFormat="1" hidden="1" x14ac:dyDescent="0.35"/>
    <row r="1848" customFormat="1" hidden="1" x14ac:dyDescent="0.35"/>
    <row r="1849" customFormat="1" hidden="1" x14ac:dyDescent="0.35"/>
    <row r="1850" customFormat="1" hidden="1" x14ac:dyDescent="0.35"/>
    <row r="1851" customFormat="1" hidden="1" x14ac:dyDescent="0.35"/>
    <row r="1852" customFormat="1" hidden="1" x14ac:dyDescent="0.35"/>
    <row r="1853" customFormat="1" hidden="1" x14ac:dyDescent="0.35"/>
    <row r="1854" customFormat="1" hidden="1" x14ac:dyDescent="0.35"/>
    <row r="1855" customFormat="1" hidden="1" x14ac:dyDescent="0.35"/>
    <row r="1856" customFormat="1" hidden="1" x14ac:dyDescent="0.35"/>
    <row r="1857" customFormat="1" hidden="1" x14ac:dyDescent="0.35"/>
    <row r="1858" customFormat="1" hidden="1" x14ac:dyDescent="0.35"/>
    <row r="1859" customFormat="1" hidden="1" x14ac:dyDescent="0.35"/>
    <row r="1860" customFormat="1" hidden="1" x14ac:dyDescent="0.35"/>
    <row r="1861" customFormat="1" hidden="1" x14ac:dyDescent="0.35"/>
    <row r="1862" customFormat="1" hidden="1" x14ac:dyDescent="0.35"/>
    <row r="1863" customFormat="1" hidden="1" x14ac:dyDescent="0.35"/>
    <row r="1864" customFormat="1" hidden="1" x14ac:dyDescent="0.35"/>
    <row r="1865" customFormat="1" hidden="1" x14ac:dyDescent="0.35"/>
    <row r="1866" customFormat="1" hidden="1" x14ac:dyDescent="0.35"/>
    <row r="1867" customFormat="1" hidden="1" x14ac:dyDescent="0.35"/>
    <row r="1868" customFormat="1" hidden="1" x14ac:dyDescent="0.35"/>
    <row r="1869" customFormat="1" hidden="1" x14ac:dyDescent="0.35"/>
    <row r="1870" customFormat="1" hidden="1" x14ac:dyDescent="0.35"/>
    <row r="1871" customFormat="1" hidden="1" x14ac:dyDescent="0.35"/>
    <row r="1872" customFormat="1" hidden="1" x14ac:dyDescent="0.35"/>
    <row r="1873" customFormat="1" hidden="1" x14ac:dyDescent="0.35"/>
    <row r="1874" customFormat="1" hidden="1" x14ac:dyDescent="0.35"/>
    <row r="1875" customFormat="1" hidden="1" x14ac:dyDescent="0.35"/>
    <row r="1876" customFormat="1" hidden="1" x14ac:dyDescent="0.35"/>
    <row r="1877" customFormat="1" hidden="1" x14ac:dyDescent="0.35"/>
    <row r="1878" customFormat="1" hidden="1" x14ac:dyDescent="0.35"/>
    <row r="1879" customFormat="1" hidden="1" x14ac:dyDescent="0.35"/>
    <row r="1880" customFormat="1" hidden="1" x14ac:dyDescent="0.35"/>
    <row r="1881" customFormat="1" hidden="1" x14ac:dyDescent="0.35"/>
    <row r="1882" customFormat="1" hidden="1" x14ac:dyDescent="0.35"/>
    <row r="1883" customFormat="1" hidden="1" x14ac:dyDescent="0.35"/>
    <row r="1884" customFormat="1" hidden="1" x14ac:dyDescent="0.35"/>
    <row r="1885" customFormat="1" hidden="1" x14ac:dyDescent="0.35"/>
    <row r="1886" customFormat="1" hidden="1" x14ac:dyDescent="0.35"/>
    <row r="1887" customFormat="1" hidden="1" x14ac:dyDescent="0.35"/>
    <row r="1888" customFormat="1" hidden="1" x14ac:dyDescent="0.35"/>
    <row r="1889" customFormat="1" hidden="1" x14ac:dyDescent="0.35"/>
    <row r="1890" customFormat="1" hidden="1" x14ac:dyDescent="0.35"/>
    <row r="1891" customFormat="1" hidden="1" x14ac:dyDescent="0.35"/>
    <row r="1892" customFormat="1" hidden="1" x14ac:dyDescent="0.35"/>
    <row r="1893" customFormat="1" hidden="1" x14ac:dyDescent="0.35"/>
    <row r="1894" customFormat="1" hidden="1" x14ac:dyDescent="0.35"/>
    <row r="1895" customFormat="1" hidden="1" x14ac:dyDescent="0.35"/>
    <row r="1896" customFormat="1" hidden="1" x14ac:dyDescent="0.35"/>
    <row r="1897" customFormat="1" hidden="1" x14ac:dyDescent="0.35"/>
    <row r="1898" customFormat="1" hidden="1" x14ac:dyDescent="0.35"/>
    <row r="1899" customFormat="1" hidden="1" x14ac:dyDescent="0.35"/>
    <row r="1900" customFormat="1" hidden="1" x14ac:dyDescent="0.35"/>
    <row r="1901" customFormat="1" hidden="1" x14ac:dyDescent="0.35"/>
    <row r="1902" customFormat="1" hidden="1" x14ac:dyDescent="0.35"/>
    <row r="1903" customFormat="1" hidden="1" x14ac:dyDescent="0.35"/>
    <row r="1904" customFormat="1" hidden="1" x14ac:dyDescent="0.35"/>
    <row r="1905" customFormat="1" hidden="1" x14ac:dyDescent="0.35"/>
    <row r="1906" customFormat="1" hidden="1" x14ac:dyDescent="0.35"/>
    <row r="1907" customFormat="1" hidden="1" x14ac:dyDescent="0.35"/>
    <row r="1908" customFormat="1" hidden="1" x14ac:dyDescent="0.35"/>
    <row r="1909" customFormat="1" hidden="1" x14ac:dyDescent="0.35"/>
    <row r="1910" customFormat="1" hidden="1" x14ac:dyDescent="0.35"/>
    <row r="1911" customFormat="1" hidden="1" x14ac:dyDescent="0.35"/>
    <row r="1912" customFormat="1" hidden="1" x14ac:dyDescent="0.35"/>
    <row r="1913" customFormat="1" hidden="1" x14ac:dyDescent="0.35"/>
    <row r="1914" customFormat="1" hidden="1" x14ac:dyDescent="0.35"/>
    <row r="1915" customFormat="1" hidden="1" x14ac:dyDescent="0.35"/>
    <row r="1916" customFormat="1" hidden="1" x14ac:dyDescent="0.35"/>
    <row r="1917" customFormat="1" hidden="1" x14ac:dyDescent="0.35"/>
    <row r="1918" customFormat="1" hidden="1" x14ac:dyDescent="0.35"/>
    <row r="1919" customFormat="1" hidden="1" x14ac:dyDescent="0.35"/>
    <row r="1920" customFormat="1" hidden="1" x14ac:dyDescent="0.35"/>
    <row r="1921" customFormat="1" hidden="1" x14ac:dyDescent="0.35"/>
    <row r="1922" customFormat="1" hidden="1" x14ac:dyDescent="0.35"/>
    <row r="1923" customFormat="1" hidden="1" x14ac:dyDescent="0.35"/>
    <row r="1924" customFormat="1" hidden="1" x14ac:dyDescent="0.35"/>
    <row r="1925" customFormat="1" hidden="1" x14ac:dyDescent="0.35"/>
    <row r="1926" customFormat="1" hidden="1" x14ac:dyDescent="0.35"/>
    <row r="1927" customFormat="1" hidden="1" x14ac:dyDescent="0.35"/>
    <row r="1928" customFormat="1" hidden="1" x14ac:dyDescent="0.35"/>
    <row r="1929" customFormat="1" hidden="1" x14ac:dyDescent="0.35"/>
    <row r="1930" customFormat="1" hidden="1" x14ac:dyDescent="0.35"/>
    <row r="1931" customFormat="1" hidden="1" x14ac:dyDescent="0.35"/>
    <row r="1932" customFormat="1" hidden="1" x14ac:dyDescent="0.35"/>
    <row r="1933" customFormat="1" hidden="1" x14ac:dyDescent="0.35"/>
    <row r="1934" customFormat="1" hidden="1" x14ac:dyDescent="0.35"/>
    <row r="1935" customFormat="1" hidden="1" x14ac:dyDescent="0.35"/>
    <row r="1936" customFormat="1" hidden="1" x14ac:dyDescent="0.35"/>
    <row r="1937" customFormat="1" hidden="1" x14ac:dyDescent="0.35"/>
    <row r="1938" customFormat="1" hidden="1" x14ac:dyDescent="0.35"/>
    <row r="1939" customFormat="1" hidden="1" x14ac:dyDescent="0.35"/>
    <row r="1940" customFormat="1" hidden="1" x14ac:dyDescent="0.35"/>
    <row r="1941" customFormat="1" hidden="1" x14ac:dyDescent="0.35"/>
    <row r="1942" customFormat="1" hidden="1" x14ac:dyDescent="0.35"/>
    <row r="1943" customFormat="1" hidden="1" x14ac:dyDescent="0.35"/>
    <row r="1944" customFormat="1" hidden="1" x14ac:dyDescent="0.35"/>
    <row r="1945" customFormat="1" hidden="1" x14ac:dyDescent="0.35"/>
    <row r="1946" customFormat="1" hidden="1" x14ac:dyDescent="0.35"/>
    <row r="1947" customFormat="1" hidden="1" x14ac:dyDescent="0.35"/>
    <row r="1948" customFormat="1" hidden="1" x14ac:dyDescent="0.35"/>
    <row r="1949" customFormat="1" hidden="1" x14ac:dyDescent="0.35"/>
    <row r="1950" customFormat="1" hidden="1" x14ac:dyDescent="0.35"/>
    <row r="1951" customFormat="1" hidden="1" x14ac:dyDescent="0.35"/>
    <row r="1952" customFormat="1" hidden="1" x14ac:dyDescent="0.35"/>
    <row r="1953" customFormat="1" hidden="1" x14ac:dyDescent="0.35"/>
    <row r="1954" customFormat="1" hidden="1" x14ac:dyDescent="0.35"/>
    <row r="1955" customFormat="1" hidden="1" x14ac:dyDescent="0.35"/>
    <row r="1956" customFormat="1" hidden="1" x14ac:dyDescent="0.35"/>
    <row r="1957" customFormat="1" hidden="1" x14ac:dyDescent="0.35"/>
    <row r="1958" customFormat="1" hidden="1" x14ac:dyDescent="0.35"/>
    <row r="1959" customFormat="1" hidden="1" x14ac:dyDescent="0.35"/>
    <row r="1960" customFormat="1" hidden="1" x14ac:dyDescent="0.35"/>
    <row r="1961" customFormat="1" hidden="1" x14ac:dyDescent="0.35"/>
    <row r="1962" customFormat="1" hidden="1" x14ac:dyDescent="0.35"/>
    <row r="1963" customFormat="1" hidden="1" x14ac:dyDescent="0.35"/>
    <row r="1964" customFormat="1" hidden="1" x14ac:dyDescent="0.35"/>
    <row r="1965" customFormat="1" hidden="1" x14ac:dyDescent="0.35"/>
    <row r="1966" customFormat="1" hidden="1" x14ac:dyDescent="0.35"/>
    <row r="1967" customFormat="1" hidden="1" x14ac:dyDescent="0.35"/>
    <row r="1968" customFormat="1" hidden="1" x14ac:dyDescent="0.35"/>
    <row r="1969" customFormat="1" hidden="1" x14ac:dyDescent="0.35"/>
    <row r="1970" customFormat="1" hidden="1" x14ac:dyDescent="0.35"/>
    <row r="1971" customFormat="1" hidden="1" x14ac:dyDescent="0.35"/>
    <row r="1972" customFormat="1" hidden="1" x14ac:dyDescent="0.35"/>
    <row r="1973" customFormat="1" hidden="1" x14ac:dyDescent="0.35"/>
    <row r="1974" customFormat="1" hidden="1" x14ac:dyDescent="0.35"/>
    <row r="1975" customFormat="1" hidden="1" x14ac:dyDescent="0.35"/>
    <row r="1976" customFormat="1" hidden="1" x14ac:dyDescent="0.35"/>
    <row r="1977" customFormat="1" hidden="1" x14ac:dyDescent="0.35"/>
    <row r="1978" customFormat="1" hidden="1" x14ac:dyDescent="0.35"/>
    <row r="1979" customFormat="1" hidden="1" x14ac:dyDescent="0.35"/>
    <row r="1980" customFormat="1" hidden="1" x14ac:dyDescent="0.35"/>
    <row r="1981" customFormat="1" hidden="1" x14ac:dyDescent="0.35"/>
    <row r="1982" customFormat="1" hidden="1" x14ac:dyDescent="0.35"/>
    <row r="1983" customFormat="1" hidden="1" x14ac:dyDescent="0.35"/>
    <row r="1984" customFormat="1" hidden="1" x14ac:dyDescent="0.35"/>
    <row r="1985" customFormat="1" hidden="1" x14ac:dyDescent="0.35"/>
    <row r="1986" customFormat="1" hidden="1" x14ac:dyDescent="0.35"/>
    <row r="1987" customFormat="1" hidden="1" x14ac:dyDescent="0.35"/>
    <row r="1988" customFormat="1" hidden="1" x14ac:dyDescent="0.35"/>
    <row r="1989" customFormat="1" hidden="1" x14ac:dyDescent="0.35"/>
    <row r="1990" customFormat="1" hidden="1" x14ac:dyDescent="0.35"/>
    <row r="1991" customFormat="1" hidden="1" x14ac:dyDescent="0.35"/>
    <row r="1992" customFormat="1" hidden="1" x14ac:dyDescent="0.35"/>
    <row r="1993" customFormat="1" hidden="1" x14ac:dyDescent="0.35"/>
    <row r="1994" customFormat="1" hidden="1" x14ac:dyDescent="0.35"/>
    <row r="1995" customFormat="1" hidden="1" x14ac:dyDescent="0.35"/>
    <row r="1996" customFormat="1" hidden="1" x14ac:dyDescent="0.35"/>
    <row r="1997" customFormat="1" hidden="1" x14ac:dyDescent="0.35"/>
    <row r="1998" customFormat="1" hidden="1" x14ac:dyDescent="0.35"/>
    <row r="1999" customFormat="1" hidden="1" x14ac:dyDescent="0.35"/>
    <row r="2000" customFormat="1" hidden="1" x14ac:dyDescent="0.35"/>
    <row r="2001" customFormat="1" hidden="1" x14ac:dyDescent="0.35"/>
    <row r="2002" customFormat="1" hidden="1" x14ac:dyDescent="0.35"/>
    <row r="2003" customFormat="1" hidden="1" x14ac:dyDescent="0.35"/>
    <row r="2004" customFormat="1" hidden="1" x14ac:dyDescent="0.35"/>
    <row r="2005" customFormat="1" hidden="1" x14ac:dyDescent="0.35"/>
    <row r="2006" customFormat="1" hidden="1" x14ac:dyDescent="0.35"/>
    <row r="2007" customFormat="1" hidden="1" x14ac:dyDescent="0.35"/>
    <row r="2008" customFormat="1" hidden="1" x14ac:dyDescent="0.35"/>
    <row r="2009" customFormat="1" hidden="1" x14ac:dyDescent="0.35"/>
    <row r="2010" customFormat="1" hidden="1" x14ac:dyDescent="0.35"/>
    <row r="2011" customFormat="1" hidden="1" x14ac:dyDescent="0.35"/>
    <row r="2012" customFormat="1" hidden="1" x14ac:dyDescent="0.35"/>
    <row r="2013" customFormat="1" hidden="1" x14ac:dyDescent="0.35"/>
    <row r="2014" customFormat="1" hidden="1" x14ac:dyDescent="0.35"/>
    <row r="2015" customFormat="1" hidden="1" x14ac:dyDescent="0.35"/>
    <row r="2016" customFormat="1" hidden="1" x14ac:dyDescent="0.35"/>
    <row r="2017" customFormat="1" hidden="1" x14ac:dyDescent="0.35"/>
    <row r="2018" customFormat="1" hidden="1" x14ac:dyDescent="0.35"/>
    <row r="2019" customFormat="1" hidden="1" x14ac:dyDescent="0.35"/>
    <row r="2020" customFormat="1" hidden="1" x14ac:dyDescent="0.35"/>
    <row r="2021" customFormat="1" hidden="1" x14ac:dyDescent="0.35"/>
    <row r="2022" customFormat="1" hidden="1" x14ac:dyDescent="0.35"/>
    <row r="2023" customFormat="1" hidden="1" x14ac:dyDescent="0.35"/>
    <row r="2024" customFormat="1" hidden="1" x14ac:dyDescent="0.35"/>
    <row r="2025" customFormat="1" hidden="1" x14ac:dyDescent="0.35"/>
    <row r="2026" customFormat="1" hidden="1" x14ac:dyDescent="0.35"/>
    <row r="2027" customFormat="1" hidden="1" x14ac:dyDescent="0.35"/>
    <row r="2028" customFormat="1" hidden="1" x14ac:dyDescent="0.35"/>
    <row r="2029" customFormat="1" hidden="1" x14ac:dyDescent="0.35"/>
    <row r="2030" customFormat="1" hidden="1" x14ac:dyDescent="0.35"/>
    <row r="2031" customFormat="1" hidden="1" x14ac:dyDescent="0.35"/>
    <row r="2032" customFormat="1" hidden="1" x14ac:dyDescent="0.35"/>
    <row r="2033" customFormat="1" hidden="1" x14ac:dyDescent="0.35"/>
    <row r="2034" customFormat="1" hidden="1" x14ac:dyDescent="0.35"/>
    <row r="2035" customFormat="1" hidden="1" x14ac:dyDescent="0.35"/>
    <row r="2036" customFormat="1" hidden="1" x14ac:dyDescent="0.35"/>
    <row r="2037" customFormat="1" hidden="1" x14ac:dyDescent="0.35"/>
    <row r="2038" customFormat="1" hidden="1" x14ac:dyDescent="0.35"/>
    <row r="2039" customFormat="1" hidden="1" x14ac:dyDescent="0.35"/>
    <row r="2040" customFormat="1" hidden="1" x14ac:dyDescent="0.35"/>
    <row r="2041" customFormat="1" hidden="1" x14ac:dyDescent="0.35"/>
    <row r="2042" customFormat="1" hidden="1" x14ac:dyDescent="0.35"/>
    <row r="2043" customFormat="1" hidden="1" x14ac:dyDescent="0.35"/>
    <row r="2044" customFormat="1" hidden="1" x14ac:dyDescent="0.35"/>
    <row r="2045" customFormat="1" hidden="1" x14ac:dyDescent="0.35"/>
    <row r="2046" customFormat="1" hidden="1" x14ac:dyDescent="0.35"/>
    <row r="2047" customFormat="1" hidden="1" x14ac:dyDescent="0.35"/>
    <row r="2048" customFormat="1" hidden="1" x14ac:dyDescent="0.35"/>
    <row r="2049" customFormat="1" hidden="1" x14ac:dyDescent="0.35"/>
    <row r="2050" customFormat="1" hidden="1" x14ac:dyDescent="0.35"/>
    <row r="2051" customFormat="1" hidden="1" x14ac:dyDescent="0.35"/>
    <row r="2052" customFormat="1" hidden="1" x14ac:dyDescent="0.35"/>
    <row r="2053" customFormat="1" hidden="1" x14ac:dyDescent="0.35"/>
    <row r="2054" customFormat="1" hidden="1" x14ac:dyDescent="0.35"/>
    <row r="2055" customFormat="1" hidden="1" x14ac:dyDescent="0.35"/>
    <row r="2056" customFormat="1" hidden="1" x14ac:dyDescent="0.35"/>
    <row r="2057" customFormat="1" hidden="1" x14ac:dyDescent="0.35"/>
    <row r="2058" customFormat="1" hidden="1" x14ac:dyDescent="0.35"/>
    <row r="2059" customFormat="1" hidden="1" x14ac:dyDescent="0.35"/>
    <row r="2060" customFormat="1" hidden="1" x14ac:dyDescent="0.35"/>
    <row r="2061" customFormat="1" hidden="1" x14ac:dyDescent="0.35"/>
    <row r="2062" customFormat="1" hidden="1" x14ac:dyDescent="0.35"/>
    <row r="2063" customFormat="1" hidden="1" x14ac:dyDescent="0.35"/>
    <row r="2064" customFormat="1" hidden="1" x14ac:dyDescent="0.35"/>
    <row r="2065" customFormat="1" hidden="1" x14ac:dyDescent="0.35"/>
    <row r="2066" customFormat="1" hidden="1" x14ac:dyDescent="0.35"/>
    <row r="2067" customFormat="1" hidden="1" x14ac:dyDescent="0.35"/>
    <row r="2068" customFormat="1" hidden="1" x14ac:dyDescent="0.35"/>
    <row r="2069" customFormat="1" hidden="1" x14ac:dyDescent="0.35"/>
    <row r="2070" customFormat="1" hidden="1" x14ac:dyDescent="0.35"/>
    <row r="2071" customFormat="1" hidden="1" x14ac:dyDescent="0.35"/>
    <row r="2072" customFormat="1" hidden="1" x14ac:dyDescent="0.35"/>
    <row r="2073" customFormat="1" hidden="1" x14ac:dyDescent="0.35"/>
    <row r="2074" customFormat="1" hidden="1" x14ac:dyDescent="0.35"/>
    <row r="2075" customFormat="1" hidden="1" x14ac:dyDescent="0.35"/>
    <row r="2076" customFormat="1" hidden="1" x14ac:dyDescent="0.35"/>
    <row r="2077" customFormat="1" hidden="1" x14ac:dyDescent="0.35"/>
    <row r="2078" customFormat="1" hidden="1" x14ac:dyDescent="0.35"/>
    <row r="2079" customFormat="1" hidden="1" x14ac:dyDescent="0.35"/>
    <row r="2080" customFormat="1" hidden="1" x14ac:dyDescent="0.35"/>
    <row r="2081" customFormat="1" hidden="1" x14ac:dyDescent="0.35"/>
    <row r="2082" customFormat="1" hidden="1" x14ac:dyDescent="0.35"/>
    <row r="2083" customFormat="1" hidden="1" x14ac:dyDescent="0.35"/>
    <row r="2084" customFormat="1" hidden="1" x14ac:dyDescent="0.35"/>
    <row r="2085" customFormat="1" hidden="1" x14ac:dyDescent="0.35"/>
    <row r="2086" customFormat="1" hidden="1" x14ac:dyDescent="0.35"/>
    <row r="2087" customFormat="1" hidden="1" x14ac:dyDescent="0.35"/>
    <row r="2088" customFormat="1" hidden="1" x14ac:dyDescent="0.35"/>
    <row r="2089" customFormat="1" hidden="1" x14ac:dyDescent="0.35"/>
    <row r="2090" customFormat="1" hidden="1" x14ac:dyDescent="0.35"/>
    <row r="2091" customFormat="1" hidden="1" x14ac:dyDescent="0.35"/>
    <row r="2092" customFormat="1" hidden="1" x14ac:dyDescent="0.35"/>
    <row r="2093" customFormat="1" hidden="1" x14ac:dyDescent="0.35"/>
    <row r="2094" customFormat="1" hidden="1" x14ac:dyDescent="0.35"/>
    <row r="2095" customFormat="1" hidden="1" x14ac:dyDescent="0.35"/>
    <row r="2096" customFormat="1" hidden="1" x14ac:dyDescent="0.35"/>
    <row r="2097" customFormat="1" hidden="1" x14ac:dyDescent="0.35"/>
    <row r="2098" customFormat="1" hidden="1" x14ac:dyDescent="0.35"/>
    <row r="2099" customFormat="1" hidden="1" x14ac:dyDescent="0.35"/>
    <row r="2100" customFormat="1" hidden="1" x14ac:dyDescent="0.35"/>
    <row r="2101" customFormat="1" hidden="1" x14ac:dyDescent="0.35"/>
    <row r="2102" customFormat="1" hidden="1" x14ac:dyDescent="0.35"/>
    <row r="2103" customFormat="1" hidden="1" x14ac:dyDescent="0.35"/>
    <row r="2104" customFormat="1" hidden="1" x14ac:dyDescent="0.35"/>
    <row r="2105" customFormat="1" hidden="1" x14ac:dyDescent="0.35"/>
    <row r="2106" customFormat="1" hidden="1" x14ac:dyDescent="0.35"/>
    <row r="2107" customFormat="1" hidden="1" x14ac:dyDescent="0.35"/>
    <row r="2108" customFormat="1" hidden="1" x14ac:dyDescent="0.35"/>
    <row r="2109" customFormat="1" hidden="1" x14ac:dyDescent="0.35"/>
    <row r="2110" customFormat="1" hidden="1" x14ac:dyDescent="0.35"/>
    <row r="2111" customFormat="1" hidden="1" x14ac:dyDescent="0.35"/>
    <row r="2112" customFormat="1" hidden="1" x14ac:dyDescent="0.35"/>
    <row r="2113" customFormat="1" hidden="1" x14ac:dyDescent="0.35"/>
    <row r="2114" customFormat="1" hidden="1" x14ac:dyDescent="0.35"/>
    <row r="2115" customFormat="1" hidden="1" x14ac:dyDescent="0.35"/>
    <row r="2116" customFormat="1" hidden="1" x14ac:dyDescent="0.35"/>
    <row r="2117" customFormat="1" hidden="1" x14ac:dyDescent="0.35"/>
    <row r="2118" customFormat="1" hidden="1" x14ac:dyDescent="0.35"/>
    <row r="2119" customFormat="1" hidden="1" x14ac:dyDescent="0.35"/>
    <row r="2120" customFormat="1" hidden="1" x14ac:dyDescent="0.35"/>
    <row r="2121" customFormat="1" hidden="1" x14ac:dyDescent="0.35"/>
    <row r="2122" customFormat="1" hidden="1" x14ac:dyDescent="0.35"/>
    <row r="2123" customFormat="1" hidden="1" x14ac:dyDescent="0.35"/>
    <row r="2124" customFormat="1" hidden="1" x14ac:dyDescent="0.35"/>
    <row r="2125" customFormat="1" hidden="1" x14ac:dyDescent="0.35"/>
    <row r="2126" customFormat="1" hidden="1" x14ac:dyDescent="0.35"/>
    <row r="2127" customFormat="1" hidden="1" x14ac:dyDescent="0.35"/>
    <row r="2128" customFormat="1" hidden="1" x14ac:dyDescent="0.35"/>
    <row r="2129" customFormat="1" hidden="1" x14ac:dyDescent="0.35"/>
    <row r="2130" customFormat="1" hidden="1" x14ac:dyDescent="0.35"/>
    <row r="2131" customFormat="1" hidden="1" x14ac:dyDescent="0.35"/>
    <row r="2132" customFormat="1" hidden="1" x14ac:dyDescent="0.35"/>
    <row r="2133" customFormat="1" hidden="1" x14ac:dyDescent="0.35"/>
    <row r="2134" customFormat="1" hidden="1" x14ac:dyDescent="0.35"/>
    <row r="2135" customFormat="1" hidden="1" x14ac:dyDescent="0.35"/>
    <row r="2136" customFormat="1" hidden="1" x14ac:dyDescent="0.35"/>
    <row r="2137" customFormat="1" hidden="1" x14ac:dyDescent="0.35"/>
    <row r="2138" customFormat="1" hidden="1" x14ac:dyDescent="0.35"/>
    <row r="2139" customFormat="1" hidden="1" x14ac:dyDescent="0.35"/>
    <row r="2140" customFormat="1" hidden="1" x14ac:dyDescent="0.35"/>
    <row r="2141" customFormat="1" hidden="1" x14ac:dyDescent="0.35"/>
    <row r="2142" customFormat="1" hidden="1" x14ac:dyDescent="0.35"/>
    <row r="2143" customFormat="1" hidden="1" x14ac:dyDescent="0.35"/>
    <row r="2144" customFormat="1" hidden="1" x14ac:dyDescent="0.35"/>
    <row r="2145" customFormat="1" hidden="1" x14ac:dyDescent="0.35"/>
    <row r="2146" customFormat="1" hidden="1" x14ac:dyDescent="0.35"/>
    <row r="2147" customFormat="1" hidden="1" x14ac:dyDescent="0.35"/>
    <row r="2148" customFormat="1" hidden="1" x14ac:dyDescent="0.35"/>
    <row r="2149" customFormat="1" hidden="1" x14ac:dyDescent="0.35"/>
    <row r="2150" customFormat="1" hidden="1" x14ac:dyDescent="0.35"/>
    <row r="2151" customFormat="1" hidden="1" x14ac:dyDescent="0.35"/>
    <row r="2152" customFormat="1" hidden="1" x14ac:dyDescent="0.35"/>
    <row r="2153" customFormat="1" hidden="1" x14ac:dyDescent="0.35"/>
    <row r="2154" customFormat="1" hidden="1" x14ac:dyDescent="0.35"/>
    <row r="2155" customFormat="1" hidden="1" x14ac:dyDescent="0.35"/>
    <row r="2156" customFormat="1" hidden="1" x14ac:dyDescent="0.35"/>
    <row r="2157" customFormat="1" hidden="1" x14ac:dyDescent="0.35"/>
    <row r="2158" customFormat="1" hidden="1" x14ac:dyDescent="0.35"/>
    <row r="2159" customFormat="1" hidden="1" x14ac:dyDescent="0.35"/>
    <row r="2160" customFormat="1" hidden="1" x14ac:dyDescent="0.35"/>
    <row r="2161" customFormat="1" hidden="1" x14ac:dyDescent="0.35"/>
    <row r="2162" customFormat="1" hidden="1" x14ac:dyDescent="0.35"/>
    <row r="2163" customFormat="1" hidden="1" x14ac:dyDescent="0.35"/>
    <row r="2164" customFormat="1" hidden="1" x14ac:dyDescent="0.35"/>
    <row r="2165" customFormat="1" hidden="1" x14ac:dyDescent="0.35"/>
    <row r="2166" customFormat="1" hidden="1" x14ac:dyDescent="0.35"/>
    <row r="2167" customFormat="1" hidden="1" x14ac:dyDescent="0.35"/>
    <row r="2168" customFormat="1" hidden="1" x14ac:dyDescent="0.35"/>
    <row r="2169" customFormat="1" hidden="1" x14ac:dyDescent="0.35"/>
    <row r="2170" customFormat="1" hidden="1" x14ac:dyDescent="0.35"/>
    <row r="2171" customFormat="1" hidden="1" x14ac:dyDescent="0.35"/>
    <row r="2172" customFormat="1" hidden="1" x14ac:dyDescent="0.35"/>
    <row r="2173" customFormat="1" hidden="1" x14ac:dyDescent="0.35"/>
    <row r="2174" customFormat="1" hidden="1" x14ac:dyDescent="0.35"/>
    <row r="2175" customFormat="1" hidden="1" x14ac:dyDescent="0.35"/>
    <row r="2176" customFormat="1" hidden="1" x14ac:dyDescent="0.35"/>
    <row r="2177" customFormat="1" hidden="1" x14ac:dyDescent="0.35"/>
    <row r="2178" customFormat="1" hidden="1" x14ac:dyDescent="0.35"/>
    <row r="2179" customFormat="1" hidden="1" x14ac:dyDescent="0.35"/>
    <row r="2180" customFormat="1" hidden="1" x14ac:dyDescent="0.35"/>
    <row r="2181" customFormat="1" hidden="1" x14ac:dyDescent="0.35"/>
    <row r="2182" customFormat="1" hidden="1" x14ac:dyDescent="0.35"/>
    <row r="2183" customFormat="1" hidden="1" x14ac:dyDescent="0.35"/>
    <row r="2184" customFormat="1" hidden="1" x14ac:dyDescent="0.35"/>
    <row r="2185" customFormat="1" hidden="1" x14ac:dyDescent="0.35"/>
    <row r="2186" customFormat="1" hidden="1" x14ac:dyDescent="0.35"/>
    <row r="2187" customFormat="1" hidden="1" x14ac:dyDescent="0.35"/>
    <row r="2188" customFormat="1" hidden="1" x14ac:dyDescent="0.35"/>
    <row r="2189" customFormat="1" hidden="1" x14ac:dyDescent="0.35"/>
    <row r="2190" customFormat="1" hidden="1" x14ac:dyDescent="0.35"/>
    <row r="2191" customFormat="1" hidden="1" x14ac:dyDescent="0.35"/>
    <row r="2192" customFormat="1" hidden="1" x14ac:dyDescent="0.35"/>
    <row r="2193" customFormat="1" hidden="1" x14ac:dyDescent="0.35"/>
    <row r="2194" customFormat="1" hidden="1" x14ac:dyDescent="0.35"/>
    <row r="2195" customFormat="1" hidden="1" x14ac:dyDescent="0.35"/>
    <row r="2196" customFormat="1" hidden="1" x14ac:dyDescent="0.35"/>
    <row r="2197" customFormat="1" hidden="1" x14ac:dyDescent="0.35"/>
    <row r="2198" customFormat="1" hidden="1" x14ac:dyDescent="0.35"/>
    <row r="2199" customFormat="1" hidden="1" x14ac:dyDescent="0.35"/>
    <row r="2200" customFormat="1" hidden="1" x14ac:dyDescent="0.35"/>
    <row r="2201" customFormat="1" hidden="1" x14ac:dyDescent="0.35"/>
    <row r="2202" customFormat="1" hidden="1" x14ac:dyDescent="0.35"/>
    <row r="2203" customFormat="1" hidden="1" x14ac:dyDescent="0.35"/>
    <row r="2204" customFormat="1" hidden="1" x14ac:dyDescent="0.35"/>
    <row r="2205" customFormat="1" hidden="1" x14ac:dyDescent="0.35"/>
    <row r="2206" customFormat="1" hidden="1" x14ac:dyDescent="0.35"/>
    <row r="2207" customFormat="1" hidden="1" x14ac:dyDescent="0.35"/>
    <row r="2208" customFormat="1" hidden="1" x14ac:dyDescent="0.35"/>
    <row r="2209" customFormat="1" hidden="1" x14ac:dyDescent="0.35"/>
    <row r="2210" customFormat="1" hidden="1" x14ac:dyDescent="0.35"/>
    <row r="2211" customFormat="1" hidden="1" x14ac:dyDescent="0.35"/>
    <row r="2212" customFormat="1" hidden="1" x14ac:dyDescent="0.35"/>
    <row r="2213" customFormat="1" hidden="1" x14ac:dyDescent="0.35"/>
    <row r="2214" customFormat="1" hidden="1" x14ac:dyDescent="0.35"/>
    <row r="2215" customFormat="1" hidden="1" x14ac:dyDescent="0.35"/>
    <row r="2216" customFormat="1" hidden="1" x14ac:dyDescent="0.35"/>
    <row r="2217" customFormat="1" hidden="1" x14ac:dyDescent="0.35"/>
    <row r="2218" customFormat="1" hidden="1" x14ac:dyDescent="0.35"/>
    <row r="2219" customFormat="1" hidden="1" x14ac:dyDescent="0.35"/>
    <row r="2220" customFormat="1" hidden="1" x14ac:dyDescent="0.35"/>
    <row r="2221" customFormat="1" hidden="1" x14ac:dyDescent="0.35"/>
    <row r="2222" customFormat="1" hidden="1" x14ac:dyDescent="0.35"/>
    <row r="2223" customFormat="1" hidden="1" x14ac:dyDescent="0.35"/>
    <row r="2224" customFormat="1" hidden="1" x14ac:dyDescent="0.35"/>
    <row r="2225" customFormat="1" hidden="1" x14ac:dyDescent="0.35"/>
    <row r="2226" customFormat="1" hidden="1" x14ac:dyDescent="0.35"/>
    <row r="2227" customFormat="1" hidden="1" x14ac:dyDescent="0.35"/>
    <row r="2228" customFormat="1" hidden="1" x14ac:dyDescent="0.35"/>
    <row r="2229" customFormat="1" hidden="1" x14ac:dyDescent="0.35"/>
    <row r="2230" customFormat="1" hidden="1" x14ac:dyDescent="0.35"/>
    <row r="2231" customFormat="1" hidden="1" x14ac:dyDescent="0.35"/>
    <row r="2232" customFormat="1" hidden="1" x14ac:dyDescent="0.35"/>
    <row r="2233" customFormat="1" hidden="1" x14ac:dyDescent="0.35"/>
    <row r="2234" customFormat="1" hidden="1" x14ac:dyDescent="0.35"/>
    <row r="2235" customFormat="1" hidden="1" x14ac:dyDescent="0.35"/>
    <row r="2236" customFormat="1" hidden="1" x14ac:dyDescent="0.35"/>
    <row r="2237" customFormat="1" hidden="1" x14ac:dyDescent="0.35"/>
    <row r="2238" customFormat="1" hidden="1" x14ac:dyDescent="0.35"/>
    <row r="2239" customFormat="1" hidden="1" x14ac:dyDescent="0.35"/>
    <row r="2240" customFormat="1" hidden="1" x14ac:dyDescent="0.35"/>
    <row r="2241" customFormat="1" hidden="1" x14ac:dyDescent="0.35"/>
    <row r="2242" customFormat="1" hidden="1" x14ac:dyDescent="0.35"/>
    <row r="2243" customFormat="1" hidden="1" x14ac:dyDescent="0.35"/>
    <row r="2244" customFormat="1" hidden="1" x14ac:dyDescent="0.35"/>
    <row r="2245" customFormat="1" hidden="1" x14ac:dyDescent="0.35"/>
    <row r="2246" customFormat="1" hidden="1" x14ac:dyDescent="0.35"/>
    <row r="2247" customFormat="1" hidden="1" x14ac:dyDescent="0.35"/>
    <row r="2248" customFormat="1" hidden="1" x14ac:dyDescent="0.35"/>
    <row r="2249" customFormat="1" hidden="1" x14ac:dyDescent="0.35"/>
    <row r="2250" customFormat="1" hidden="1" x14ac:dyDescent="0.35"/>
    <row r="2251" customFormat="1" hidden="1" x14ac:dyDescent="0.35"/>
    <row r="2252" customFormat="1" hidden="1" x14ac:dyDescent="0.35"/>
    <row r="2253" customFormat="1" hidden="1" x14ac:dyDescent="0.35"/>
    <row r="2254" customFormat="1" hidden="1" x14ac:dyDescent="0.35"/>
    <row r="2255" customFormat="1" hidden="1" x14ac:dyDescent="0.35"/>
    <row r="2256" customFormat="1" hidden="1" x14ac:dyDescent="0.35"/>
    <row r="2257" customFormat="1" hidden="1" x14ac:dyDescent="0.35"/>
    <row r="2258" customFormat="1" hidden="1" x14ac:dyDescent="0.35"/>
    <row r="2259" customFormat="1" hidden="1" x14ac:dyDescent="0.35"/>
    <row r="2260" customFormat="1" hidden="1" x14ac:dyDescent="0.35"/>
    <row r="2261" customFormat="1" hidden="1" x14ac:dyDescent="0.35"/>
    <row r="2262" customFormat="1" hidden="1" x14ac:dyDescent="0.35"/>
    <row r="2263" customFormat="1" hidden="1" x14ac:dyDescent="0.35"/>
    <row r="2264" customFormat="1" hidden="1" x14ac:dyDescent="0.35"/>
    <row r="2265" customFormat="1" hidden="1" x14ac:dyDescent="0.35"/>
    <row r="2266" customFormat="1" hidden="1" x14ac:dyDescent="0.35"/>
    <row r="2267" customFormat="1" hidden="1" x14ac:dyDescent="0.35"/>
    <row r="2268" customFormat="1" hidden="1" x14ac:dyDescent="0.35"/>
    <row r="2269" customFormat="1" hidden="1" x14ac:dyDescent="0.35"/>
    <row r="2270" customFormat="1" hidden="1" x14ac:dyDescent="0.35"/>
    <row r="2271" customFormat="1" hidden="1" x14ac:dyDescent="0.35"/>
    <row r="2272" customFormat="1" hidden="1" x14ac:dyDescent="0.35"/>
    <row r="2273" customFormat="1" hidden="1" x14ac:dyDescent="0.35"/>
    <row r="2274" customFormat="1" hidden="1" x14ac:dyDescent="0.35"/>
    <row r="2275" customFormat="1" hidden="1" x14ac:dyDescent="0.35"/>
    <row r="2276" customFormat="1" hidden="1" x14ac:dyDescent="0.35"/>
    <row r="2277" customFormat="1" hidden="1" x14ac:dyDescent="0.35"/>
    <row r="2278" customFormat="1" hidden="1" x14ac:dyDescent="0.35"/>
    <row r="2279" customFormat="1" hidden="1" x14ac:dyDescent="0.35"/>
    <row r="2280" customFormat="1" hidden="1" x14ac:dyDescent="0.35"/>
    <row r="2281" customFormat="1" hidden="1" x14ac:dyDescent="0.35"/>
    <row r="2282" customFormat="1" hidden="1" x14ac:dyDescent="0.35"/>
    <row r="2283" customFormat="1" hidden="1" x14ac:dyDescent="0.35"/>
    <row r="2284" customFormat="1" hidden="1" x14ac:dyDescent="0.35"/>
    <row r="2285" customFormat="1" hidden="1" x14ac:dyDescent="0.35"/>
    <row r="2286" customFormat="1" hidden="1" x14ac:dyDescent="0.35"/>
    <row r="2287" customFormat="1" hidden="1" x14ac:dyDescent="0.35"/>
    <row r="2288" customFormat="1" hidden="1" x14ac:dyDescent="0.35"/>
    <row r="2289" customFormat="1" hidden="1" x14ac:dyDescent="0.35"/>
    <row r="2290" customFormat="1" hidden="1" x14ac:dyDescent="0.35"/>
    <row r="2291" customFormat="1" hidden="1" x14ac:dyDescent="0.35"/>
    <row r="2292" customFormat="1" hidden="1" x14ac:dyDescent="0.35"/>
    <row r="2293" customFormat="1" hidden="1" x14ac:dyDescent="0.35"/>
    <row r="2294" customFormat="1" hidden="1" x14ac:dyDescent="0.35"/>
    <row r="2295" customFormat="1" hidden="1" x14ac:dyDescent="0.35"/>
    <row r="2296" customFormat="1" hidden="1" x14ac:dyDescent="0.35"/>
    <row r="2297" customFormat="1" hidden="1" x14ac:dyDescent="0.35"/>
    <row r="2298" customFormat="1" hidden="1" x14ac:dyDescent="0.35"/>
    <row r="2299" customFormat="1" hidden="1" x14ac:dyDescent="0.35"/>
    <row r="2300" customFormat="1" hidden="1" x14ac:dyDescent="0.35"/>
    <row r="2301" customFormat="1" hidden="1" x14ac:dyDescent="0.35"/>
    <row r="2302" customFormat="1" hidden="1" x14ac:dyDescent="0.35"/>
    <row r="2303" customFormat="1" hidden="1" x14ac:dyDescent="0.35"/>
    <row r="2304" customFormat="1" hidden="1" x14ac:dyDescent="0.35"/>
    <row r="2305" customFormat="1" hidden="1" x14ac:dyDescent="0.35"/>
    <row r="2306" customFormat="1" hidden="1" x14ac:dyDescent="0.35"/>
    <row r="2307" customFormat="1" hidden="1" x14ac:dyDescent="0.35"/>
    <row r="2308" customFormat="1" hidden="1" x14ac:dyDescent="0.35"/>
    <row r="2309" customFormat="1" hidden="1" x14ac:dyDescent="0.35"/>
    <row r="2310" customFormat="1" hidden="1" x14ac:dyDescent="0.35"/>
    <row r="2311" customFormat="1" hidden="1" x14ac:dyDescent="0.35"/>
    <row r="2312" customFormat="1" hidden="1" x14ac:dyDescent="0.35"/>
    <row r="2313" customFormat="1" hidden="1" x14ac:dyDescent="0.35"/>
    <row r="2314" customFormat="1" hidden="1" x14ac:dyDescent="0.35"/>
    <row r="2315" customFormat="1" hidden="1" x14ac:dyDescent="0.35"/>
    <row r="2316" customFormat="1" hidden="1" x14ac:dyDescent="0.35"/>
    <row r="2317" customFormat="1" hidden="1" x14ac:dyDescent="0.35"/>
    <row r="2318" customFormat="1" hidden="1" x14ac:dyDescent="0.35"/>
    <row r="2319" customFormat="1" hidden="1" x14ac:dyDescent="0.35"/>
    <row r="2320" customFormat="1" hidden="1" x14ac:dyDescent="0.35"/>
    <row r="2321" customFormat="1" hidden="1" x14ac:dyDescent="0.35"/>
    <row r="2322" customFormat="1" hidden="1" x14ac:dyDescent="0.35"/>
    <row r="2323" customFormat="1" hidden="1" x14ac:dyDescent="0.35"/>
    <row r="2324" customFormat="1" hidden="1" x14ac:dyDescent="0.35"/>
    <row r="2325" customFormat="1" hidden="1" x14ac:dyDescent="0.35"/>
    <row r="2326" customFormat="1" hidden="1" x14ac:dyDescent="0.35"/>
    <row r="2327" customFormat="1" hidden="1" x14ac:dyDescent="0.35"/>
    <row r="2328" customFormat="1" hidden="1" x14ac:dyDescent="0.35"/>
    <row r="2329" customFormat="1" hidden="1" x14ac:dyDescent="0.35"/>
    <row r="2330" customFormat="1" hidden="1" x14ac:dyDescent="0.35"/>
    <row r="2331" customFormat="1" hidden="1" x14ac:dyDescent="0.35"/>
    <row r="2332" customFormat="1" hidden="1" x14ac:dyDescent="0.35"/>
    <row r="2333" customFormat="1" hidden="1" x14ac:dyDescent="0.35"/>
    <row r="2334" customFormat="1" hidden="1" x14ac:dyDescent="0.35"/>
    <row r="2335" customFormat="1" hidden="1" x14ac:dyDescent="0.35"/>
    <row r="2336" customFormat="1" hidden="1" x14ac:dyDescent="0.35"/>
    <row r="2337" customFormat="1" hidden="1" x14ac:dyDescent="0.35"/>
    <row r="2338" customFormat="1" hidden="1" x14ac:dyDescent="0.35"/>
    <row r="2339" customFormat="1" hidden="1" x14ac:dyDescent="0.35"/>
    <row r="2340" customFormat="1" hidden="1" x14ac:dyDescent="0.35"/>
    <row r="2341" customFormat="1" hidden="1" x14ac:dyDescent="0.35"/>
    <row r="2342" customFormat="1" hidden="1" x14ac:dyDescent="0.35"/>
    <row r="2343" customFormat="1" hidden="1" x14ac:dyDescent="0.35"/>
    <row r="2344" customFormat="1" hidden="1" x14ac:dyDescent="0.35"/>
    <row r="2345" customFormat="1" hidden="1" x14ac:dyDescent="0.35"/>
    <row r="2346" customFormat="1" hidden="1" x14ac:dyDescent="0.35"/>
    <row r="2347" customFormat="1" hidden="1" x14ac:dyDescent="0.35"/>
    <row r="2348" customFormat="1" hidden="1" x14ac:dyDescent="0.35"/>
    <row r="2349" customFormat="1" hidden="1" x14ac:dyDescent="0.35"/>
    <row r="2350" customFormat="1" hidden="1" x14ac:dyDescent="0.35"/>
    <row r="2351" customFormat="1" hidden="1" x14ac:dyDescent="0.35"/>
    <row r="2352" customFormat="1" hidden="1" x14ac:dyDescent="0.35"/>
    <row r="2353" customFormat="1" hidden="1" x14ac:dyDescent="0.35"/>
    <row r="2354" customFormat="1" hidden="1" x14ac:dyDescent="0.35"/>
    <row r="2355" customFormat="1" hidden="1" x14ac:dyDescent="0.35"/>
    <row r="2356" customFormat="1" hidden="1" x14ac:dyDescent="0.35"/>
    <row r="2357" customFormat="1" hidden="1" x14ac:dyDescent="0.35"/>
    <row r="2358" customFormat="1" hidden="1" x14ac:dyDescent="0.35"/>
    <row r="2359" customFormat="1" hidden="1" x14ac:dyDescent="0.35"/>
    <row r="2360" customFormat="1" hidden="1" x14ac:dyDescent="0.35"/>
    <row r="2361" customFormat="1" hidden="1" x14ac:dyDescent="0.35"/>
    <row r="2362" customFormat="1" hidden="1" x14ac:dyDescent="0.35"/>
    <row r="2363" customFormat="1" hidden="1" x14ac:dyDescent="0.35"/>
    <row r="2364" customFormat="1" hidden="1" x14ac:dyDescent="0.35"/>
    <row r="2365" customFormat="1" hidden="1" x14ac:dyDescent="0.35"/>
    <row r="2366" customFormat="1" hidden="1" x14ac:dyDescent="0.35"/>
    <row r="2367" customFormat="1" hidden="1" x14ac:dyDescent="0.35"/>
    <row r="2368" customFormat="1" hidden="1" x14ac:dyDescent="0.35"/>
    <row r="2369" customFormat="1" hidden="1" x14ac:dyDescent="0.35"/>
    <row r="2370" customFormat="1" hidden="1" x14ac:dyDescent="0.35"/>
    <row r="2371" customFormat="1" hidden="1" x14ac:dyDescent="0.35"/>
    <row r="2372" customFormat="1" hidden="1" x14ac:dyDescent="0.35"/>
    <row r="2373" customFormat="1" hidden="1" x14ac:dyDescent="0.35"/>
    <row r="2374" customFormat="1" hidden="1" x14ac:dyDescent="0.35"/>
    <row r="2375" customFormat="1" hidden="1" x14ac:dyDescent="0.35"/>
    <row r="2376" customFormat="1" hidden="1" x14ac:dyDescent="0.35"/>
    <row r="2377" customFormat="1" hidden="1" x14ac:dyDescent="0.35"/>
    <row r="2378" customFormat="1" hidden="1" x14ac:dyDescent="0.35"/>
    <row r="2379" customFormat="1" hidden="1" x14ac:dyDescent="0.35"/>
    <row r="2380" customFormat="1" hidden="1" x14ac:dyDescent="0.35"/>
    <row r="2381" customFormat="1" hidden="1" x14ac:dyDescent="0.35"/>
    <row r="2382" customFormat="1" hidden="1" x14ac:dyDescent="0.35"/>
    <row r="2383" customFormat="1" hidden="1" x14ac:dyDescent="0.35"/>
    <row r="2384" customFormat="1" hidden="1" x14ac:dyDescent="0.35"/>
    <row r="2385" customFormat="1" hidden="1" x14ac:dyDescent="0.35"/>
    <row r="2386" customFormat="1" hidden="1" x14ac:dyDescent="0.35"/>
    <row r="2387" customFormat="1" hidden="1" x14ac:dyDescent="0.35"/>
    <row r="2388" customFormat="1" hidden="1" x14ac:dyDescent="0.35"/>
    <row r="2389" customFormat="1" hidden="1" x14ac:dyDescent="0.35"/>
    <row r="2390" customFormat="1" hidden="1" x14ac:dyDescent="0.35"/>
    <row r="2391" customFormat="1" hidden="1" x14ac:dyDescent="0.35"/>
    <row r="2392" customFormat="1" hidden="1" x14ac:dyDescent="0.35"/>
    <row r="2393" customFormat="1" hidden="1" x14ac:dyDescent="0.35"/>
    <row r="2394" customFormat="1" hidden="1" x14ac:dyDescent="0.35"/>
    <row r="2395" customFormat="1" hidden="1" x14ac:dyDescent="0.35"/>
    <row r="2396" customFormat="1" hidden="1" x14ac:dyDescent="0.35"/>
    <row r="2397" customFormat="1" hidden="1" x14ac:dyDescent="0.35"/>
    <row r="2398" customFormat="1" hidden="1" x14ac:dyDescent="0.35"/>
    <row r="2399" customFormat="1" hidden="1" x14ac:dyDescent="0.35"/>
    <row r="2400" customFormat="1" hidden="1" x14ac:dyDescent="0.35"/>
    <row r="2401" customFormat="1" hidden="1" x14ac:dyDescent="0.35"/>
    <row r="2402" customFormat="1" hidden="1" x14ac:dyDescent="0.35"/>
    <row r="2403" customFormat="1" hidden="1" x14ac:dyDescent="0.35"/>
    <row r="2404" customFormat="1" hidden="1" x14ac:dyDescent="0.35"/>
    <row r="2405" customFormat="1" hidden="1" x14ac:dyDescent="0.35"/>
    <row r="2406" customFormat="1" hidden="1" x14ac:dyDescent="0.35"/>
    <row r="2407" customFormat="1" hidden="1" x14ac:dyDescent="0.35"/>
    <row r="2408" customFormat="1" hidden="1" x14ac:dyDescent="0.35"/>
    <row r="2409" customFormat="1" hidden="1" x14ac:dyDescent="0.35"/>
    <row r="2410" customFormat="1" hidden="1" x14ac:dyDescent="0.35"/>
    <row r="2411" customFormat="1" hidden="1" x14ac:dyDescent="0.35"/>
    <row r="2412" customFormat="1" hidden="1" x14ac:dyDescent="0.35"/>
    <row r="2413" customFormat="1" hidden="1" x14ac:dyDescent="0.35"/>
    <row r="2414" customFormat="1" hidden="1" x14ac:dyDescent="0.35"/>
    <row r="2415" customFormat="1" hidden="1" x14ac:dyDescent="0.35"/>
    <row r="2416" customFormat="1" hidden="1" x14ac:dyDescent="0.35"/>
    <row r="2417" customFormat="1" hidden="1" x14ac:dyDescent="0.35"/>
    <row r="2418" customFormat="1" hidden="1" x14ac:dyDescent="0.35"/>
    <row r="2419" customFormat="1" hidden="1" x14ac:dyDescent="0.35"/>
    <row r="2420" customFormat="1" hidden="1" x14ac:dyDescent="0.35"/>
    <row r="2421" customFormat="1" hidden="1" x14ac:dyDescent="0.35"/>
    <row r="2422" customFormat="1" hidden="1" x14ac:dyDescent="0.35"/>
    <row r="2423" customFormat="1" hidden="1" x14ac:dyDescent="0.35"/>
    <row r="2424" customFormat="1" hidden="1" x14ac:dyDescent="0.35"/>
    <row r="2425" customFormat="1" hidden="1" x14ac:dyDescent="0.35"/>
    <row r="2426" customFormat="1" hidden="1" x14ac:dyDescent="0.35"/>
    <row r="2427" customFormat="1" hidden="1" x14ac:dyDescent="0.35"/>
    <row r="2428" customFormat="1" hidden="1" x14ac:dyDescent="0.35"/>
    <row r="2429" customFormat="1" hidden="1" x14ac:dyDescent="0.35"/>
    <row r="2430" customFormat="1" hidden="1" x14ac:dyDescent="0.35"/>
    <row r="2431" customFormat="1" hidden="1" x14ac:dyDescent="0.35"/>
    <row r="2432" customFormat="1" hidden="1" x14ac:dyDescent="0.35"/>
    <row r="2433" customFormat="1" hidden="1" x14ac:dyDescent="0.35"/>
    <row r="2434" customFormat="1" hidden="1" x14ac:dyDescent="0.35"/>
    <row r="2435" customFormat="1" hidden="1" x14ac:dyDescent="0.35"/>
    <row r="2436" customFormat="1" hidden="1" x14ac:dyDescent="0.35"/>
    <row r="2437" customFormat="1" hidden="1" x14ac:dyDescent="0.35"/>
    <row r="2438" customFormat="1" hidden="1" x14ac:dyDescent="0.35"/>
    <row r="2439" customFormat="1" hidden="1" x14ac:dyDescent="0.35"/>
    <row r="2440" customFormat="1" hidden="1" x14ac:dyDescent="0.35"/>
    <row r="2441" customFormat="1" hidden="1" x14ac:dyDescent="0.35"/>
    <row r="2442" customFormat="1" hidden="1" x14ac:dyDescent="0.35"/>
    <row r="2443" customFormat="1" hidden="1" x14ac:dyDescent="0.35"/>
    <row r="2444" customFormat="1" hidden="1" x14ac:dyDescent="0.35"/>
    <row r="2445" customFormat="1" hidden="1" x14ac:dyDescent="0.35"/>
    <row r="2446" customFormat="1" hidden="1" x14ac:dyDescent="0.35"/>
    <row r="2447" customFormat="1" hidden="1" x14ac:dyDescent="0.35"/>
    <row r="2448" customFormat="1" hidden="1" x14ac:dyDescent="0.35"/>
    <row r="2449" customFormat="1" hidden="1" x14ac:dyDescent="0.35"/>
    <row r="2450" customFormat="1" hidden="1" x14ac:dyDescent="0.35"/>
    <row r="2451" customFormat="1" hidden="1" x14ac:dyDescent="0.35"/>
    <row r="2452" customFormat="1" hidden="1" x14ac:dyDescent="0.35"/>
    <row r="2453" customFormat="1" hidden="1" x14ac:dyDescent="0.35"/>
    <row r="2454" customFormat="1" hidden="1" x14ac:dyDescent="0.35"/>
    <row r="2455" customFormat="1" hidden="1" x14ac:dyDescent="0.35"/>
    <row r="2456" customFormat="1" hidden="1" x14ac:dyDescent="0.35"/>
    <row r="2457" customFormat="1" hidden="1" x14ac:dyDescent="0.35"/>
    <row r="2458" customFormat="1" hidden="1" x14ac:dyDescent="0.35"/>
    <row r="2459" customFormat="1" hidden="1" x14ac:dyDescent="0.35"/>
    <row r="2460" customFormat="1" hidden="1" x14ac:dyDescent="0.35"/>
    <row r="2461" customFormat="1" hidden="1" x14ac:dyDescent="0.35"/>
    <row r="2462" customFormat="1" hidden="1" x14ac:dyDescent="0.35"/>
    <row r="2463" customFormat="1" hidden="1" x14ac:dyDescent="0.35"/>
    <row r="2464" customFormat="1" hidden="1" x14ac:dyDescent="0.35"/>
    <row r="2465" customFormat="1" hidden="1" x14ac:dyDescent="0.35"/>
    <row r="2466" customFormat="1" hidden="1" x14ac:dyDescent="0.35"/>
    <row r="2467" customFormat="1" hidden="1" x14ac:dyDescent="0.35"/>
    <row r="2468" customFormat="1" hidden="1" x14ac:dyDescent="0.35"/>
    <row r="2469" customFormat="1" hidden="1" x14ac:dyDescent="0.35"/>
    <row r="2470" customFormat="1" hidden="1" x14ac:dyDescent="0.35"/>
    <row r="2471" customFormat="1" hidden="1" x14ac:dyDescent="0.35"/>
    <row r="2472" customFormat="1" hidden="1" x14ac:dyDescent="0.35"/>
    <row r="2473" customFormat="1" hidden="1" x14ac:dyDescent="0.35"/>
    <row r="2474" customFormat="1" hidden="1" x14ac:dyDescent="0.35"/>
    <row r="2475" customFormat="1" hidden="1" x14ac:dyDescent="0.35"/>
    <row r="2476" customFormat="1" hidden="1" x14ac:dyDescent="0.35"/>
    <row r="2477" customFormat="1" hidden="1" x14ac:dyDescent="0.35"/>
    <row r="2478" customFormat="1" hidden="1" x14ac:dyDescent="0.35"/>
    <row r="2479" customFormat="1" hidden="1" x14ac:dyDescent="0.35"/>
    <row r="2480" customFormat="1" hidden="1" x14ac:dyDescent="0.35"/>
    <row r="2481" customFormat="1" hidden="1" x14ac:dyDescent="0.35"/>
    <row r="2482" customFormat="1" hidden="1" x14ac:dyDescent="0.35"/>
    <row r="2483" customFormat="1" hidden="1" x14ac:dyDescent="0.35"/>
    <row r="2484" customFormat="1" hidden="1" x14ac:dyDescent="0.35"/>
    <row r="2485" customFormat="1" hidden="1" x14ac:dyDescent="0.35"/>
    <row r="2486" customFormat="1" hidden="1" x14ac:dyDescent="0.35"/>
    <row r="2487" customFormat="1" hidden="1" x14ac:dyDescent="0.35"/>
    <row r="2488" customFormat="1" hidden="1" x14ac:dyDescent="0.35"/>
    <row r="2489" customFormat="1" hidden="1" x14ac:dyDescent="0.35"/>
    <row r="2490" customFormat="1" hidden="1" x14ac:dyDescent="0.35"/>
    <row r="2491" customFormat="1" hidden="1" x14ac:dyDescent="0.35"/>
    <row r="2492" customFormat="1" hidden="1" x14ac:dyDescent="0.35"/>
    <row r="2493" customFormat="1" hidden="1" x14ac:dyDescent="0.35"/>
    <row r="2494" customFormat="1" hidden="1" x14ac:dyDescent="0.35"/>
    <row r="2495" customFormat="1" hidden="1" x14ac:dyDescent="0.35"/>
    <row r="2496" customFormat="1" hidden="1" x14ac:dyDescent="0.35"/>
    <row r="2497" customFormat="1" hidden="1" x14ac:dyDescent="0.35"/>
    <row r="2498" customFormat="1" hidden="1" x14ac:dyDescent="0.35"/>
    <row r="2499" customFormat="1" hidden="1" x14ac:dyDescent="0.35"/>
    <row r="2500" customFormat="1" hidden="1" x14ac:dyDescent="0.35"/>
    <row r="2501" customFormat="1" hidden="1" x14ac:dyDescent="0.35"/>
    <row r="2502" customFormat="1" hidden="1" x14ac:dyDescent="0.35"/>
    <row r="2503" customFormat="1" hidden="1" x14ac:dyDescent="0.35"/>
    <row r="2504" customFormat="1" hidden="1" x14ac:dyDescent="0.35"/>
    <row r="2505" customFormat="1" hidden="1" x14ac:dyDescent="0.35"/>
    <row r="2506" customFormat="1" hidden="1" x14ac:dyDescent="0.35"/>
    <row r="2507" customFormat="1" hidden="1" x14ac:dyDescent="0.35"/>
    <row r="2508" customFormat="1" hidden="1" x14ac:dyDescent="0.35"/>
    <row r="2509" customFormat="1" hidden="1" x14ac:dyDescent="0.35"/>
    <row r="2510" customFormat="1" hidden="1" x14ac:dyDescent="0.35"/>
    <row r="2511" customFormat="1" hidden="1" x14ac:dyDescent="0.35"/>
    <row r="2512" customFormat="1" hidden="1" x14ac:dyDescent="0.35"/>
    <row r="2513" customFormat="1" hidden="1" x14ac:dyDescent="0.35"/>
    <row r="2514" customFormat="1" hidden="1" x14ac:dyDescent="0.35"/>
    <row r="2515" customFormat="1" hidden="1" x14ac:dyDescent="0.35"/>
    <row r="2516" customFormat="1" hidden="1" x14ac:dyDescent="0.35"/>
    <row r="2517" customFormat="1" hidden="1" x14ac:dyDescent="0.35"/>
    <row r="2518" customFormat="1" hidden="1" x14ac:dyDescent="0.35"/>
    <row r="2519" customFormat="1" hidden="1" x14ac:dyDescent="0.35"/>
    <row r="2520" customFormat="1" hidden="1" x14ac:dyDescent="0.35"/>
    <row r="2521" customFormat="1" hidden="1" x14ac:dyDescent="0.35"/>
    <row r="2522" customFormat="1" hidden="1" x14ac:dyDescent="0.35"/>
    <row r="2523" customFormat="1" hidden="1" x14ac:dyDescent="0.35"/>
    <row r="2524" customFormat="1" hidden="1" x14ac:dyDescent="0.35"/>
    <row r="2525" customFormat="1" hidden="1" x14ac:dyDescent="0.35"/>
    <row r="2526" customFormat="1" hidden="1" x14ac:dyDescent="0.35"/>
    <row r="2527" customFormat="1" hidden="1" x14ac:dyDescent="0.35"/>
    <row r="2528" customFormat="1" hidden="1" x14ac:dyDescent="0.35"/>
    <row r="2529" customFormat="1" hidden="1" x14ac:dyDescent="0.35"/>
    <row r="2530" customFormat="1" hidden="1" x14ac:dyDescent="0.35"/>
    <row r="2531" customFormat="1" hidden="1" x14ac:dyDescent="0.35"/>
    <row r="2532" customFormat="1" hidden="1" x14ac:dyDescent="0.35"/>
    <row r="2533" customFormat="1" hidden="1" x14ac:dyDescent="0.35"/>
    <row r="2534" customFormat="1" hidden="1" x14ac:dyDescent="0.35"/>
    <row r="2535" customFormat="1" hidden="1" x14ac:dyDescent="0.35"/>
    <row r="2536" customFormat="1" hidden="1" x14ac:dyDescent="0.35"/>
    <row r="2537" customFormat="1" hidden="1" x14ac:dyDescent="0.35"/>
    <row r="2538" customFormat="1" hidden="1" x14ac:dyDescent="0.35"/>
    <row r="2539" customFormat="1" hidden="1" x14ac:dyDescent="0.35"/>
    <row r="2540" customFormat="1" hidden="1" x14ac:dyDescent="0.35"/>
    <row r="2541" customFormat="1" hidden="1" x14ac:dyDescent="0.35"/>
    <row r="2542" customFormat="1" hidden="1" x14ac:dyDescent="0.35"/>
    <row r="2543" customFormat="1" hidden="1" x14ac:dyDescent="0.35"/>
    <row r="2544" customFormat="1" hidden="1" x14ac:dyDescent="0.35"/>
    <row r="2545" customFormat="1" hidden="1" x14ac:dyDescent="0.35"/>
    <row r="2546" customFormat="1" hidden="1" x14ac:dyDescent="0.35"/>
    <row r="2547" customFormat="1" hidden="1" x14ac:dyDescent="0.35"/>
    <row r="2548" customFormat="1" hidden="1" x14ac:dyDescent="0.35"/>
    <row r="2549" customFormat="1" hidden="1" x14ac:dyDescent="0.35"/>
    <row r="2550" customFormat="1" hidden="1" x14ac:dyDescent="0.35"/>
    <row r="2551" customFormat="1" hidden="1" x14ac:dyDescent="0.35"/>
    <row r="2552" customFormat="1" hidden="1" x14ac:dyDescent="0.35"/>
    <row r="2553" customFormat="1" hidden="1" x14ac:dyDescent="0.35"/>
    <row r="2554" customFormat="1" hidden="1" x14ac:dyDescent="0.35"/>
    <row r="2555" customFormat="1" hidden="1" x14ac:dyDescent="0.35"/>
    <row r="2556" customFormat="1" hidden="1" x14ac:dyDescent="0.35"/>
    <row r="2557" customFormat="1" hidden="1" x14ac:dyDescent="0.35"/>
    <row r="2558" customFormat="1" hidden="1" x14ac:dyDescent="0.35"/>
    <row r="2559" customFormat="1" hidden="1" x14ac:dyDescent="0.35"/>
    <row r="2560" customFormat="1" hidden="1" x14ac:dyDescent="0.35"/>
    <row r="2561" customFormat="1" hidden="1" x14ac:dyDescent="0.35"/>
    <row r="2562" customFormat="1" hidden="1" x14ac:dyDescent="0.35"/>
    <row r="2563" customFormat="1" hidden="1" x14ac:dyDescent="0.35"/>
    <row r="2564" customFormat="1" hidden="1" x14ac:dyDescent="0.35"/>
    <row r="2565" customFormat="1" hidden="1" x14ac:dyDescent="0.35"/>
    <row r="2566" customFormat="1" hidden="1" x14ac:dyDescent="0.35"/>
    <row r="2567" customFormat="1" hidden="1" x14ac:dyDescent="0.35"/>
    <row r="2568" customFormat="1" hidden="1" x14ac:dyDescent="0.35"/>
    <row r="2569" customFormat="1" hidden="1" x14ac:dyDescent="0.35"/>
    <row r="2570" customFormat="1" hidden="1" x14ac:dyDescent="0.35"/>
    <row r="2571" customFormat="1" hidden="1" x14ac:dyDescent="0.35"/>
    <row r="2572" customFormat="1" hidden="1" x14ac:dyDescent="0.35"/>
    <row r="2573" customFormat="1" hidden="1" x14ac:dyDescent="0.35"/>
    <row r="2574" customFormat="1" hidden="1" x14ac:dyDescent="0.35"/>
    <row r="2575" customFormat="1" hidden="1" x14ac:dyDescent="0.35"/>
    <row r="2576" customFormat="1" hidden="1" x14ac:dyDescent="0.35"/>
    <row r="2577" customFormat="1" hidden="1" x14ac:dyDescent="0.35"/>
    <row r="2578" customFormat="1" hidden="1" x14ac:dyDescent="0.35"/>
    <row r="2579" customFormat="1" hidden="1" x14ac:dyDescent="0.35"/>
    <row r="2580" customFormat="1" hidden="1" x14ac:dyDescent="0.35"/>
    <row r="2581" customFormat="1" hidden="1" x14ac:dyDescent="0.35"/>
    <row r="2582" customFormat="1" hidden="1" x14ac:dyDescent="0.35"/>
    <row r="2583" customFormat="1" hidden="1" x14ac:dyDescent="0.35"/>
    <row r="2584" customFormat="1" hidden="1" x14ac:dyDescent="0.35"/>
    <row r="2585" customFormat="1" hidden="1" x14ac:dyDescent="0.35"/>
    <row r="2586" customFormat="1" hidden="1" x14ac:dyDescent="0.35"/>
    <row r="2587" customFormat="1" hidden="1" x14ac:dyDescent="0.35"/>
    <row r="2588" customFormat="1" hidden="1" x14ac:dyDescent="0.35"/>
    <row r="2589" customFormat="1" hidden="1" x14ac:dyDescent="0.35"/>
    <row r="2590" customFormat="1" hidden="1" x14ac:dyDescent="0.35"/>
    <row r="2591" customFormat="1" hidden="1" x14ac:dyDescent="0.35"/>
    <row r="2592" customFormat="1" hidden="1" x14ac:dyDescent="0.35"/>
    <row r="2593" customFormat="1" hidden="1" x14ac:dyDescent="0.35"/>
    <row r="2594" customFormat="1" hidden="1" x14ac:dyDescent="0.35"/>
    <row r="2595" customFormat="1" hidden="1" x14ac:dyDescent="0.35"/>
    <row r="2596" customFormat="1" hidden="1" x14ac:dyDescent="0.35"/>
    <row r="2597" customFormat="1" hidden="1" x14ac:dyDescent="0.35"/>
    <row r="2598" customFormat="1" hidden="1" x14ac:dyDescent="0.35"/>
    <row r="2599" customFormat="1" hidden="1" x14ac:dyDescent="0.35"/>
    <row r="2600" customFormat="1" hidden="1" x14ac:dyDescent="0.35"/>
    <row r="2601" customFormat="1" hidden="1" x14ac:dyDescent="0.35"/>
    <row r="2602" customFormat="1" hidden="1" x14ac:dyDescent="0.35"/>
    <row r="2603" customFormat="1" hidden="1" x14ac:dyDescent="0.35"/>
    <row r="2604" customFormat="1" hidden="1" x14ac:dyDescent="0.35"/>
    <row r="2605" customFormat="1" hidden="1" x14ac:dyDescent="0.35"/>
    <row r="2606" customFormat="1" hidden="1" x14ac:dyDescent="0.35"/>
    <row r="2607" customFormat="1" hidden="1" x14ac:dyDescent="0.35"/>
    <row r="2608" customFormat="1" hidden="1" x14ac:dyDescent="0.35"/>
    <row r="2609" customFormat="1" hidden="1" x14ac:dyDescent="0.35"/>
    <row r="2610" customFormat="1" hidden="1" x14ac:dyDescent="0.35"/>
    <row r="2611" customFormat="1" hidden="1" x14ac:dyDescent="0.35"/>
    <row r="2612" customFormat="1" hidden="1" x14ac:dyDescent="0.35"/>
    <row r="2613" customFormat="1" hidden="1" x14ac:dyDescent="0.35"/>
    <row r="2614" customFormat="1" hidden="1" x14ac:dyDescent="0.35"/>
    <row r="2615" customFormat="1" hidden="1" x14ac:dyDescent="0.35"/>
    <row r="2616" customFormat="1" hidden="1" x14ac:dyDescent="0.35"/>
    <row r="2617" customFormat="1" hidden="1" x14ac:dyDescent="0.35"/>
    <row r="2618" customFormat="1" hidden="1" x14ac:dyDescent="0.35"/>
    <row r="2619" customFormat="1" hidden="1" x14ac:dyDescent="0.35"/>
    <row r="2620" customFormat="1" hidden="1" x14ac:dyDescent="0.35"/>
    <row r="2621" customFormat="1" hidden="1" x14ac:dyDescent="0.35"/>
    <row r="2622" customFormat="1" hidden="1" x14ac:dyDescent="0.35"/>
    <row r="2623" customFormat="1" hidden="1" x14ac:dyDescent="0.35"/>
    <row r="2624" customFormat="1" hidden="1" x14ac:dyDescent="0.35"/>
    <row r="2625" customFormat="1" hidden="1" x14ac:dyDescent="0.35"/>
    <row r="2626" customFormat="1" hidden="1" x14ac:dyDescent="0.35"/>
    <row r="2627" customFormat="1" hidden="1" x14ac:dyDescent="0.35"/>
    <row r="2628" customFormat="1" hidden="1" x14ac:dyDescent="0.35"/>
    <row r="2629" customFormat="1" hidden="1" x14ac:dyDescent="0.35"/>
    <row r="2630" customFormat="1" hidden="1" x14ac:dyDescent="0.35"/>
    <row r="2631" customFormat="1" hidden="1" x14ac:dyDescent="0.35"/>
    <row r="2632" customFormat="1" hidden="1" x14ac:dyDescent="0.35"/>
    <row r="2633" customFormat="1" hidden="1" x14ac:dyDescent="0.35"/>
    <row r="2634" customFormat="1" hidden="1" x14ac:dyDescent="0.35"/>
    <row r="2635" customFormat="1" hidden="1" x14ac:dyDescent="0.35"/>
    <row r="2636" customFormat="1" hidden="1" x14ac:dyDescent="0.35"/>
    <row r="2637" customFormat="1" hidden="1" x14ac:dyDescent="0.35"/>
    <row r="2638" customFormat="1" hidden="1" x14ac:dyDescent="0.35"/>
    <row r="2639" customFormat="1" hidden="1" x14ac:dyDescent="0.35"/>
    <row r="2640" customFormat="1" hidden="1" x14ac:dyDescent="0.35"/>
    <row r="2641" customFormat="1" hidden="1" x14ac:dyDescent="0.35"/>
    <row r="2642" customFormat="1" hidden="1" x14ac:dyDescent="0.35"/>
    <row r="2643" customFormat="1" hidden="1" x14ac:dyDescent="0.35"/>
    <row r="2644" customFormat="1" hidden="1" x14ac:dyDescent="0.35"/>
    <row r="2645" customFormat="1" hidden="1" x14ac:dyDescent="0.35"/>
    <row r="2646" customFormat="1" hidden="1" x14ac:dyDescent="0.35"/>
    <row r="2647" customFormat="1" hidden="1" x14ac:dyDescent="0.35"/>
    <row r="2648" customFormat="1" hidden="1" x14ac:dyDescent="0.35"/>
    <row r="2649" customFormat="1" hidden="1" x14ac:dyDescent="0.35"/>
    <row r="2650" customFormat="1" hidden="1" x14ac:dyDescent="0.35"/>
    <row r="2651" customFormat="1" hidden="1" x14ac:dyDescent="0.35"/>
    <row r="2652" customFormat="1" hidden="1" x14ac:dyDescent="0.35"/>
    <row r="2653" customFormat="1" hidden="1" x14ac:dyDescent="0.35"/>
    <row r="2654" customFormat="1" hidden="1" x14ac:dyDescent="0.35"/>
    <row r="2655" customFormat="1" hidden="1" x14ac:dyDescent="0.35"/>
    <row r="2656" customFormat="1" hidden="1" x14ac:dyDescent="0.35"/>
    <row r="2657" customFormat="1" hidden="1" x14ac:dyDescent="0.35"/>
    <row r="2658" customFormat="1" hidden="1" x14ac:dyDescent="0.35"/>
    <row r="2659" customFormat="1" hidden="1" x14ac:dyDescent="0.35"/>
    <row r="2660" customFormat="1" hidden="1" x14ac:dyDescent="0.35"/>
    <row r="2661" customFormat="1" hidden="1" x14ac:dyDescent="0.35"/>
    <row r="2662" customFormat="1" hidden="1" x14ac:dyDescent="0.35"/>
    <row r="2663" customFormat="1" hidden="1" x14ac:dyDescent="0.35"/>
    <row r="2664" customFormat="1" hidden="1" x14ac:dyDescent="0.35"/>
    <row r="2665" customFormat="1" hidden="1" x14ac:dyDescent="0.35"/>
    <row r="2666" customFormat="1" hidden="1" x14ac:dyDescent="0.35"/>
    <row r="2667" customFormat="1" hidden="1" x14ac:dyDescent="0.35"/>
    <row r="2668" customFormat="1" hidden="1" x14ac:dyDescent="0.35"/>
    <row r="2669" customFormat="1" hidden="1" x14ac:dyDescent="0.35"/>
    <row r="2670" customFormat="1" hidden="1" x14ac:dyDescent="0.35"/>
    <row r="2671" customFormat="1" hidden="1" x14ac:dyDescent="0.35"/>
    <row r="2672" customFormat="1" hidden="1" x14ac:dyDescent="0.35"/>
    <row r="2673" customFormat="1" hidden="1" x14ac:dyDescent="0.35"/>
    <row r="2674" customFormat="1" hidden="1" x14ac:dyDescent="0.35"/>
    <row r="2675" customFormat="1" hidden="1" x14ac:dyDescent="0.35"/>
    <row r="2676" customFormat="1" hidden="1" x14ac:dyDescent="0.35"/>
    <row r="2677" customFormat="1" hidden="1" x14ac:dyDescent="0.35"/>
    <row r="2678" customFormat="1" hidden="1" x14ac:dyDescent="0.35"/>
    <row r="2679" customFormat="1" hidden="1" x14ac:dyDescent="0.35"/>
    <row r="2680" customFormat="1" hidden="1" x14ac:dyDescent="0.35"/>
    <row r="2681" customFormat="1" hidden="1" x14ac:dyDescent="0.35"/>
    <row r="2682" customFormat="1" hidden="1" x14ac:dyDescent="0.35"/>
    <row r="2683" customFormat="1" hidden="1" x14ac:dyDescent="0.35"/>
    <row r="2684" customFormat="1" hidden="1" x14ac:dyDescent="0.35"/>
    <row r="2685" customFormat="1" hidden="1" x14ac:dyDescent="0.35"/>
    <row r="2686" customFormat="1" hidden="1" x14ac:dyDescent="0.35"/>
    <row r="2687" customFormat="1" hidden="1" x14ac:dyDescent="0.35"/>
    <row r="2688" customFormat="1" hidden="1" x14ac:dyDescent="0.35"/>
    <row r="2689" customFormat="1" hidden="1" x14ac:dyDescent="0.35"/>
    <row r="2690" customFormat="1" hidden="1" x14ac:dyDescent="0.35"/>
    <row r="2691" customFormat="1" hidden="1" x14ac:dyDescent="0.35"/>
    <row r="2692" customFormat="1" hidden="1" x14ac:dyDescent="0.35"/>
    <row r="2693" customFormat="1" hidden="1" x14ac:dyDescent="0.35"/>
    <row r="2694" customFormat="1" hidden="1" x14ac:dyDescent="0.35"/>
    <row r="2695" customFormat="1" hidden="1" x14ac:dyDescent="0.35"/>
    <row r="2696" customFormat="1" hidden="1" x14ac:dyDescent="0.35"/>
    <row r="2697" customFormat="1" hidden="1" x14ac:dyDescent="0.35"/>
    <row r="2698" customFormat="1" hidden="1" x14ac:dyDescent="0.35"/>
    <row r="2699" customFormat="1" hidden="1" x14ac:dyDescent="0.35"/>
    <row r="2700" customFormat="1" hidden="1" x14ac:dyDescent="0.35"/>
    <row r="2701" customFormat="1" hidden="1" x14ac:dyDescent="0.35"/>
    <row r="2702" customFormat="1" hidden="1" x14ac:dyDescent="0.35"/>
    <row r="2703" customFormat="1" hidden="1" x14ac:dyDescent="0.35"/>
    <row r="2704" customFormat="1" hidden="1" x14ac:dyDescent="0.35"/>
    <row r="2705" customFormat="1" hidden="1" x14ac:dyDescent="0.35"/>
    <row r="2706" customFormat="1" hidden="1" x14ac:dyDescent="0.35"/>
    <row r="2707" customFormat="1" hidden="1" x14ac:dyDescent="0.35"/>
    <row r="2708" customFormat="1" hidden="1" x14ac:dyDescent="0.35"/>
    <row r="2709" customFormat="1" hidden="1" x14ac:dyDescent="0.35"/>
    <row r="2710" customFormat="1" hidden="1" x14ac:dyDescent="0.35"/>
    <row r="2711" customFormat="1" hidden="1" x14ac:dyDescent="0.35"/>
    <row r="2712" customFormat="1" hidden="1" x14ac:dyDescent="0.35"/>
    <row r="2713" customFormat="1" hidden="1" x14ac:dyDescent="0.35"/>
    <row r="2714" customFormat="1" hidden="1" x14ac:dyDescent="0.35"/>
    <row r="2715" customFormat="1" hidden="1" x14ac:dyDescent="0.35"/>
    <row r="2716" customFormat="1" hidden="1" x14ac:dyDescent="0.35"/>
    <row r="2717" customFormat="1" hidden="1" x14ac:dyDescent="0.35"/>
    <row r="2718" customFormat="1" hidden="1" x14ac:dyDescent="0.35"/>
    <row r="2719" customFormat="1" hidden="1" x14ac:dyDescent="0.35"/>
    <row r="2720" customFormat="1" hidden="1" x14ac:dyDescent="0.35"/>
    <row r="2721" customFormat="1" hidden="1" x14ac:dyDescent="0.35"/>
    <row r="2722" customFormat="1" hidden="1" x14ac:dyDescent="0.35"/>
    <row r="2723" customFormat="1" hidden="1" x14ac:dyDescent="0.35"/>
    <row r="2724" customFormat="1" hidden="1" x14ac:dyDescent="0.35"/>
    <row r="2725" customFormat="1" hidden="1" x14ac:dyDescent="0.35"/>
    <row r="2726" customFormat="1" hidden="1" x14ac:dyDescent="0.35"/>
    <row r="2727" customFormat="1" hidden="1" x14ac:dyDescent="0.35"/>
    <row r="2728" customFormat="1" hidden="1" x14ac:dyDescent="0.35"/>
    <row r="2729" customFormat="1" hidden="1" x14ac:dyDescent="0.35"/>
    <row r="2730" customFormat="1" hidden="1" x14ac:dyDescent="0.35"/>
    <row r="2731" customFormat="1" hidden="1" x14ac:dyDescent="0.35"/>
    <row r="2732" customFormat="1" hidden="1" x14ac:dyDescent="0.35"/>
    <row r="2733" customFormat="1" hidden="1" x14ac:dyDescent="0.35"/>
    <row r="2734" customFormat="1" hidden="1" x14ac:dyDescent="0.35"/>
    <row r="2735" customFormat="1" hidden="1" x14ac:dyDescent="0.35"/>
    <row r="2736" customFormat="1" hidden="1" x14ac:dyDescent="0.35"/>
    <row r="2737" customFormat="1" hidden="1" x14ac:dyDescent="0.35"/>
    <row r="2738" customFormat="1" hidden="1" x14ac:dyDescent="0.35"/>
    <row r="2739" customFormat="1" hidden="1" x14ac:dyDescent="0.35"/>
    <row r="2740" customFormat="1" hidden="1" x14ac:dyDescent="0.35"/>
    <row r="2741" customFormat="1" hidden="1" x14ac:dyDescent="0.35"/>
    <row r="2742" customFormat="1" hidden="1" x14ac:dyDescent="0.35"/>
    <row r="2743" customFormat="1" hidden="1" x14ac:dyDescent="0.35"/>
    <row r="2744" customFormat="1" hidden="1" x14ac:dyDescent="0.35"/>
    <row r="2745" customFormat="1" hidden="1" x14ac:dyDescent="0.35"/>
    <row r="2746" customFormat="1" hidden="1" x14ac:dyDescent="0.35"/>
    <row r="2747" customFormat="1" hidden="1" x14ac:dyDescent="0.35"/>
    <row r="2748" customFormat="1" hidden="1" x14ac:dyDescent="0.35"/>
    <row r="2749" customFormat="1" hidden="1" x14ac:dyDescent="0.35"/>
    <row r="2750" customFormat="1" hidden="1" x14ac:dyDescent="0.35"/>
    <row r="2751" customFormat="1" hidden="1" x14ac:dyDescent="0.35"/>
    <row r="2752" customFormat="1" hidden="1" x14ac:dyDescent="0.35"/>
    <row r="2753" customFormat="1" hidden="1" x14ac:dyDescent="0.35"/>
    <row r="2754" customFormat="1" hidden="1" x14ac:dyDescent="0.35"/>
    <row r="2755" customFormat="1" hidden="1" x14ac:dyDescent="0.35"/>
    <row r="2756" customFormat="1" hidden="1" x14ac:dyDescent="0.35"/>
    <row r="2757" customFormat="1" hidden="1" x14ac:dyDescent="0.35"/>
    <row r="2758" customFormat="1" hidden="1" x14ac:dyDescent="0.35"/>
    <row r="2759" customFormat="1" hidden="1" x14ac:dyDescent="0.35"/>
    <row r="2760" customFormat="1" hidden="1" x14ac:dyDescent="0.35"/>
    <row r="2761" customFormat="1" hidden="1" x14ac:dyDescent="0.35"/>
    <row r="2762" customFormat="1" hidden="1" x14ac:dyDescent="0.35"/>
    <row r="2763" customFormat="1" hidden="1" x14ac:dyDescent="0.35"/>
    <row r="2764" customFormat="1" hidden="1" x14ac:dyDescent="0.35"/>
    <row r="2765" customFormat="1" hidden="1" x14ac:dyDescent="0.35"/>
    <row r="2766" customFormat="1" hidden="1" x14ac:dyDescent="0.35"/>
    <row r="2767" customFormat="1" hidden="1" x14ac:dyDescent="0.35"/>
    <row r="2768" customFormat="1" hidden="1" x14ac:dyDescent="0.35"/>
    <row r="2769" customFormat="1" hidden="1" x14ac:dyDescent="0.35"/>
    <row r="2770" customFormat="1" hidden="1" x14ac:dyDescent="0.35"/>
    <row r="2771" customFormat="1" hidden="1" x14ac:dyDescent="0.35"/>
    <row r="2772" customFormat="1" hidden="1" x14ac:dyDescent="0.35"/>
    <row r="2773" customFormat="1" hidden="1" x14ac:dyDescent="0.35"/>
    <row r="2774" customFormat="1" hidden="1" x14ac:dyDescent="0.35"/>
    <row r="2775" customFormat="1" hidden="1" x14ac:dyDescent="0.35"/>
    <row r="2776" customFormat="1" hidden="1" x14ac:dyDescent="0.35"/>
    <row r="2777" customFormat="1" hidden="1" x14ac:dyDescent="0.35"/>
    <row r="2778" customFormat="1" hidden="1" x14ac:dyDescent="0.35"/>
    <row r="2779" customFormat="1" hidden="1" x14ac:dyDescent="0.35"/>
    <row r="2780" customFormat="1" hidden="1" x14ac:dyDescent="0.35"/>
    <row r="2781" customFormat="1" hidden="1" x14ac:dyDescent="0.35"/>
    <row r="2782" customFormat="1" hidden="1" x14ac:dyDescent="0.35"/>
    <row r="2783" customFormat="1" hidden="1" x14ac:dyDescent="0.35"/>
    <row r="2784" customFormat="1" hidden="1" x14ac:dyDescent="0.35"/>
    <row r="2785" customFormat="1" hidden="1" x14ac:dyDescent="0.35"/>
    <row r="2786" customFormat="1" hidden="1" x14ac:dyDescent="0.35"/>
    <row r="2787" customFormat="1" hidden="1" x14ac:dyDescent="0.35"/>
    <row r="2788" customFormat="1" hidden="1" x14ac:dyDescent="0.35"/>
    <row r="2789" customFormat="1" hidden="1" x14ac:dyDescent="0.35"/>
    <row r="2790" customFormat="1" hidden="1" x14ac:dyDescent="0.35"/>
    <row r="2791" customFormat="1" hidden="1" x14ac:dyDescent="0.35"/>
    <row r="2792" customFormat="1" hidden="1" x14ac:dyDescent="0.35"/>
    <row r="2793" customFormat="1" hidden="1" x14ac:dyDescent="0.35"/>
    <row r="2794" customFormat="1" hidden="1" x14ac:dyDescent="0.35"/>
    <row r="2795" customFormat="1" hidden="1" x14ac:dyDescent="0.35"/>
    <row r="2796" customFormat="1" hidden="1" x14ac:dyDescent="0.35"/>
    <row r="2797" customFormat="1" hidden="1" x14ac:dyDescent="0.35"/>
    <row r="2798" customFormat="1" hidden="1" x14ac:dyDescent="0.35"/>
    <row r="2799" customFormat="1" hidden="1" x14ac:dyDescent="0.35"/>
    <row r="2800" customFormat="1" hidden="1" x14ac:dyDescent="0.35"/>
    <row r="2801" customFormat="1" hidden="1" x14ac:dyDescent="0.35"/>
    <row r="2802" customFormat="1" hidden="1" x14ac:dyDescent="0.35"/>
    <row r="2803" customFormat="1" hidden="1" x14ac:dyDescent="0.35"/>
    <row r="2804" customFormat="1" hidden="1" x14ac:dyDescent="0.35"/>
    <row r="2805" customFormat="1" hidden="1" x14ac:dyDescent="0.35"/>
    <row r="2806" customFormat="1" hidden="1" x14ac:dyDescent="0.35"/>
    <row r="2807" customFormat="1" hidden="1" x14ac:dyDescent="0.35"/>
    <row r="2808" customFormat="1" hidden="1" x14ac:dyDescent="0.35"/>
    <row r="2809" customFormat="1" hidden="1" x14ac:dyDescent="0.35"/>
    <row r="2810" customFormat="1" hidden="1" x14ac:dyDescent="0.35"/>
    <row r="2811" customFormat="1" hidden="1" x14ac:dyDescent="0.35"/>
    <row r="2812" customFormat="1" hidden="1" x14ac:dyDescent="0.35"/>
    <row r="2813" customFormat="1" hidden="1" x14ac:dyDescent="0.35"/>
    <row r="2814" customFormat="1" hidden="1" x14ac:dyDescent="0.35"/>
    <row r="2815" customFormat="1" hidden="1" x14ac:dyDescent="0.35"/>
    <row r="2816" customFormat="1" hidden="1" x14ac:dyDescent="0.35"/>
    <row r="2817" customFormat="1" hidden="1" x14ac:dyDescent="0.35"/>
    <row r="2818" customFormat="1" hidden="1" x14ac:dyDescent="0.35"/>
    <row r="2819" customFormat="1" hidden="1" x14ac:dyDescent="0.35"/>
    <row r="2820" customFormat="1" hidden="1" x14ac:dyDescent="0.35"/>
    <row r="2821" customFormat="1" hidden="1" x14ac:dyDescent="0.35"/>
    <row r="2822" customFormat="1" hidden="1" x14ac:dyDescent="0.35"/>
    <row r="2823" customFormat="1" hidden="1" x14ac:dyDescent="0.35"/>
    <row r="2824" customFormat="1" hidden="1" x14ac:dyDescent="0.35"/>
    <row r="2825" customFormat="1" hidden="1" x14ac:dyDescent="0.35"/>
    <row r="2826" customFormat="1" hidden="1" x14ac:dyDescent="0.35"/>
    <row r="2827" customFormat="1" hidden="1" x14ac:dyDescent="0.35"/>
    <row r="2828" customFormat="1" hidden="1" x14ac:dyDescent="0.35"/>
    <row r="2829" customFormat="1" hidden="1" x14ac:dyDescent="0.35"/>
    <row r="2830" customFormat="1" hidden="1" x14ac:dyDescent="0.35"/>
    <row r="2831" customFormat="1" hidden="1" x14ac:dyDescent="0.35"/>
    <row r="2832" customFormat="1" hidden="1" x14ac:dyDescent="0.35"/>
    <row r="2833" customFormat="1" hidden="1" x14ac:dyDescent="0.35"/>
    <row r="2834" customFormat="1" hidden="1" x14ac:dyDescent="0.35"/>
    <row r="2835" customFormat="1" hidden="1" x14ac:dyDescent="0.35"/>
    <row r="2836" customFormat="1" hidden="1" x14ac:dyDescent="0.35"/>
    <row r="2837" customFormat="1" hidden="1" x14ac:dyDescent="0.35"/>
    <row r="2838" customFormat="1" hidden="1" x14ac:dyDescent="0.35"/>
    <row r="2839" customFormat="1" hidden="1" x14ac:dyDescent="0.35"/>
    <row r="2840" customFormat="1" hidden="1" x14ac:dyDescent="0.35"/>
    <row r="2841" customFormat="1" hidden="1" x14ac:dyDescent="0.35"/>
    <row r="2842" customFormat="1" hidden="1" x14ac:dyDescent="0.35"/>
    <row r="2843" customFormat="1" hidden="1" x14ac:dyDescent="0.35"/>
    <row r="2844" customFormat="1" hidden="1" x14ac:dyDescent="0.35"/>
    <row r="2845" customFormat="1" hidden="1" x14ac:dyDescent="0.35"/>
    <row r="2846" customFormat="1" hidden="1" x14ac:dyDescent="0.35"/>
    <row r="2847" customFormat="1" hidden="1" x14ac:dyDescent="0.35"/>
    <row r="2848" customFormat="1" hidden="1" x14ac:dyDescent="0.35"/>
    <row r="2849" customFormat="1" hidden="1" x14ac:dyDescent="0.35"/>
    <row r="2850" customFormat="1" hidden="1" x14ac:dyDescent="0.35"/>
    <row r="2851" customFormat="1" hidden="1" x14ac:dyDescent="0.35"/>
    <row r="2852" customFormat="1" hidden="1" x14ac:dyDescent="0.35"/>
    <row r="2853" customFormat="1" hidden="1" x14ac:dyDescent="0.35"/>
    <row r="2854" customFormat="1" hidden="1" x14ac:dyDescent="0.35"/>
    <row r="2855" customFormat="1" hidden="1" x14ac:dyDescent="0.35"/>
    <row r="2856" customFormat="1" hidden="1" x14ac:dyDescent="0.35"/>
    <row r="2857" customFormat="1" hidden="1" x14ac:dyDescent="0.35"/>
    <row r="2858" customFormat="1" hidden="1" x14ac:dyDescent="0.35"/>
    <row r="2859" customFormat="1" hidden="1" x14ac:dyDescent="0.35"/>
    <row r="2860" customFormat="1" hidden="1" x14ac:dyDescent="0.35"/>
    <row r="2861" customFormat="1" hidden="1" x14ac:dyDescent="0.35"/>
    <row r="2862" customFormat="1" hidden="1" x14ac:dyDescent="0.35"/>
    <row r="2863" customFormat="1" hidden="1" x14ac:dyDescent="0.35"/>
    <row r="2864" customFormat="1" hidden="1" x14ac:dyDescent="0.35"/>
    <row r="2865" customFormat="1" hidden="1" x14ac:dyDescent="0.35"/>
    <row r="2866" customFormat="1" hidden="1" x14ac:dyDescent="0.35"/>
    <row r="2867" customFormat="1" hidden="1" x14ac:dyDescent="0.35"/>
    <row r="2868" customFormat="1" hidden="1" x14ac:dyDescent="0.35"/>
    <row r="2869" customFormat="1" hidden="1" x14ac:dyDescent="0.35"/>
    <row r="2870" customFormat="1" hidden="1" x14ac:dyDescent="0.35"/>
    <row r="2871" customFormat="1" hidden="1" x14ac:dyDescent="0.35"/>
    <row r="2872" customFormat="1" hidden="1" x14ac:dyDescent="0.35"/>
    <row r="2873" customFormat="1" hidden="1" x14ac:dyDescent="0.35"/>
    <row r="2874" customFormat="1" hidden="1" x14ac:dyDescent="0.35"/>
    <row r="2875" customFormat="1" hidden="1" x14ac:dyDescent="0.35"/>
    <row r="2876" customFormat="1" hidden="1" x14ac:dyDescent="0.35"/>
    <row r="2877" customFormat="1" hidden="1" x14ac:dyDescent="0.35"/>
    <row r="2878" customFormat="1" hidden="1" x14ac:dyDescent="0.35"/>
    <row r="2879" customFormat="1" hidden="1" x14ac:dyDescent="0.35"/>
    <row r="2880" customFormat="1" hidden="1" x14ac:dyDescent="0.35"/>
    <row r="2881" customFormat="1" hidden="1" x14ac:dyDescent="0.35"/>
    <row r="2882" customFormat="1" hidden="1" x14ac:dyDescent="0.35"/>
    <row r="2883" customFormat="1" hidden="1" x14ac:dyDescent="0.35"/>
    <row r="2884" customFormat="1" hidden="1" x14ac:dyDescent="0.35"/>
    <row r="2885" customFormat="1" hidden="1" x14ac:dyDescent="0.35"/>
    <row r="2886" customFormat="1" hidden="1" x14ac:dyDescent="0.35"/>
    <row r="2887" customFormat="1" hidden="1" x14ac:dyDescent="0.35"/>
    <row r="2888" customFormat="1" hidden="1" x14ac:dyDescent="0.35"/>
    <row r="2889" customFormat="1" hidden="1" x14ac:dyDescent="0.35"/>
    <row r="2890" customFormat="1" hidden="1" x14ac:dyDescent="0.35"/>
    <row r="2891" customFormat="1" hidden="1" x14ac:dyDescent="0.35"/>
    <row r="2892" customFormat="1" hidden="1" x14ac:dyDescent="0.35"/>
    <row r="2893" customFormat="1" hidden="1" x14ac:dyDescent="0.35"/>
    <row r="2894" customFormat="1" hidden="1" x14ac:dyDescent="0.35"/>
    <row r="2895" customFormat="1" hidden="1" x14ac:dyDescent="0.35"/>
    <row r="2896" customFormat="1" hidden="1" x14ac:dyDescent="0.35"/>
    <row r="2897" customFormat="1" hidden="1" x14ac:dyDescent="0.35"/>
    <row r="2898" customFormat="1" hidden="1" x14ac:dyDescent="0.35"/>
    <row r="2899" customFormat="1" hidden="1" x14ac:dyDescent="0.35"/>
    <row r="2900" customFormat="1" hidden="1" x14ac:dyDescent="0.35"/>
    <row r="2901" customFormat="1" hidden="1" x14ac:dyDescent="0.35"/>
    <row r="2902" customFormat="1" hidden="1" x14ac:dyDescent="0.35"/>
    <row r="2903" customFormat="1" hidden="1" x14ac:dyDescent="0.35"/>
    <row r="2904" customFormat="1" hidden="1" x14ac:dyDescent="0.35"/>
    <row r="2905" customFormat="1" hidden="1" x14ac:dyDescent="0.35"/>
    <row r="2906" customFormat="1" hidden="1" x14ac:dyDescent="0.35"/>
    <row r="2907" customFormat="1" hidden="1" x14ac:dyDescent="0.35"/>
    <row r="2908" customFormat="1" hidden="1" x14ac:dyDescent="0.35"/>
    <row r="2909" customFormat="1" hidden="1" x14ac:dyDescent="0.35"/>
    <row r="2910" customFormat="1" hidden="1" x14ac:dyDescent="0.35"/>
    <row r="2911" customFormat="1" hidden="1" x14ac:dyDescent="0.35"/>
    <row r="2912" customFormat="1" hidden="1" x14ac:dyDescent="0.35"/>
    <row r="2913" customFormat="1" hidden="1" x14ac:dyDescent="0.35"/>
    <row r="2914" customFormat="1" hidden="1" x14ac:dyDescent="0.35"/>
    <row r="2915" customFormat="1" hidden="1" x14ac:dyDescent="0.35"/>
    <row r="2916" customFormat="1" hidden="1" x14ac:dyDescent="0.35"/>
    <row r="2917" customFormat="1" hidden="1" x14ac:dyDescent="0.35"/>
    <row r="2918" customFormat="1" hidden="1" x14ac:dyDescent="0.35"/>
    <row r="2919" customFormat="1" hidden="1" x14ac:dyDescent="0.35"/>
    <row r="2920" customFormat="1" hidden="1" x14ac:dyDescent="0.35"/>
    <row r="2921" customFormat="1" hidden="1" x14ac:dyDescent="0.35"/>
    <row r="2922" customFormat="1" hidden="1" x14ac:dyDescent="0.35"/>
    <row r="2923" customFormat="1" hidden="1" x14ac:dyDescent="0.35"/>
    <row r="2924" customFormat="1" hidden="1" x14ac:dyDescent="0.35"/>
    <row r="2925" customFormat="1" hidden="1" x14ac:dyDescent="0.35"/>
    <row r="2926" customFormat="1" hidden="1" x14ac:dyDescent="0.35"/>
    <row r="2927" customFormat="1" hidden="1" x14ac:dyDescent="0.35"/>
    <row r="2928" customFormat="1" hidden="1" x14ac:dyDescent="0.35"/>
    <row r="2929" customFormat="1" hidden="1" x14ac:dyDescent="0.35"/>
    <row r="2930" customFormat="1" hidden="1" x14ac:dyDescent="0.35"/>
    <row r="2931" customFormat="1" hidden="1" x14ac:dyDescent="0.35"/>
    <row r="2932" customFormat="1" hidden="1" x14ac:dyDescent="0.35"/>
    <row r="2933" customFormat="1" hidden="1" x14ac:dyDescent="0.35"/>
    <row r="2934" customFormat="1" hidden="1" x14ac:dyDescent="0.35"/>
    <row r="2935" customFormat="1" hidden="1" x14ac:dyDescent="0.35"/>
    <row r="2936" customFormat="1" hidden="1" x14ac:dyDescent="0.35"/>
    <row r="2937" customFormat="1" hidden="1" x14ac:dyDescent="0.35"/>
    <row r="2938" customFormat="1" hidden="1" x14ac:dyDescent="0.35"/>
    <row r="2939" customFormat="1" hidden="1" x14ac:dyDescent="0.35"/>
    <row r="2940" customFormat="1" hidden="1" x14ac:dyDescent="0.35"/>
    <row r="2941" customFormat="1" hidden="1" x14ac:dyDescent="0.35"/>
    <row r="2942" customFormat="1" hidden="1" x14ac:dyDescent="0.35"/>
    <row r="2943" customFormat="1" hidden="1" x14ac:dyDescent="0.35"/>
    <row r="2944" customFormat="1" hidden="1" x14ac:dyDescent="0.35"/>
    <row r="2945" customFormat="1" hidden="1" x14ac:dyDescent="0.35"/>
    <row r="2946" customFormat="1" hidden="1" x14ac:dyDescent="0.35"/>
    <row r="2947" customFormat="1" hidden="1" x14ac:dyDescent="0.35"/>
    <row r="2948" customFormat="1" hidden="1" x14ac:dyDescent="0.35"/>
    <row r="2949" customFormat="1" hidden="1" x14ac:dyDescent="0.35"/>
    <row r="2950" customFormat="1" hidden="1" x14ac:dyDescent="0.35"/>
    <row r="2951" customFormat="1" hidden="1" x14ac:dyDescent="0.35"/>
    <row r="2952" customFormat="1" hidden="1" x14ac:dyDescent="0.35"/>
    <row r="2953" customFormat="1" hidden="1" x14ac:dyDescent="0.35"/>
    <row r="2954" customFormat="1" hidden="1" x14ac:dyDescent="0.35"/>
    <row r="2955" customFormat="1" hidden="1" x14ac:dyDescent="0.35"/>
    <row r="2956" customFormat="1" hidden="1" x14ac:dyDescent="0.35"/>
    <row r="2957" customFormat="1" hidden="1" x14ac:dyDescent="0.35"/>
    <row r="2958" customFormat="1" hidden="1" x14ac:dyDescent="0.35"/>
    <row r="2959" customFormat="1" hidden="1" x14ac:dyDescent="0.35"/>
    <row r="2960" customFormat="1" hidden="1" x14ac:dyDescent="0.35"/>
    <row r="2961" customFormat="1" hidden="1" x14ac:dyDescent="0.35"/>
    <row r="2962" customFormat="1" hidden="1" x14ac:dyDescent="0.35"/>
    <row r="2963" customFormat="1" hidden="1" x14ac:dyDescent="0.35"/>
    <row r="2964" customFormat="1" hidden="1" x14ac:dyDescent="0.35"/>
    <row r="2965" customFormat="1" hidden="1" x14ac:dyDescent="0.35"/>
    <row r="2966" customFormat="1" hidden="1" x14ac:dyDescent="0.35"/>
    <row r="2967" customFormat="1" hidden="1" x14ac:dyDescent="0.35"/>
    <row r="2968" customFormat="1" hidden="1" x14ac:dyDescent="0.35"/>
    <row r="2969" customFormat="1" hidden="1" x14ac:dyDescent="0.35"/>
    <row r="2970" customFormat="1" hidden="1" x14ac:dyDescent="0.35"/>
    <row r="2971" customFormat="1" hidden="1" x14ac:dyDescent="0.35"/>
    <row r="2972" customFormat="1" hidden="1" x14ac:dyDescent="0.35"/>
    <row r="2973" customFormat="1" hidden="1" x14ac:dyDescent="0.35"/>
    <row r="2974" customFormat="1" hidden="1" x14ac:dyDescent="0.35"/>
    <row r="2975" customFormat="1" hidden="1" x14ac:dyDescent="0.35"/>
    <row r="2976" customFormat="1" hidden="1" x14ac:dyDescent="0.35"/>
    <row r="2977" customFormat="1" hidden="1" x14ac:dyDescent="0.35"/>
    <row r="2978" customFormat="1" hidden="1" x14ac:dyDescent="0.35"/>
    <row r="2979" customFormat="1" hidden="1" x14ac:dyDescent="0.35"/>
    <row r="2980" customFormat="1" hidden="1" x14ac:dyDescent="0.35"/>
    <row r="2981" customFormat="1" hidden="1" x14ac:dyDescent="0.35"/>
    <row r="2982" customFormat="1" hidden="1" x14ac:dyDescent="0.35"/>
    <row r="2983" customFormat="1" hidden="1" x14ac:dyDescent="0.35"/>
    <row r="2984" customFormat="1" hidden="1" x14ac:dyDescent="0.35"/>
    <row r="2985" customFormat="1" hidden="1" x14ac:dyDescent="0.35"/>
    <row r="2986" customFormat="1" hidden="1" x14ac:dyDescent="0.35"/>
    <row r="2987" customFormat="1" hidden="1" x14ac:dyDescent="0.35"/>
    <row r="2988" customFormat="1" hidden="1" x14ac:dyDescent="0.35"/>
    <row r="2989" customFormat="1" hidden="1" x14ac:dyDescent="0.35"/>
    <row r="2990" customFormat="1" hidden="1" x14ac:dyDescent="0.35"/>
    <row r="2991" customFormat="1" hidden="1" x14ac:dyDescent="0.35"/>
    <row r="2992" customFormat="1" hidden="1" x14ac:dyDescent="0.35"/>
    <row r="2993" customFormat="1" hidden="1" x14ac:dyDescent="0.35"/>
    <row r="2994" customFormat="1" hidden="1" x14ac:dyDescent="0.35"/>
    <row r="2995" customFormat="1" hidden="1" x14ac:dyDescent="0.35"/>
    <row r="2996" customFormat="1" hidden="1" x14ac:dyDescent="0.35"/>
    <row r="2997" customFormat="1" hidden="1" x14ac:dyDescent="0.35"/>
    <row r="2998" customFormat="1" hidden="1" x14ac:dyDescent="0.35"/>
    <row r="2999" customFormat="1" hidden="1" x14ac:dyDescent="0.35"/>
    <row r="3000" customFormat="1" hidden="1" x14ac:dyDescent="0.35"/>
    <row r="3001" customFormat="1" hidden="1" x14ac:dyDescent="0.35"/>
    <row r="3002" customFormat="1" hidden="1" x14ac:dyDescent="0.35"/>
    <row r="3003" customFormat="1" hidden="1" x14ac:dyDescent="0.35"/>
    <row r="3004" customFormat="1" hidden="1" x14ac:dyDescent="0.35"/>
    <row r="3005" customFormat="1" hidden="1" x14ac:dyDescent="0.35"/>
    <row r="3006" customFormat="1" hidden="1" x14ac:dyDescent="0.35"/>
    <row r="3007" customFormat="1" hidden="1" x14ac:dyDescent="0.35"/>
    <row r="3008" customFormat="1" hidden="1" x14ac:dyDescent="0.35"/>
    <row r="3009" customFormat="1" hidden="1" x14ac:dyDescent="0.35"/>
    <row r="3010" customFormat="1" hidden="1" x14ac:dyDescent="0.35"/>
    <row r="3011" customFormat="1" hidden="1" x14ac:dyDescent="0.35"/>
    <row r="3012" customFormat="1" hidden="1" x14ac:dyDescent="0.35"/>
    <row r="3013" customFormat="1" hidden="1" x14ac:dyDescent="0.35"/>
    <row r="3014" customFormat="1" hidden="1" x14ac:dyDescent="0.35"/>
    <row r="3015" customFormat="1" hidden="1" x14ac:dyDescent="0.35"/>
    <row r="3016" customFormat="1" hidden="1" x14ac:dyDescent="0.35"/>
    <row r="3017" customFormat="1" hidden="1" x14ac:dyDescent="0.35"/>
    <row r="3018" customFormat="1" hidden="1" x14ac:dyDescent="0.35"/>
    <row r="3019" customFormat="1" hidden="1" x14ac:dyDescent="0.35"/>
    <row r="3020" customFormat="1" hidden="1" x14ac:dyDescent="0.35"/>
    <row r="3021" customFormat="1" hidden="1" x14ac:dyDescent="0.35"/>
    <row r="3022" customFormat="1" hidden="1" x14ac:dyDescent="0.35"/>
    <row r="3023" customFormat="1" hidden="1" x14ac:dyDescent="0.35"/>
    <row r="3024" customFormat="1" hidden="1" x14ac:dyDescent="0.35"/>
    <row r="3025" customFormat="1" hidden="1" x14ac:dyDescent="0.35"/>
    <row r="3026" customFormat="1" hidden="1" x14ac:dyDescent="0.35"/>
    <row r="3027" customFormat="1" hidden="1" x14ac:dyDescent="0.35"/>
    <row r="3028" customFormat="1" hidden="1" x14ac:dyDescent="0.35"/>
    <row r="3029" customFormat="1" hidden="1" x14ac:dyDescent="0.35"/>
    <row r="3030" customFormat="1" hidden="1" x14ac:dyDescent="0.35"/>
    <row r="3031" customFormat="1" hidden="1" x14ac:dyDescent="0.35"/>
    <row r="3032" customFormat="1" hidden="1" x14ac:dyDescent="0.35"/>
    <row r="3033" customFormat="1" hidden="1" x14ac:dyDescent="0.35"/>
    <row r="3034" customFormat="1" hidden="1" x14ac:dyDescent="0.35"/>
    <row r="3035" customFormat="1" hidden="1" x14ac:dyDescent="0.35"/>
    <row r="3036" customFormat="1" hidden="1" x14ac:dyDescent="0.35"/>
    <row r="3037" customFormat="1" hidden="1" x14ac:dyDescent="0.35"/>
    <row r="3038" customFormat="1" hidden="1" x14ac:dyDescent="0.35"/>
    <row r="3039" customFormat="1" hidden="1" x14ac:dyDescent="0.35"/>
    <row r="3040" customFormat="1" hidden="1" x14ac:dyDescent="0.35"/>
    <row r="3041" customFormat="1" hidden="1" x14ac:dyDescent="0.35"/>
    <row r="3042" customFormat="1" hidden="1" x14ac:dyDescent="0.35"/>
    <row r="3043" customFormat="1" hidden="1" x14ac:dyDescent="0.35"/>
    <row r="3044" customFormat="1" hidden="1" x14ac:dyDescent="0.35"/>
    <row r="3045" customFormat="1" hidden="1" x14ac:dyDescent="0.35"/>
    <row r="3046" customFormat="1" hidden="1" x14ac:dyDescent="0.35"/>
    <row r="3047" customFormat="1" hidden="1" x14ac:dyDescent="0.35"/>
    <row r="3048" customFormat="1" hidden="1" x14ac:dyDescent="0.35"/>
    <row r="3049" customFormat="1" hidden="1" x14ac:dyDescent="0.35"/>
    <row r="3050" customFormat="1" hidden="1" x14ac:dyDescent="0.35"/>
    <row r="3051" customFormat="1" hidden="1" x14ac:dyDescent="0.35"/>
    <row r="3052" customFormat="1" hidden="1" x14ac:dyDescent="0.35"/>
    <row r="3053" customFormat="1" hidden="1" x14ac:dyDescent="0.35"/>
    <row r="3054" customFormat="1" hidden="1" x14ac:dyDescent="0.35"/>
    <row r="3055" customFormat="1" hidden="1" x14ac:dyDescent="0.35"/>
    <row r="3056" customFormat="1" hidden="1" x14ac:dyDescent="0.35"/>
    <row r="3057" customFormat="1" hidden="1" x14ac:dyDescent="0.35"/>
    <row r="3058" customFormat="1" hidden="1" x14ac:dyDescent="0.35"/>
    <row r="3059" customFormat="1" hidden="1" x14ac:dyDescent="0.35"/>
    <row r="3060" customFormat="1" hidden="1" x14ac:dyDescent="0.35"/>
    <row r="3061" customFormat="1" hidden="1" x14ac:dyDescent="0.35"/>
    <row r="3062" customFormat="1" hidden="1" x14ac:dyDescent="0.35"/>
    <row r="3063" customFormat="1" hidden="1" x14ac:dyDescent="0.35"/>
    <row r="3064" customFormat="1" hidden="1" x14ac:dyDescent="0.35"/>
    <row r="3065" customFormat="1" hidden="1" x14ac:dyDescent="0.35"/>
    <row r="3066" customFormat="1" hidden="1" x14ac:dyDescent="0.35"/>
    <row r="3067" customFormat="1" hidden="1" x14ac:dyDescent="0.35"/>
    <row r="3068" customFormat="1" hidden="1" x14ac:dyDescent="0.35"/>
    <row r="3069" customFormat="1" hidden="1" x14ac:dyDescent="0.35"/>
    <row r="3070" customFormat="1" hidden="1" x14ac:dyDescent="0.35"/>
    <row r="3071" customFormat="1" hidden="1" x14ac:dyDescent="0.35"/>
    <row r="3072" customFormat="1" hidden="1" x14ac:dyDescent="0.35"/>
    <row r="3073" customFormat="1" hidden="1" x14ac:dyDescent="0.35"/>
    <row r="3074" customFormat="1" hidden="1" x14ac:dyDescent="0.35"/>
    <row r="3075" customFormat="1" hidden="1" x14ac:dyDescent="0.35"/>
    <row r="3076" customFormat="1" hidden="1" x14ac:dyDescent="0.35"/>
    <row r="3077" customFormat="1" hidden="1" x14ac:dyDescent="0.35"/>
    <row r="3078" customFormat="1" hidden="1" x14ac:dyDescent="0.35"/>
    <row r="3079" customFormat="1" hidden="1" x14ac:dyDescent="0.35"/>
    <row r="3080" customFormat="1" hidden="1" x14ac:dyDescent="0.35"/>
    <row r="3081" customFormat="1" hidden="1" x14ac:dyDescent="0.35"/>
    <row r="3082" customFormat="1" hidden="1" x14ac:dyDescent="0.35"/>
    <row r="3083" customFormat="1" hidden="1" x14ac:dyDescent="0.35"/>
    <row r="3084" customFormat="1" hidden="1" x14ac:dyDescent="0.35"/>
    <row r="3085" customFormat="1" hidden="1" x14ac:dyDescent="0.35"/>
    <row r="3086" customFormat="1" hidden="1" x14ac:dyDescent="0.35"/>
    <row r="3087" customFormat="1" hidden="1" x14ac:dyDescent="0.35"/>
    <row r="3088" customFormat="1" hidden="1" x14ac:dyDescent="0.35"/>
    <row r="3089" customFormat="1" hidden="1" x14ac:dyDescent="0.35"/>
    <row r="3090" customFormat="1" hidden="1" x14ac:dyDescent="0.35"/>
    <row r="3091" customFormat="1" hidden="1" x14ac:dyDescent="0.35"/>
    <row r="3092" customFormat="1" hidden="1" x14ac:dyDescent="0.35"/>
    <row r="3093" customFormat="1" hidden="1" x14ac:dyDescent="0.35"/>
    <row r="3094" customFormat="1" hidden="1" x14ac:dyDescent="0.35"/>
    <row r="3095" customFormat="1" hidden="1" x14ac:dyDescent="0.35"/>
    <row r="3096" customFormat="1" hidden="1" x14ac:dyDescent="0.35"/>
    <row r="3097" customFormat="1" hidden="1" x14ac:dyDescent="0.35"/>
    <row r="3098" customFormat="1" hidden="1" x14ac:dyDescent="0.35"/>
    <row r="3099" customFormat="1" hidden="1" x14ac:dyDescent="0.35"/>
    <row r="3100" customFormat="1" hidden="1" x14ac:dyDescent="0.35"/>
    <row r="3101" customFormat="1" hidden="1" x14ac:dyDescent="0.35"/>
    <row r="3102" customFormat="1" hidden="1" x14ac:dyDescent="0.35"/>
    <row r="3103" customFormat="1" hidden="1" x14ac:dyDescent="0.35"/>
    <row r="3104" customFormat="1" hidden="1" x14ac:dyDescent="0.35"/>
    <row r="3105" customFormat="1" hidden="1" x14ac:dyDescent="0.35"/>
    <row r="3106" customFormat="1" hidden="1" x14ac:dyDescent="0.35"/>
    <row r="3107" customFormat="1" hidden="1" x14ac:dyDescent="0.35"/>
    <row r="3108" customFormat="1" hidden="1" x14ac:dyDescent="0.35"/>
    <row r="3109" customFormat="1" hidden="1" x14ac:dyDescent="0.35"/>
    <row r="3110" customFormat="1" hidden="1" x14ac:dyDescent="0.35"/>
    <row r="3111" customFormat="1" hidden="1" x14ac:dyDescent="0.35"/>
    <row r="3112" customFormat="1" hidden="1" x14ac:dyDescent="0.35"/>
    <row r="3113" customFormat="1" hidden="1" x14ac:dyDescent="0.35"/>
    <row r="3114" customFormat="1" hidden="1" x14ac:dyDescent="0.35"/>
    <row r="3115" customFormat="1" hidden="1" x14ac:dyDescent="0.35"/>
    <row r="3116" customFormat="1" hidden="1" x14ac:dyDescent="0.35"/>
    <row r="3117" customFormat="1" hidden="1" x14ac:dyDescent="0.35"/>
    <row r="3118" customFormat="1" hidden="1" x14ac:dyDescent="0.35"/>
    <row r="3119" customFormat="1" hidden="1" x14ac:dyDescent="0.35"/>
    <row r="3120" customFormat="1" hidden="1" x14ac:dyDescent="0.35"/>
    <row r="3121" customFormat="1" hidden="1" x14ac:dyDescent="0.35"/>
    <row r="3122" customFormat="1" hidden="1" x14ac:dyDescent="0.35"/>
    <row r="3123" customFormat="1" hidden="1" x14ac:dyDescent="0.35"/>
    <row r="3124" customFormat="1" hidden="1" x14ac:dyDescent="0.35"/>
    <row r="3125" customFormat="1" hidden="1" x14ac:dyDescent="0.35"/>
    <row r="3126" customFormat="1" hidden="1" x14ac:dyDescent="0.35"/>
    <row r="3127" customFormat="1" hidden="1" x14ac:dyDescent="0.35"/>
    <row r="3128" customFormat="1" hidden="1" x14ac:dyDescent="0.35"/>
    <row r="3129" customFormat="1" hidden="1" x14ac:dyDescent="0.35"/>
    <row r="3130" customFormat="1" hidden="1" x14ac:dyDescent="0.35"/>
    <row r="3131" customFormat="1" hidden="1" x14ac:dyDescent="0.35"/>
    <row r="3132" customFormat="1" hidden="1" x14ac:dyDescent="0.35"/>
    <row r="3133" customFormat="1" hidden="1" x14ac:dyDescent="0.35"/>
    <row r="3134" customFormat="1" hidden="1" x14ac:dyDescent="0.35"/>
    <row r="3135" customFormat="1" hidden="1" x14ac:dyDescent="0.35"/>
    <row r="3136" customFormat="1" hidden="1" x14ac:dyDescent="0.35"/>
    <row r="3137" customFormat="1" hidden="1" x14ac:dyDescent="0.35"/>
    <row r="3138" customFormat="1" hidden="1" x14ac:dyDescent="0.35"/>
    <row r="3139" customFormat="1" hidden="1" x14ac:dyDescent="0.35"/>
    <row r="3140" customFormat="1" hidden="1" x14ac:dyDescent="0.35"/>
    <row r="3141" customFormat="1" hidden="1" x14ac:dyDescent="0.35"/>
    <row r="3142" customFormat="1" hidden="1" x14ac:dyDescent="0.35"/>
    <row r="3143" customFormat="1" hidden="1" x14ac:dyDescent="0.35"/>
    <row r="3144" customFormat="1" hidden="1" x14ac:dyDescent="0.35"/>
    <row r="3145" customFormat="1" hidden="1" x14ac:dyDescent="0.35"/>
    <row r="3146" customFormat="1" hidden="1" x14ac:dyDescent="0.35"/>
    <row r="3147" customFormat="1" hidden="1" x14ac:dyDescent="0.35"/>
    <row r="3148" customFormat="1" hidden="1" x14ac:dyDescent="0.35"/>
    <row r="3149" customFormat="1" hidden="1" x14ac:dyDescent="0.35"/>
    <row r="3150" customFormat="1" hidden="1" x14ac:dyDescent="0.35"/>
    <row r="3151" customFormat="1" hidden="1" x14ac:dyDescent="0.35"/>
    <row r="3152" customFormat="1" hidden="1" x14ac:dyDescent="0.35"/>
    <row r="3153" customFormat="1" hidden="1" x14ac:dyDescent="0.35"/>
    <row r="3154" customFormat="1" hidden="1" x14ac:dyDescent="0.35"/>
    <row r="3155" customFormat="1" hidden="1" x14ac:dyDescent="0.35"/>
    <row r="3156" customFormat="1" hidden="1" x14ac:dyDescent="0.35"/>
    <row r="3157" customFormat="1" hidden="1" x14ac:dyDescent="0.35"/>
    <row r="3158" customFormat="1" hidden="1" x14ac:dyDescent="0.35"/>
    <row r="3159" customFormat="1" hidden="1" x14ac:dyDescent="0.35"/>
    <row r="3160" customFormat="1" hidden="1" x14ac:dyDescent="0.35"/>
    <row r="3161" customFormat="1" hidden="1" x14ac:dyDescent="0.35"/>
    <row r="3162" customFormat="1" hidden="1" x14ac:dyDescent="0.35"/>
    <row r="3163" customFormat="1" hidden="1" x14ac:dyDescent="0.35"/>
    <row r="3164" customFormat="1" hidden="1" x14ac:dyDescent="0.35"/>
    <row r="3165" customFormat="1" hidden="1" x14ac:dyDescent="0.35"/>
    <row r="3166" customFormat="1" hidden="1" x14ac:dyDescent="0.35"/>
    <row r="3167" customFormat="1" hidden="1" x14ac:dyDescent="0.35"/>
    <row r="3168" customFormat="1" hidden="1" x14ac:dyDescent="0.35"/>
    <row r="3169" customFormat="1" hidden="1" x14ac:dyDescent="0.35"/>
    <row r="3170" customFormat="1" hidden="1" x14ac:dyDescent="0.35"/>
    <row r="3171" customFormat="1" hidden="1" x14ac:dyDescent="0.35"/>
    <row r="3172" customFormat="1" hidden="1" x14ac:dyDescent="0.35"/>
    <row r="3173" customFormat="1" hidden="1" x14ac:dyDescent="0.35"/>
    <row r="3174" customFormat="1" hidden="1" x14ac:dyDescent="0.35"/>
    <row r="3175" customFormat="1" hidden="1" x14ac:dyDescent="0.35"/>
    <row r="3176" customFormat="1" hidden="1" x14ac:dyDescent="0.35"/>
    <row r="3177" customFormat="1" hidden="1" x14ac:dyDescent="0.35"/>
    <row r="3178" customFormat="1" hidden="1" x14ac:dyDescent="0.35"/>
    <row r="3179" customFormat="1" hidden="1" x14ac:dyDescent="0.35"/>
    <row r="3180" customFormat="1" hidden="1" x14ac:dyDescent="0.35"/>
    <row r="3181" customFormat="1" hidden="1" x14ac:dyDescent="0.35"/>
    <row r="3182" customFormat="1" hidden="1" x14ac:dyDescent="0.35"/>
    <row r="3183" customFormat="1" hidden="1" x14ac:dyDescent="0.35"/>
    <row r="3184" customFormat="1" hidden="1" x14ac:dyDescent="0.35"/>
    <row r="3185" customFormat="1" hidden="1" x14ac:dyDescent="0.35"/>
    <row r="3186" customFormat="1" hidden="1" x14ac:dyDescent="0.35"/>
    <row r="3187" customFormat="1" hidden="1" x14ac:dyDescent="0.35"/>
    <row r="3188" customFormat="1" hidden="1" x14ac:dyDescent="0.35"/>
    <row r="3189" customFormat="1" hidden="1" x14ac:dyDescent="0.35"/>
    <row r="3190" customFormat="1" hidden="1" x14ac:dyDescent="0.35"/>
    <row r="3191" customFormat="1" hidden="1" x14ac:dyDescent="0.35"/>
    <row r="3192" customFormat="1" hidden="1" x14ac:dyDescent="0.35"/>
    <row r="3193" customFormat="1" hidden="1" x14ac:dyDescent="0.35"/>
    <row r="3194" customFormat="1" hidden="1" x14ac:dyDescent="0.35"/>
    <row r="3195" customFormat="1" hidden="1" x14ac:dyDescent="0.35"/>
    <row r="3196" customFormat="1" hidden="1" x14ac:dyDescent="0.35"/>
    <row r="3197" customFormat="1" hidden="1" x14ac:dyDescent="0.35"/>
    <row r="3198" customFormat="1" hidden="1" x14ac:dyDescent="0.35"/>
    <row r="3199" customFormat="1" hidden="1" x14ac:dyDescent="0.35"/>
    <row r="3200" customFormat="1" hidden="1" x14ac:dyDescent="0.35"/>
    <row r="3201" customFormat="1" hidden="1" x14ac:dyDescent="0.35"/>
    <row r="3202" customFormat="1" hidden="1" x14ac:dyDescent="0.35"/>
    <row r="3203" customFormat="1" hidden="1" x14ac:dyDescent="0.35"/>
    <row r="3204" customFormat="1" hidden="1" x14ac:dyDescent="0.35"/>
    <row r="3205" customFormat="1" hidden="1" x14ac:dyDescent="0.35"/>
    <row r="3206" customFormat="1" hidden="1" x14ac:dyDescent="0.35"/>
    <row r="3207" customFormat="1" hidden="1" x14ac:dyDescent="0.35"/>
    <row r="3208" customFormat="1" hidden="1" x14ac:dyDescent="0.35"/>
    <row r="3209" customFormat="1" hidden="1" x14ac:dyDescent="0.35"/>
    <row r="3210" customFormat="1" hidden="1" x14ac:dyDescent="0.35"/>
    <row r="3211" customFormat="1" hidden="1" x14ac:dyDescent="0.35"/>
    <row r="3212" customFormat="1" hidden="1" x14ac:dyDescent="0.35"/>
    <row r="3213" customFormat="1" hidden="1" x14ac:dyDescent="0.35"/>
    <row r="3214" customFormat="1" hidden="1" x14ac:dyDescent="0.35"/>
    <row r="3215" customFormat="1" hidden="1" x14ac:dyDescent="0.35"/>
    <row r="3216" customFormat="1" hidden="1" x14ac:dyDescent="0.35"/>
    <row r="3217" customFormat="1" hidden="1" x14ac:dyDescent="0.35"/>
    <row r="3218" customFormat="1" hidden="1" x14ac:dyDescent="0.35"/>
    <row r="3219" customFormat="1" hidden="1" x14ac:dyDescent="0.35"/>
    <row r="3220" customFormat="1" hidden="1" x14ac:dyDescent="0.35"/>
    <row r="3221" customFormat="1" hidden="1" x14ac:dyDescent="0.35"/>
    <row r="3222" customFormat="1" hidden="1" x14ac:dyDescent="0.35"/>
    <row r="3223" customFormat="1" hidden="1" x14ac:dyDescent="0.35"/>
    <row r="3224" customFormat="1" hidden="1" x14ac:dyDescent="0.35"/>
    <row r="3225" customFormat="1" hidden="1" x14ac:dyDescent="0.35"/>
    <row r="3226" customFormat="1" hidden="1" x14ac:dyDescent="0.35"/>
    <row r="3227" customFormat="1" hidden="1" x14ac:dyDescent="0.35"/>
    <row r="3228" customFormat="1" hidden="1" x14ac:dyDescent="0.35"/>
    <row r="3229" customFormat="1" hidden="1" x14ac:dyDescent="0.35"/>
    <row r="3230" customFormat="1" hidden="1" x14ac:dyDescent="0.35"/>
    <row r="3231" customFormat="1" hidden="1" x14ac:dyDescent="0.35"/>
    <row r="3232" customFormat="1" hidden="1" x14ac:dyDescent="0.35"/>
    <row r="3233" customFormat="1" hidden="1" x14ac:dyDescent="0.35"/>
    <row r="3234" customFormat="1" hidden="1" x14ac:dyDescent="0.35"/>
    <row r="3235" customFormat="1" hidden="1" x14ac:dyDescent="0.35"/>
    <row r="3236" customFormat="1" hidden="1" x14ac:dyDescent="0.35"/>
    <row r="3237" customFormat="1" hidden="1" x14ac:dyDescent="0.35"/>
    <row r="3238" customFormat="1" hidden="1" x14ac:dyDescent="0.35"/>
    <row r="3239" customFormat="1" hidden="1" x14ac:dyDescent="0.35"/>
    <row r="3240" customFormat="1" hidden="1" x14ac:dyDescent="0.35"/>
    <row r="3241" customFormat="1" hidden="1" x14ac:dyDescent="0.35"/>
    <row r="3242" customFormat="1" hidden="1" x14ac:dyDescent="0.35"/>
    <row r="3243" customFormat="1" hidden="1" x14ac:dyDescent="0.35"/>
    <row r="3244" customFormat="1" hidden="1" x14ac:dyDescent="0.35"/>
    <row r="3245" customFormat="1" hidden="1" x14ac:dyDescent="0.35"/>
    <row r="3246" customFormat="1" hidden="1" x14ac:dyDescent="0.35"/>
    <row r="3247" customFormat="1" hidden="1" x14ac:dyDescent="0.35"/>
    <row r="3248" customFormat="1" hidden="1" x14ac:dyDescent="0.35"/>
    <row r="3249" customFormat="1" hidden="1" x14ac:dyDescent="0.35"/>
    <row r="3250" customFormat="1" hidden="1" x14ac:dyDescent="0.35"/>
    <row r="3251" customFormat="1" hidden="1" x14ac:dyDescent="0.35"/>
    <row r="3252" customFormat="1" hidden="1" x14ac:dyDescent="0.35"/>
    <row r="3253" customFormat="1" hidden="1" x14ac:dyDescent="0.35"/>
    <row r="3254" customFormat="1" hidden="1" x14ac:dyDescent="0.35"/>
    <row r="3255" customFormat="1" hidden="1" x14ac:dyDescent="0.35"/>
    <row r="3256" customFormat="1" hidden="1" x14ac:dyDescent="0.35"/>
    <row r="3257" customFormat="1" hidden="1" x14ac:dyDescent="0.35"/>
    <row r="3258" customFormat="1" hidden="1" x14ac:dyDescent="0.35"/>
    <row r="3259" customFormat="1" hidden="1" x14ac:dyDescent="0.35"/>
    <row r="3260" customFormat="1" hidden="1" x14ac:dyDescent="0.35"/>
    <row r="3261" customFormat="1" hidden="1" x14ac:dyDescent="0.35"/>
    <row r="3262" customFormat="1" hidden="1" x14ac:dyDescent="0.35"/>
    <row r="3263" customFormat="1" hidden="1" x14ac:dyDescent="0.35"/>
    <row r="3264" customFormat="1" hidden="1" x14ac:dyDescent="0.35"/>
    <row r="3265" customFormat="1" hidden="1" x14ac:dyDescent="0.35"/>
    <row r="3266" customFormat="1" hidden="1" x14ac:dyDescent="0.35"/>
    <row r="3267" customFormat="1" hidden="1" x14ac:dyDescent="0.35"/>
    <row r="3268" customFormat="1" hidden="1" x14ac:dyDescent="0.35"/>
    <row r="3269" customFormat="1" hidden="1" x14ac:dyDescent="0.35"/>
    <row r="3270" customFormat="1" hidden="1" x14ac:dyDescent="0.35"/>
    <row r="3271" customFormat="1" hidden="1" x14ac:dyDescent="0.35"/>
    <row r="3272" customFormat="1" hidden="1" x14ac:dyDescent="0.35"/>
    <row r="3273" customFormat="1" hidden="1" x14ac:dyDescent="0.35"/>
    <row r="3274" customFormat="1" hidden="1" x14ac:dyDescent="0.35"/>
    <row r="3275" customFormat="1" hidden="1" x14ac:dyDescent="0.35"/>
    <row r="3276" customFormat="1" hidden="1" x14ac:dyDescent="0.35"/>
    <row r="3277" customFormat="1" hidden="1" x14ac:dyDescent="0.35"/>
    <row r="3278" customFormat="1" hidden="1" x14ac:dyDescent="0.35"/>
    <row r="3279" customFormat="1" hidden="1" x14ac:dyDescent="0.35"/>
    <row r="3280" customFormat="1" hidden="1" x14ac:dyDescent="0.35"/>
    <row r="3281" customFormat="1" hidden="1" x14ac:dyDescent="0.35"/>
    <row r="3282" customFormat="1" hidden="1" x14ac:dyDescent="0.35"/>
    <row r="3283" customFormat="1" hidden="1" x14ac:dyDescent="0.35"/>
    <row r="3284" customFormat="1" hidden="1" x14ac:dyDescent="0.35"/>
    <row r="3285" customFormat="1" hidden="1" x14ac:dyDescent="0.35"/>
    <row r="3286" customFormat="1" hidden="1" x14ac:dyDescent="0.35"/>
    <row r="3287" customFormat="1" hidden="1" x14ac:dyDescent="0.35"/>
    <row r="3288" customFormat="1" hidden="1" x14ac:dyDescent="0.35"/>
    <row r="3289" customFormat="1" hidden="1" x14ac:dyDescent="0.35"/>
    <row r="3290" customFormat="1" hidden="1" x14ac:dyDescent="0.35"/>
    <row r="3291" customFormat="1" hidden="1" x14ac:dyDescent="0.35"/>
    <row r="3292" customFormat="1" hidden="1" x14ac:dyDescent="0.35"/>
    <row r="3293" customFormat="1" hidden="1" x14ac:dyDescent="0.35"/>
    <row r="3294" customFormat="1" hidden="1" x14ac:dyDescent="0.35"/>
    <row r="3295" customFormat="1" hidden="1" x14ac:dyDescent="0.35"/>
    <row r="3296" customFormat="1" hidden="1" x14ac:dyDescent="0.35"/>
    <row r="3297" customFormat="1" hidden="1" x14ac:dyDescent="0.35"/>
    <row r="3298" customFormat="1" hidden="1" x14ac:dyDescent="0.35"/>
    <row r="3299" customFormat="1" hidden="1" x14ac:dyDescent="0.35"/>
    <row r="3300" customFormat="1" hidden="1" x14ac:dyDescent="0.35"/>
    <row r="3301" customFormat="1" hidden="1" x14ac:dyDescent="0.35"/>
    <row r="3302" customFormat="1" hidden="1" x14ac:dyDescent="0.35"/>
    <row r="3303" customFormat="1" hidden="1" x14ac:dyDescent="0.35"/>
    <row r="3304" customFormat="1" hidden="1" x14ac:dyDescent="0.35"/>
    <row r="3305" customFormat="1" hidden="1" x14ac:dyDescent="0.35"/>
    <row r="3306" customFormat="1" hidden="1" x14ac:dyDescent="0.35"/>
    <row r="3307" customFormat="1" hidden="1" x14ac:dyDescent="0.35"/>
    <row r="3308" customFormat="1" hidden="1" x14ac:dyDescent="0.35"/>
    <row r="3309" customFormat="1" hidden="1" x14ac:dyDescent="0.35"/>
    <row r="3310" customFormat="1" hidden="1" x14ac:dyDescent="0.35"/>
    <row r="3311" customFormat="1" hidden="1" x14ac:dyDescent="0.35"/>
    <row r="3312" customFormat="1" hidden="1" x14ac:dyDescent="0.35"/>
    <row r="3313" customFormat="1" hidden="1" x14ac:dyDescent="0.35"/>
    <row r="3314" customFormat="1" hidden="1" x14ac:dyDescent="0.35"/>
    <row r="3315" customFormat="1" hidden="1" x14ac:dyDescent="0.35"/>
    <row r="3316" customFormat="1" hidden="1" x14ac:dyDescent="0.35"/>
    <row r="3317" customFormat="1" hidden="1" x14ac:dyDescent="0.35"/>
    <row r="3318" customFormat="1" hidden="1" x14ac:dyDescent="0.35"/>
    <row r="3319" customFormat="1" hidden="1" x14ac:dyDescent="0.35"/>
    <row r="3320" customFormat="1" hidden="1" x14ac:dyDescent="0.35"/>
    <row r="3321" customFormat="1" hidden="1" x14ac:dyDescent="0.35"/>
    <row r="3322" customFormat="1" hidden="1" x14ac:dyDescent="0.35"/>
    <row r="3323" customFormat="1" hidden="1" x14ac:dyDescent="0.35"/>
    <row r="3324" customFormat="1" hidden="1" x14ac:dyDescent="0.35"/>
    <row r="3325" customFormat="1" hidden="1" x14ac:dyDescent="0.35"/>
    <row r="3326" customFormat="1" hidden="1" x14ac:dyDescent="0.35"/>
    <row r="3327" customFormat="1" hidden="1" x14ac:dyDescent="0.35"/>
    <row r="3328" customFormat="1" hidden="1" x14ac:dyDescent="0.35"/>
    <row r="3329" customFormat="1" hidden="1" x14ac:dyDescent="0.35"/>
    <row r="3330" customFormat="1" hidden="1" x14ac:dyDescent="0.35"/>
    <row r="3331" customFormat="1" hidden="1" x14ac:dyDescent="0.35"/>
    <row r="3332" customFormat="1" hidden="1" x14ac:dyDescent="0.35"/>
    <row r="3333" customFormat="1" hidden="1" x14ac:dyDescent="0.35"/>
    <row r="3334" customFormat="1" hidden="1" x14ac:dyDescent="0.35"/>
    <row r="3335" customFormat="1" hidden="1" x14ac:dyDescent="0.35"/>
    <row r="3336" customFormat="1" hidden="1" x14ac:dyDescent="0.35"/>
    <row r="3337" customFormat="1" hidden="1" x14ac:dyDescent="0.35"/>
    <row r="3338" customFormat="1" hidden="1" x14ac:dyDescent="0.35"/>
    <row r="3339" customFormat="1" hidden="1" x14ac:dyDescent="0.35"/>
    <row r="3340" customFormat="1" hidden="1" x14ac:dyDescent="0.35"/>
    <row r="3341" customFormat="1" hidden="1" x14ac:dyDescent="0.35"/>
    <row r="3342" customFormat="1" hidden="1" x14ac:dyDescent="0.35"/>
    <row r="3343" customFormat="1" hidden="1" x14ac:dyDescent="0.35"/>
    <row r="3344" customFormat="1" hidden="1" x14ac:dyDescent="0.35"/>
    <row r="3345" customFormat="1" hidden="1" x14ac:dyDescent="0.35"/>
    <row r="3346" customFormat="1" hidden="1" x14ac:dyDescent="0.35"/>
    <row r="3347" customFormat="1" hidden="1" x14ac:dyDescent="0.35"/>
    <row r="3348" customFormat="1" hidden="1" x14ac:dyDescent="0.35"/>
    <row r="3349" customFormat="1" hidden="1" x14ac:dyDescent="0.35"/>
    <row r="3350" customFormat="1" hidden="1" x14ac:dyDescent="0.35"/>
    <row r="3351" customFormat="1" hidden="1" x14ac:dyDescent="0.35"/>
    <row r="3352" customFormat="1" hidden="1" x14ac:dyDescent="0.35"/>
    <row r="3353" customFormat="1" hidden="1" x14ac:dyDescent="0.35"/>
    <row r="3354" customFormat="1" hidden="1" x14ac:dyDescent="0.35"/>
    <row r="3355" customFormat="1" hidden="1" x14ac:dyDescent="0.35"/>
    <row r="3356" customFormat="1" hidden="1" x14ac:dyDescent="0.35"/>
    <row r="3357" customFormat="1" hidden="1" x14ac:dyDescent="0.35"/>
    <row r="3358" customFormat="1" hidden="1" x14ac:dyDescent="0.35"/>
    <row r="3359" customFormat="1" hidden="1" x14ac:dyDescent="0.35"/>
    <row r="3360" customFormat="1" hidden="1" x14ac:dyDescent="0.35"/>
    <row r="3361" customFormat="1" hidden="1" x14ac:dyDescent="0.35"/>
    <row r="3362" customFormat="1" hidden="1" x14ac:dyDescent="0.35"/>
    <row r="3363" customFormat="1" hidden="1" x14ac:dyDescent="0.35"/>
    <row r="3364" customFormat="1" hidden="1" x14ac:dyDescent="0.35"/>
    <row r="3365" customFormat="1" hidden="1" x14ac:dyDescent="0.35"/>
    <row r="3366" customFormat="1" hidden="1" x14ac:dyDescent="0.35"/>
    <row r="3367" customFormat="1" hidden="1" x14ac:dyDescent="0.35"/>
    <row r="3368" customFormat="1" hidden="1" x14ac:dyDescent="0.35"/>
    <row r="3369" customFormat="1" hidden="1" x14ac:dyDescent="0.35"/>
    <row r="3370" customFormat="1" hidden="1" x14ac:dyDescent="0.35"/>
    <row r="3371" customFormat="1" hidden="1" x14ac:dyDescent="0.35"/>
    <row r="3372" customFormat="1" hidden="1" x14ac:dyDescent="0.35"/>
    <row r="3373" customFormat="1" hidden="1" x14ac:dyDescent="0.35"/>
    <row r="3374" customFormat="1" hidden="1" x14ac:dyDescent="0.35"/>
    <row r="3375" customFormat="1" hidden="1" x14ac:dyDescent="0.35"/>
    <row r="3376" customFormat="1" hidden="1" x14ac:dyDescent="0.35"/>
    <row r="3377" customFormat="1" hidden="1" x14ac:dyDescent="0.35"/>
    <row r="3378" customFormat="1" hidden="1" x14ac:dyDescent="0.35"/>
    <row r="3379" customFormat="1" hidden="1" x14ac:dyDescent="0.35"/>
    <row r="3380" customFormat="1" hidden="1" x14ac:dyDescent="0.35"/>
    <row r="3381" customFormat="1" hidden="1" x14ac:dyDescent="0.35"/>
    <row r="3382" customFormat="1" hidden="1" x14ac:dyDescent="0.35"/>
    <row r="3383" customFormat="1" hidden="1" x14ac:dyDescent="0.35"/>
    <row r="3384" customFormat="1" hidden="1" x14ac:dyDescent="0.35"/>
    <row r="3385" customFormat="1" hidden="1" x14ac:dyDescent="0.35"/>
    <row r="3386" customFormat="1" hidden="1" x14ac:dyDescent="0.35"/>
    <row r="3387" customFormat="1" hidden="1" x14ac:dyDescent="0.35"/>
    <row r="3388" customFormat="1" hidden="1" x14ac:dyDescent="0.35"/>
    <row r="3389" customFormat="1" hidden="1" x14ac:dyDescent="0.35"/>
    <row r="3390" customFormat="1" hidden="1" x14ac:dyDescent="0.35"/>
    <row r="3391" customFormat="1" hidden="1" x14ac:dyDescent="0.35"/>
    <row r="3392" customFormat="1" hidden="1" x14ac:dyDescent="0.35"/>
    <row r="3393" customFormat="1" hidden="1" x14ac:dyDescent="0.35"/>
    <row r="3394" customFormat="1" hidden="1" x14ac:dyDescent="0.35"/>
    <row r="3395" customFormat="1" hidden="1" x14ac:dyDescent="0.35"/>
    <row r="3396" customFormat="1" hidden="1" x14ac:dyDescent="0.35"/>
    <row r="3397" customFormat="1" hidden="1" x14ac:dyDescent="0.35"/>
    <row r="3398" customFormat="1" hidden="1" x14ac:dyDescent="0.35"/>
    <row r="3399" customFormat="1" hidden="1" x14ac:dyDescent="0.35"/>
    <row r="3400" customFormat="1" hidden="1" x14ac:dyDescent="0.35"/>
    <row r="3401" customFormat="1" hidden="1" x14ac:dyDescent="0.35"/>
    <row r="3402" customFormat="1" hidden="1" x14ac:dyDescent="0.35"/>
    <row r="3403" customFormat="1" hidden="1" x14ac:dyDescent="0.35"/>
    <row r="3404" customFormat="1" hidden="1" x14ac:dyDescent="0.35"/>
    <row r="3405" customFormat="1" hidden="1" x14ac:dyDescent="0.35"/>
    <row r="3406" customFormat="1" hidden="1" x14ac:dyDescent="0.35"/>
    <row r="3407" customFormat="1" hidden="1" x14ac:dyDescent="0.35"/>
    <row r="3408" customFormat="1" hidden="1" x14ac:dyDescent="0.35"/>
    <row r="3409" customFormat="1" hidden="1" x14ac:dyDescent="0.35"/>
    <row r="3410" customFormat="1" hidden="1" x14ac:dyDescent="0.35"/>
    <row r="3411" customFormat="1" hidden="1" x14ac:dyDescent="0.35"/>
    <row r="3412" customFormat="1" hidden="1" x14ac:dyDescent="0.35"/>
    <row r="3413" customFormat="1" hidden="1" x14ac:dyDescent="0.35"/>
    <row r="3414" customFormat="1" hidden="1" x14ac:dyDescent="0.35"/>
    <row r="3415" customFormat="1" hidden="1" x14ac:dyDescent="0.35"/>
    <row r="3416" customFormat="1" hidden="1" x14ac:dyDescent="0.35"/>
    <row r="3417" customFormat="1" hidden="1" x14ac:dyDescent="0.35"/>
    <row r="3418" customFormat="1" hidden="1" x14ac:dyDescent="0.35"/>
    <row r="3419" customFormat="1" hidden="1" x14ac:dyDescent="0.35"/>
    <row r="3420" customFormat="1" hidden="1" x14ac:dyDescent="0.35"/>
    <row r="3421" customFormat="1" hidden="1" x14ac:dyDescent="0.35"/>
    <row r="3422" customFormat="1" hidden="1" x14ac:dyDescent="0.35"/>
    <row r="3423" customFormat="1" hidden="1" x14ac:dyDescent="0.35"/>
    <row r="3424" customFormat="1" hidden="1" x14ac:dyDescent="0.35"/>
    <row r="3425" customFormat="1" hidden="1" x14ac:dyDescent="0.35"/>
    <row r="3426" customFormat="1" hidden="1" x14ac:dyDescent="0.35"/>
    <row r="3427" customFormat="1" hidden="1" x14ac:dyDescent="0.35"/>
    <row r="3428" customFormat="1" hidden="1" x14ac:dyDescent="0.35"/>
    <row r="3429" customFormat="1" hidden="1" x14ac:dyDescent="0.35"/>
    <row r="3430" customFormat="1" hidden="1" x14ac:dyDescent="0.35"/>
    <row r="3431" customFormat="1" hidden="1" x14ac:dyDescent="0.35"/>
    <row r="3432" customFormat="1" hidden="1" x14ac:dyDescent="0.35"/>
    <row r="3433" customFormat="1" hidden="1" x14ac:dyDescent="0.35"/>
    <row r="3434" customFormat="1" hidden="1" x14ac:dyDescent="0.35"/>
    <row r="3435" customFormat="1" hidden="1" x14ac:dyDescent="0.35"/>
    <row r="3436" customFormat="1" hidden="1" x14ac:dyDescent="0.35"/>
    <row r="3437" customFormat="1" hidden="1" x14ac:dyDescent="0.35"/>
    <row r="3438" customFormat="1" hidden="1" x14ac:dyDescent="0.35"/>
    <row r="3439" customFormat="1" hidden="1" x14ac:dyDescent="0.35"/>
    <row r="3440" customFormat="1" hidden="1" x14ac:dyDescent="0.35"/>
    <row r="3441" customFormat="1" hidden="1" x14ac:dyDescent="0.35"/>
    <row r="3442" customFormat="1" hidden="1" x14ac:dyDescent="0.35"/>
    <row r="3443" customFormat="1" hidden="1" x14ac:dyDescent="0.35"/>
    <row r="3444" customFormat="1" hidden="1" x14ac:dyDescent="0.35"/>
    <row r="3445" customFormat="1" hidden="1" x14ac:dyDescent="0.35"/>
    <row r="3446" customFormat="1" hidden="1" x14ac:dyDescent="0.35"/>
    <row r="3447" customFormat="1" hidden="1" x14ac:dyDescent="0.35"/>
    <row r="3448" customFormat="1" hidden="1" x14ac:dyDescent="0.35"/>
    <row r="3449" customFormat="1" hidden="1" x14ac:dyDescent="0.35"/>
    <row r="3450" customFormat="1" hidden="1" x14ac:dyDescent="0.35"/>
    <row r="3451" customFormat="1" hidden="1" x14ac:dyDescent="0.35"/>
    <row r="3452" customFormat="1" hidden="1" x14ac:dyDescent="0.35"/>
    <row r="3453" customFormat="1" hidden="1" x14ac:dyDescent="0.35"/>
    <row r="3454" customFormat="1" hidden="1" x14ac:dyDescent="0.35"/>
    <row r="3455" customFormat="1" hidden="1" x14ac:dyDescent="0.35"/>
    <row r="3456" customFormat="1" hidden="1" x14ac:dyDescent="0.35"/>
    <row r="3457" customFormat="1" hidden="1" x14ac:dyDescent="0.35"/>
    <row r="3458" customFormat="1" hidden="1" x14ac:dyDescent="0.35"/>
    <row r="3459" customFormat="1" hidden="1" x14ac:dyDescent="0.35"/>
    <row r="3460" customFormat="1" hidden="1" x14ac:dyDescent="0.35"/>
    <row r="3461" customFormat="1" hidden="1" x14ac:dyDescent="0.35"/>
    <row r="3462" customFormat="1" hidden="1" x14ac:dyDescent="0.35"/>
    <row r="3463" customFormat="1" hidden="1" x14ac:dyDescent="0.35"/>
    <row r="3464" customFormat="1" hidden="1" x14ac:dyDescent="0.35"/>
    <row r="3465" customFormat="1" hidden="1" x14ac:dyDescent="0.35"/>
    <row r="3466" customFormat="1" hidden="1" x14ac:dyDescent="0.35"/>
    <row r="3467" customFormat="1" hidden="1" x14ac:dyDescent="0.35"/>
    <row r="3468" customFormat="1" hidden="1" x14ac:dyDescent="0.35"/>
    <row r="3469" customFormat="1" hidden="1" x14ac:dyDescent="0.35"/>
    <row r="3470" customFormat="1" hidden="1" x14ac:dyDescent="0.35"/>
    <row r="3471" customFormat="1" hidden="1" x14ac:dyDescent="0.35"/>
    <row r="3472" customFormat="1" hidden="1" x14ac:dyDescent="0.35"/>
    <row r="3473" customFormat="1" hidden="1" x14ac:dyDescent="0.35"/>
    <row r="3474" customFormat="1" hidden="1" x14ac:dyDescent="0.35"/>
    <row r="3475" customFormat="1" hidden="1" x14ac:dyDescent="0.35"/>
    <row r="3476" customFormat="1" hidden="1" x14ac:dyDescent="0.35"/>
    <row r="3477" customFormat="1" hidden="1" x14ac:dyDescent="0.35"/>
    <row r="3478" customFormat="1" hidden="1" x14ac:dyDescent="0.35"/>
    <row r="3479" customFormat="1" hidden="1" x14ac:dyDescent="0.35"/>
    <row r="3480" customFormat="1" hidden="1" x14ac:dyDescent="0.35"/>
    <row r="3481" customFormat="1" hidden="1" x14ac:dyDescent="0.35"/>
    <row r="3482" customFormat="1" hidden="1" x14ac:dyDescent="0.35"/>
    <row r="3483" customFormat="1" hidden="1" x14ac:dyDescent="0.35"/>
    <row r="3484" customFormat="1" hidden="1" x14ac:dyDescent="0.35"/>
    <row r="3485" customFormat="1" hidden="1" x14ac:dyDescent="0.35"/>
    <row r="3486" customFormat="1" hidden="1" x14ac:dyDescent="0.35"/>
    <row r="3487" customFormat="1" hidden="1" x14ac:dyDescent="0.35"/>
    <row r="3488" customFormat="1" hidden="1" x14ac:dyDescent="0.35"/>
    <row r="3489" customFormat="1" hidden="1" x14ac:dyDescent="0.35"/>
    <row r="3490" customFormat="1" hidden="1" x14ac:dyDescent="0.35"/>
    <row r="3491" customFormat="1" hidden="1" x14ac:dyDescent="0.35"/>
    <row r="3492" customFormat="1" hidden="1" x14ac:dyDescent="0.35"/>
    <row r="3493" customFormat="1" hidden="1" x14ac:dyDescent="0.35"/>
    <row r="3494" customFormat="1" hidden="1" x14ac:dyDescent="0.35"/>
    <row r="3495" customFormat="1" hidden="1" x14ac:dyDescent="0.35"/>
    <row r="3496" customFormat="1" hidden="1" x14ac:dyDescent="0.35"/>
    <row r="3497" customFormat="1" hidden="1" x14ac:dyDescent="0.35"/>
    <row r="3498" customFormat="1" hidden="1" x14ac:dyDescent="0.35"/>
    <row r="3499" customFormat="1" hidden="1" x14ac:dyDescent="0.35"/>
    <row r="3500" customFormat="1" hidden="1" x14ac:dyDescent="0.35"/>
    <row r="3501" customFormat="1" hidden="1" x14ac:dyDescent="0.35"/>
    <row r="3502" customFormat="1" hidden="1" x14ac:dyDescent="0.35"/>
    <row r="3503" customFormat="1" hidden="1" x14ac:dyDescent="0.35"/>
    <row r="3504" customFormat="1" hidden="1" x14ac:dyDescent="0.35"/>
    <row r="3505" customFormat="1" hidden="1" x14ac:dyDescent="0.35"/>
    <row r="3506" customFormat="1" hidden="1" x14ac:dyDescent="0.35"/>
    <row r="3507" customFormat="1" hidden="1" x14ac:dyDescent="0.35"/>
    <row r="3508" customFormat="1" hidden="1" x14ac:dyDescent="0.35"/>
    <row r="3509" customFormat="1" hidden="1" x14ac:dyDescent="0.35"/>
    <row r="3510" customFormat="1" hidden="1" x14ac:dyDescent="0.35"/>
    <row r="3511" customFormat="1" hidden="1" x14ac:dyDescent="0.35"/>
    <row r="3512" customFormat="1" hidden="1" x14ac:dyDescent="0.35"/>
    <row r="3513" customFormat="1" hidden="1" x14ac:dyDescent="0.35"/>
    <row r="3514" customFormat="1" hidden="1" x14ac:dyDescent="0.35"/>
    <row r="3515" customFormat="1" hidden="1" x14ac:dyDescent="0.35"/>
    <row r="3516" customFormat="1" hidden="1" x14ac:dyDescent="0.35"/>
    <row r="3517" customFormat="1" hidden="1" x14ac:dyDescent="0.35"/>
    <row r="3518" customFormat="1" hidden="1" x14ac:dyDescent="0.35"/>
    <row r="3519" customFormat="1" hidden="1" x14ac:dyDescent="0.35"/>
    <row r="3520" customFormat="1" hidden="1" x14ac:dyDescent="0.35"/>
    <row r="3521" customFormat="1" hidden="1" x14ac:dyDescent="0.35"/>
    <row r="3522" customFormat="1" hidden="1" x14ac:dyDescent="0.35"/>
    <row r="3523" customFormat="1" hidden="1" x14ac:dyDescent="0.35"/>
    <row r="3524" customFormat="1" hidden="1" x14ac:dyDescent="0.35"/>
    <row r="3525" customFormat="1" hidden="1" x14ac:dyDescent="0.35"/>
    <row r="3526" customFormat="1" hidden="1" x14ac:dyDescent="0.35"/>
    <row r="3527" customFormat="1" hidden="1" x14ac:dyDescent="0.35"/>
    <row r="3528" customFormat="1" hidden="1" x14ac:dyDescent="0.35"/>
    <row r="3529" customFormat="1" hidden="1" x14ac:dyDescent="0.35"/>
    <row r="3530" customFormat="1" hidden="1" x14ac:dyDescent="0.35"/>
    <row r="3531" customFormat="1" hidden="1" x14ac:dyDescent="0.35"/>
    <row r="3532" customFormat="1" hidden="1" x14ac:dyDescent="0.35"/>
    <row r="3533" customFormat="1" hidden="1" x14ac:dyDescent="0.35"/>
    <row r="3534" customFormat="1" hidden="1" x14ac:dyDescent="0.35"/>
    <row r="3535" customFormat="1" hidden="1" x14ac:dyDescent="0.35"/>
    <row r="3536" customFormat="1" hidden="1" x14ac:dyDescent="0.35"/>
    <row r="3537" customFormat="1" hidden="1" x14ac:dyDescent="0.35"/>
    <row r="3538" customFormat="1" hidden="1" x14ac:dyDescent="0.35"/>
    <row r="3539" customFormat="1" hidden="1" x14ac:dyDescent="0.35"/>
    <row r="3540" customFormat="1" hidden="1" x14ac:dyDescent="0.35"/>
    <row r="3541" customFormat="1" hidden="1" x14ac:dyDescent="0.35"/>
    <row r="3542" customFormat="1" hidden="1" x14ac:dyDescent="0.35"/>
    <row r="3543" customFormat="1" hidden="1" x14ac:dyDescent="0.35"/>
    <row r="3544" customFormat="1" hidden="1" x14ac:dyDescent="0.35"/>
    <row r="3545" customFormat="1" hidden="1" x14ac:dyDescent="0.35"/>
    <row r="3546" customFormat="1" hidden="1" x14ac:dyDescent="0.35"/>
    <row r="3547" customFormat="1" hidden="1" x14ac:dyDescent="0.35"/>
    <row r="3548" customFormat="1" hidden="1" x14ac:dyDescent="0.35"/>
    <row r="3549" customFormat="1" hidden="1" x14ac:dyDescent="0.35"/>
    <row r="3550" customFormat="1" hidden="1" x14ac:dyDescent="0.35"/>
    <row r="3551" customFormat="1" hidden="1" x14ac:dyDescent="0.35"/>
    <row r="3552" customFormat="1" hidden="1" x14ac:dyDescent="0.35"/>
    <row r="3553" customFormat="1" hidden="1" x14ac:dyDescent="0.35"/>
    <row r="3554" customFormat="1" hidden="1" x14ac:dyDescent="0.35"/>
    <row r="3555" customFormat="1" hidden="1" x14ac:dyDescent="0.35"/>
    <row r="3556" customFormat="1" hidden="1" x14ac:dyDescent="0.35"/>
    <row r="3557" customFormat="1" hidden="1" x14ac:dyDescent="0.35"/>
    <row r="3558" customFormat="1" hidden="1" x14ac:dyDescent="0.35"/>
    <row r="3559" customFormat="1" hidden="1" x14ac:dyDescent="0.35"/>
    <row r="3560" customFormat="1" hidden="1" x14ac:dyDescent="0.35"/>
    <row r="3561" customFormat="1" hidden="1" x14ac:dyDescent="0.35"/>
    <row r="3562" customFormat="1" hidden="1" x14ac:dyDescent="0.35"/>
    <row r="3563" customFormat="1" hidden="1" x14ac:dyDescent="0.35"/>
    <row r="3564" customFormat="1" hidden="1" x14ac:dyDescent="0.35"/>
    <row r="3565" customFormat="1" hidden="1" x14ac:dyDescent="0.35"/>
    <row r="3566" customFormat="1" hidden="1" x14ac:dyDescent="0.35"/>
    <row r="3567" customFormat="1" hidden="1" x14ac:dyDescent="0.35"/>
    <row r="3568" customFormat="1" hidden="1" x14ac:dyDescent="0.35"/>
    <row r="3569" customFormat="1" hidden="1" x14ac:dyDescent="0.35"/>
    <row r="3570" customFormat="1" hidden="1" x14ac:dyDescent="0.35"/>
    <row r="3571" customFormat="1" hidden="1" x14ac:dyDescent="0.35"/>
    <row r="3572" customFormat="1" hidden="1" x14ac:dyDescent="0.35"/>
    <row r="3573" customFormat="1" hidden="1" x14ac:dyDescent="0.35"/>
    <row r="3574" customFormat="1" hidden="1" x14ac:dyDescent="0.35"/>
    <row r="3575" customFormat="1" hidden="1" x14ac:dyDescent="0.35"/>
    <row r="3576" customFormat="1" hidden="1" x14ac:dyDescent="0.35"/>
    <row r="3577" customFormat="1" hidden="1" x14ac:dyDescent="0.35"/>
    <row r="3578" customFormat="1" hidden="1" x14ac:dyDescent="0.35"/>
    <row r="3579" customFormat="1" hidden="1" x14ac:dyDescent="0.35"/>
    <row r="3580" customFormat="1" hidden="1" x14ac:dyDescent="0.35"/>
    <row r="3581" customFormat="1" hidden="1" x14ac:dyDescent="0.35"/>
    <row r="3582" customFormat="1" hidden="1" x14ac:dyDescent="0.35"/>
    <row r="3583" customFormat="1" hidden="1" x14ac:dyDescent="0.35"/>
    <row r="3584" customFormat="1" hidden="1" x14ac:dyDescent="0.35"/>
    <row r="3585" customFormat="1" hidden="1" x14ac:dyDescent="0.35"/>
    <row r="3586" customFormat="1" hidden="1" x14ac:dyDescent="0.35"/>
    <row r="3587" customFormat="1" hidden="1" x14ac:dyDescent="0.35"/>
    <row r="3588" customFormat="1" hidden="1" x14ac:dyDescent="0.35"/>
    <row r="3589" customFormat="1" hidden="1" x14ac:dyDescent="0.35"/>
    <row r="3590" customFormat="1" hidden="1" x14ac:dyDescent="0.35"/>
    <row r="3591" customFormat="1" hidden="1" x14ac:dyDescent="0.35"/>
    <row r="3592" customFormat="1" hidden="1" x14ac:dyDescent="0.35"/>
    <row r="3593" customFormat="1" hidden="1" x14ac:dyDescent="0.35"/>
    <row r="3594" customFormat="1" hidden="1" x14ac:dyDescent="0.35"/>
    <row r="3595" customFormat="1" hidden="1" x14ac:dyDescent="0.35"/>
    <row r="3596" customFormat="1" hidden="1" x14ac:dyDescent="0.35"/>
    <row r="3597" customFormat="1" hidden="1" x14ac:dyDescent="0.35"/>
    <row r="3598" customFormat="1" hidden="1" x14ac:dyDescent="0.35"/>
    <row r="3599" customFormat="1" hidden="1" x14ac:dyDescent="0.35"/>
    <row r="3600" customFormat="1" hidden="1" x14ac:dyDescent="0.35"/>
    <row r="3601" customFormat="1" hidden="1" x14ac:dyDescent="0.35"/>
    <row r="3602" customFormat="1" hidden="1" x14ac:dyDescent="0.35"/>
    <row r="3603" customFormat="1" hidden="1" x14ac:dyDescent="0.35"/>
    <row r="3604" customFormat="1" hidden="1" x14ac:dyDescent="0.35"/>
    <row r="3605" customFormat="1" hidden="1" x14ac:dyDescent="0.35"/>
    <row r="3606" customFormat="1" hidden="1" x14ac:dyDescent="0.35"/>
    <row r="3607" customFormat="1" hidden="1" x14ac:dyDescent="0.35"/>
    <row r="3608" customFormat="1" hidden="1" x14ac:dyDescent="0.35"/>
    <row r="3609" customFormat="1" hidden="1" x14ac:dyDescent="0.35"/>
    <row r="3610" customFormat="1" hidden="1" x14ac:dyDescent="0.35"/>
    <row r="3611" customFormat="1" hidden="1" x14ac:dyDescent="0.35"/>
    <row r="3612" customFormat="1" hidden="1" x14ac:dyDescent="0.35"/>
    <row r="3613" customFormat="1" hidden="1" x14ac:dyDescent="0.35"/>
    <row r="3614" customFormat="1" hidden="1" x14ac:dyDescent="0.35"/>
    <row r="3615" customFormat="1" hidden="1" x14ac:dyDescent="0.35"/>
    <row r="3616" customFormat="1" hidden="1" x14ac:dyDescent="0.35"/>
    <row r="3617" customFormat="1" hidden="1" x14ac:dyDescent="0.35"/>
    <row r="3618" customFormat="1" hidden="1" x14ac:dyDescent="0.35"/>
    <row r="3619" customFormat="1" hidden="1" x14ac:dyDescent="0.35"/>
    <row r="3620" customFormat="1" hidden="1" x14ac:dyDescent="0.35"/>
    <row r="3621" customFormat="1" hidden="1" x14ac:dyDescent="0.35"/>
    <row r="3622" customFormat="1" hidden="1" x14ac:dyDescent="0.35"/>
    <row r="3623" customFormat="1" hidden="1" x14ac:dyDescent="0.35"/>
    <row r="3624" customFormat="1" hidden="1" x14ac:dyDescent="0.35"/>
    <row r="3625" customFormat="1" hidden="1" x14ac:dyDescent="0.35"/>
    <row r="3626" customFormat="1" hidden="1" x14ac:dyDescent="0.35"/>
    <row r="3627" customFormat="1" hidden="1" x14ac:dyDescent="0.35"/>
    <row r="3628" customFormat="1" hidden="1" x14ac:dyDescent="0.35"/>
    <row r="3629" customFormat="1" hidden="1" x14ac:dyDescent="0.35"/>
    <row r="3630" customFormat="1" hidden="1" x14ac:dyDescent="0.35"/>
    <row r="3631" customFormat="1" hidden="1" x14ac:dyDescent="0.35"/>
    <row r="3632" customFormat="1" hidden="1" x14ac:dyDescent="0.35"/>
    <row r="3633" customFormat="1" hidden="1" x14ac:dyDescent="0.35"/>
    <row r="3634" customFormat="1" hidden="1" x14ac:dyDescent="0.35"/>
    <row r="3635" customFormat="1" hidden="1" x14ac:dyDescent="0.35"/>
    <row r="3636" customFormat="1" hidden="1" x14ac:dyDescent="0.35"/>
    <row r="3637" customFormat="1" hidden="1" x14ac:dyDescent="0.35"/>
    <row r="3638" customFormat="1" hidden="1" x14ac:dyDescent="0.35"/>
    <row r="3639" customFormat="1" hidden="1" x14ac:dyDescent="0.35"/>
    <row r="3640" customFormat="1" hidden="1" x14ac:dyDescent="0.35"/>
    <row r="3641" customFormat="1" hidden="1" x14ac:dyDescent="0.35"/>
    <row r="3642" customFormat="1" hidden="1" x14ac:dyDescent="0.35"/>
    <row r="3643" customFormat="1" hidden="1" x14ac:dyDescent="0.35"/>
    <row r="3644" customFormat="1" hidden="1" x14ac:dyDescent="0.35"/>
    <row r="3645" customFormat="1" hidden="1" x14ac:dyDescent="0.35"/>
    <row r="3646" customFormat="1" hidden="1" x14ac:dyDescent="0.35"/>
    <row r="3647" customFormat="1" hidden="1" x14ac:dyDescent="0.35"/>
    <row r="3648" customFormat="1" hidden="1" x14ac:dyDescent="0.35"/>
    <row r="3649" customFormat="1" hidden="1" x14ac:dyDescent="0.35"/>
    <row r="3650" customFormat="1" hidden="1" x14ac:dyDescent="0.35"/>
    <row r="3651" customFormat="1" hidden="1" x14ac:dyDescent="0.35"/>
    <row r="3652" customFormat="1" hidden="1" x14ac:dyDescent="0.35"/>
    <row r="3653" customFormat="1" hidden="1" x14ac:dyDescent="0.35"/>
    <row r="3654" customFormat="1" hidden="1" x14ac:dyDescent="0.35"/>
    <row r="3655" customFormat="1" hidden="1" x14ac:dyDescent="0.35"/>
    <row r="3656" customFormat="1" hidden="1" x14ac:dyDescent="0.35"/>
    <row r="3657" customFormat="1" hidden="1" x14ac:dyDescent="0.35"/>
    <row r="3658" customFormat="1" hidden="1" x14ac:dyDescent="0.35"/>
    <row r="3659" customFormat="1" hidden="1" x14ac:dyDescent="0.35"/>
    <row r="3660" customFormat="1" hidden="1" x14ac:dyDescent="0.35"/>
    <row r="3661" customFormat="1" hidden="1" x14ac:dyDescent="0.35"/>
    <row r="3662" customFormat="1" hidden="1" x14ac:dyDescent="0.35"/>
    <row r="3663" customFormat="1" hidden="1" x14ac:dyDescent="0.35"/>
    <row r="3664" customFormat="1" hidden="1" x14ac:dyDescent="0.35"/>
    <row r="3665" customFormat="1" hidden="1" x14ac:dyDescent="0.35"/>
    <row r="3666" customFormat="1" hidden="1" x14ac:dyDescent="0.35"/>
    <row r="3667" customFormat="1" hidden="1" x14ac:dyDescent="0.35"/>
    <row r="3668" customFormat="1" hidden="1" x14ac:dyDescent="0.35"/>
    <row r="3669" customFormat="1" hidden="1" x14ac:dyDescent="0.35"/>
    <row r="3670" customFormat="1" hidden="1" x14ac:dyDescent="0.35"/>
    <row r="3671" customFormat="1" hidden="1" x14ac:dyDescent="0.35"/>
    <row r="3672" customFormat="1" hidden="1" x14ac:dyDescent="0.35"/>
    <row r="3673" customFormat="1" hidden="1" x14ac:dyDescent="0.35"/>
    <row r="3674" customFormat="1" hidden="1" x14ac:dyDescent="0.35"/>
    <row r="3675" customFormat="1" hidden="1" x14ac:dyDescent="0.35"/>
    <row r="3676" customFormat="1" hidden="1" x14ac:dyDescent="0.35"/>
    <row r="3677" customFormat="1" hidden="1" x14ac:dyDescent="0.35"/>
    <row r="3678" customFormat="1" hidden="1" x14ac:dyDescent="0.35"/>
    <row r="3679" customFormat="1" hidden="1" x14ac:dyDescent="0.35"/>
    <row r="3680" customFormat="1" hidden="1" x14ac:dyDescent="0.35"/>
    <row r="3681" customFormat="1" hidden="1" x14ac:dyDescent="0.35"/>
    <row r="3682" customFormat="1" hidden="1" x14ac:dyDescent="0.35"/>
    <row r="3683" customFormat="1" hidden="1" x14ac:dyDescent="0.35"/>
    <row r="3684" customFormat="1" hidden="1" x14ac:dyDescent="0.35"/>
    <row r="3685" customFormat="1" hidden="1" x14ac:dyDescent="0.35"/>
    <row r="3686" customFormat="1" hidden="1" x14ac:dyDescent="0.35"/>
    <row r="3687" customFormat="1" hidden="1" x14ac:dyDescent="0.35"/>
    <row r="3688" customFormat="1" hidden="1" x14ac:dyDescent="0.35"/>
    <row r="3689" customFormat="1" hidden="1" x14ac:dyDescent="0.35"/>
    <row r="3690" customFormat="1" hidden="1" x14ac:dyDescent="0.35"/>
    <row r="3691" customFormat="1" hidden="1" x14ac:dyDescent="0.35"/>
    <row r="3692" customFormat="1" hidden="1" x14ac:dyDescent="0.35"/>
    <row r="3693" customFormat="1" hidden="1" x14ac:dyDescent="0.35"/>
    <row r="3694" customFormat="1" hidden="1" x14ac:dyDescent="0.35"/>
    <row r="3695" customFormat="1" hidden="1" x14ac:dyDescent="0.35"/>
    <row r="3696" customFormat="1" hidden="1" x14ac:dyDescent="0.35"/>
    <row r="3697" customFormat="1" hidden="1" x14ac:dyDescent="0.35"/>
    <row r="3698" customFormat="1" hidden="1" x14ac:dyDescent="0.35"/>
    <row r="3699" customFormat="1" hidden="1" x14ac:dyDescent="0.35"/>
    <row r="3700" customFormat="1" hidden="1" x14ac:dyDescent="0.35"/>
    <row r="3701" customFormat="1" hidden="1" x14ac:dyDescent="0.35"/>
    <row r="3702" customFormat="1" hidden="1" x14ac:dyDescent="0.35"/>
    <row r="3703" customFormat="1" hidden="1" x14ac:dyDescent="0.35"/>
    <row r="3704" customFormat="1" hidden="1" x14ac:dyDescent="0.35"/>
    <row r="3705" customFormat="1" hidden="1" x14ac:dyDescent="0.35"/>
    <row r="3706" customFormat="1" hidden="1" x14ac:dyDescent="0.35"/>
    <row r="3707" customFormat="1" hidden="1" x14ac:dyDescent="0.35"/>
    <row r="3708" customFormat="1" hidden="1" x14ac:dyDescent="0.35"/>
    <row r="3709" customFormat="1" hidden="1" x14ac:dyDescent="0.35"/>
    <row r="3710" customFormat="1" hidden="1" x14ac:dyDescent="0.35"/>
    <row r="3711" customFormat="1" hidden="1" x14ac:dyDescent="0.35"/>
    <row r="3712" customFormat="1" hidden="1" x14ac:dyDescent="0.35"/>
    <row r="3713" customFormat="1" hidden="1" x14ac:dyDescent="0.35"/>
    <row r="3714" customFormat="1" hidden="1" x14ac:dyDescent="0.35"/>
    <row r="3715" customFormat="1" hidden="1" x14ac:dyDescent="0.35"/>
    <row r="3716" customFormat="1" hidden="1" x14ac:dyDescent="0.35"/>
    <row r="3717" customFormat="1" hidden="1" x14ac:dyDescent="0.35"/>
    <row r="3718" customFormat="1" hidden="1" x14ac:dyDescent="0.35"/>
    <row r="3719" customFormat="1" hidden="1" x14ac:dyDescent="0.35"/>
    <row r="3720" customFormat="1" hidden="1" x14ac:dyDescent="0.35"/>
    <row r="3721" customFormat="1" hidden="1" x14ac:dyDescent="0.35"/>
    <row r="3722" customFormat="1" hidden="1" x14ac:dyDescent="0.35"/>
    <row r="3723" customFormat="1" hidden="1" x14ac:dyDescent="0.35"/>
    <row r="3724" customFormat="1" hidden="1" x14ac:dyDescent="0.35"/>
    <row r="3725" customFormat="1" hidden="1" x14ac:dyDescent="0.35"/>
    <row r="3726" customFormat="1" hidden="1" x14ac:dyDescent="0.35"/>
    <row r="3727" customFormat="1" hidden="1" x14ac:dyDescent="0.35"/>
    <row r="3728" customFormat="1" hidden="1" x14ac:dyDescent="0.35"/>
    <row r="3729" customFormat="1" hidden="1" x14ac:dyDescent="0.35"/>
    <row r="3730" customFormat="1" hidden="1" x14ac:dyDescent="0.35"/>
    <row r="3731" customFormat="1" hidden="1" x14ac:dyDescent="0.35"/>
    <row r="3732" customFormat="1" hidden="1" x14ac:dyDescent="0.35"/>
    <row r="3733" customFormat="1" hidden="1" x14ac:dyDescent="0.35"/>
    <row r="3734" customFormat="1" hidden="1" x14ac:dyDescent="0.35"/>
    <row r="3735" customFormat="1" hidden="1" x14ac:dyDescent="0.35"/>
    <row r="3736" customFormat="1" hidden="1" x14ac:dyDescent="0.35"/>
    <row r="3737" customFormat="1" hidden="1" x14ac:dyDescent="0.35"/>
    <row r="3738" customFormat="1" hidden="1" x14ac:dyDescent="0.35"/>
    <row r="3739" customFormat="1" hidden="1" x14ac:dyDescent="0.35"/>
    <row r="3740" customFormat="1" hidden="1" x14ac:dyDescent="0.35"/>
    <row r="3741" customFormat="1" hidden="1" x14ac:dyDescent="0.35"/>
    <row r="3742" customFormat="1" hidden="1" x14ac:dyDescent="0.35"/>
    <row r="3743" customFormat="1" hidden="1" x14ac:dyDescent="0.35"/>
    <row r="3744" customFormat="1" hidden="1" x14ac:dyDescent="0.35"/>
    <row r="3745" customFormat="1" hidden="1" x14ac:dyDescent="0.35"/>
    <row r="3746" customFormat="1" hidden="1" x14ac:dyDescent="0.35"/>
    <row r="3747" customFormat="1" hidden="1" x14ac:dyDescent="0.35"/>
    <row r="3748" customFormat="1" hidden="1" x14ac:dyDescent="0.35"/>
    <row r="3749" customFormat="1" hidden="1" x14ac:dyDescent="0.35"/>
    <row r="3750" customFormat="1" hidden="1" x14ac:dyDescent="0.35"/>
    <row r="3751" customFormat="1" hidden="1" x14ac:dyDescent="0.35"/>
    <row r="3752" customFormat="1" hidden="1" x14ac:dyDescent="0.35"/>
    <row r="3753" customFormat="1" hidden="1" x14ac:dyDescent="0.35"/>
    <row r="3754" customFormat="1" hidden="1" x14ac:dyDescent="0.35"/>
    <row r="3755" customFormat="1" hidden="1" x14ac:dyDescent="0.35"/>
    <row r="3756" customFormat="1" hidden="1" x14ac:dyDescent="0.35"/>
    <row r="3757" customFormat="1" hidden="1" x14ac:dyDescent="0.35"/>
    <row r="3758" customFormat="1" hidden="1" x14ac:dyDescent="0.35"/>
    <row r="3759" customFormat="1" hidden="1" x14ac:dyDescent="0.35"/>
    <row r="3760" customFormat="1" hidden="1" x14ac:dyDescent="0.35"/>
    <row r="3761" customFormat="1" hidden="1" x14ac:dyDescent="0.35"/>
    <row r="3762" customFormat="1" hidden="1" x14ac:dyDescent="0.35"/>
    <row r="3763" customFormat="1" hidden="1" x14ac:dyDescent="0.35"/>
    <row r="3764" customFormat="1" hidden="1" x14ac:dyDescent="0.35"/>
    <row r="3765" customFormat="1" hidden="1" x14ac:dyDescent="0.35"/>
    <row r="3766" customFormat="1" hidden="1" x14ac:dyDescent="0.35"/>
    <row r="3767" customFormat="1" hidden="1" x14ac:dyDescent="0.35"/>
    <row r="3768" customFormat="1" hidden="1" x14ac:dyDescent="0.35"/>
    <row r="3769" customFormat="1" hidden="1" x14ac:dyDescent="0.35"/>
    <row r="3770" customFormat="1" hidden="1" x14ac:dyDescent="0.35"/>
    <row r="3771" customFormat="1" hidden="1" x14ac:dyDescent="0.35"/>
    <row r="3772" customFormat="1" hidden="1" x14ac:dyDescent="0.35"/>
    <row r="3773" customFormat="1" hidden="1" x14ac:dyDescent="0.35"/>
    <row r="3774" customFormat="1" hidden="1" x14ac:dyDescent="0.35"/>
    <row r="3775" customFormat="1" hidden="1" x14ac:dyDescent="0.35"/>
    <row r="3776" customFormat="1" hidden="1" x14ac:dyDescent="0.35"/>
    <row r="3777" customFormat="1" hidden="1" x14ac:dyDescent="0.35"/>
    <row r="3778" customFormat="1" hidden="1" x14ac:dyDescent="0.35"/>
    <row r="3779" customFormat="1" hidden="1" x14ac:dyDescent="0.35"/>
    <row r="3780" customFormat="1" hidden="1" x14ac:dyDescent="0.35"/>
    <row r="3781" customFormat="1" hidden="1" x14ac:dyDescent="0.35"/>
    <row r="3782" customFormat="1" hidden="1" x14ac:dyDescent="0.35"/>
    <row r="3783" customFormat="1" hidden="1" x14ac:dyDescent="0.35"/>
    <row r="3784" customFormat="1" hidden="1" x14ac:dyDescent="0.35"/>
    <row r="3785" customFormat="1" hidden="1" x14ac:dyDescent="0.35"/>
    <row r="3786" customFormat="1" hidden="1" x14ac:dyDescent="0.35"/>
    <row r="3787" customFormat="1" hidden="1" x14ac:dyDescent="0.35"/>
    <row r="3788" customFormat="1" hidden="1" x14ac:dyDescent="0.35"/>
    <row r="3789" customFormat="1" hidden="1" x14ac:dyDescent="0.35"/>
    <row r="3790" customFormat="1" hidden="1" x14ac:dyDescent="0.35"/>
    <row r="3791" customFormat="1" hidden="1" x14ac:dyDescent="0.35"/>
    <row r="3792" customFormat="1" hidden="1" x14ac:dyDescent="0.35"/>
    <row r="3793" customFormat="1" hidden="1" x14ac:dyDescent="0.35"/>
    <row r="3794" customFormat="1" hidden="1" x14ac:dyDescent="0.35"/>
    <row r="3795" customFormat="1" hidden="1" x14ac:dyDescent="0.35"/>
    <row r="3796" customFormat="1" hidden="1" x14ac:dyDescent="0.35"/>
    <row r="3797" customFormat="1" hidden="1" x14ac:dyDescent="0.35"/>
    <row r="3798" customFormat="1" hidden="1" x14ac:dyDescent="0.35"/>
    <row r="3799" customFormat="1" hidden="1" x14ac:dyDescent="0.35"/>
    <row r="3800" customFormat="1" hidden="1" x14ac:dyDescent="0.35"/>
    <row r="3801" customFormat="1" hidden="1" x14ac:dyDescent="0.35"/>
    <row r="3802" customFormat="1" hidden="1" x14ac:dyDescent="0.35"/>
    <row r="3803" customFormat="1" hidden="1" x14ac:dyDescent="0.35"/>
    <row r="3804" customFormat="1" hidden="1" x14ac:dyDescent="0.35"/>
    <row r="3805" customFormat="1" hidden="1" x14ac:dyDescent="0.35"/>
    <row r="3806" customFormat="1" hidden="1" x14ac:dyDescent="0.35"/>
    <row r="3807" customFormat="1" hidden="1" x14ac:dyDescent="0.35"/>
    <row r="3808" customFormat="1" hidden="1" x14ac:dyDescent="0.35"/>
    <row r="3809" customFormat="1" hidden="1" x14ac:dyDescent="0.35"/>
    <row r="3810" customFormat="1" hidden="1" x14ac:dyDescent="0.35"/>
    <row r="3811" customFormat="1" hidden="1" x14ac:dyDescent="0.35"/>
    <row r="3812" customFormat="1" hidden="1" x14ac:dyDescent="0.35"/>
    <row r="3813" customFormat="1" hidden="1" x14ac:dyDescent="0.35"/>
    <row r="3814" customFormat="1" hidden="1" x14ac:dyDescent="0.35"/>
    <row r="3815" customFormat="1" hidden="1" x14ac:dyDescent="0.35"/>
    <row r="3816" customFormat="1" hidden="1" x14ac:dyDescent="0.35"/>
    <row r="3817" customFormat="1" hidden="1" x14ac:dyDescent="0.35"/>
    <row r="3818" customFormat="1" hidden="1" x14ac:dyDescent="0.35"/>
    <row r="3819" customFormat="1" hidden="1" x14ac:dyDescent="0.35"/>
    <row r="3820" customFormat="1" hidden="1" x14ac:dyDescent="0.35"/>
    <row r="3821" customFormat="1" hidden="1" x14ac:dyDescent="0.35"/>
    <row r="3822" customFormat="1" hidden="1" x14ac:dyDescent="0.35"/>
    <row r="3823" customFormat="1" hidden="1" x14ac:dyDescent="0.35"/>
    <row r="3824" customFormat="1" hidden="1" x14ac:dyDescent="0.35"/>
    <row r="3825" customFormat="1" hidden="1" x14ac:dyDescent="0.35"/>
    <row r="3826" customFormat="1" hidden="1" x14ac:dyDescent="0.35"/>
    <row r="3827" customFormat="1" hidden="1" x14ac:dyDescent="0.35"/>
    <row r="3828" customFormat="1" hidden="1" x14ac:dyDescent="0.35"/>
    <row r="3829" customFormat="1" hidden="1" x14ac:dyDescent="0.35"/>
    <row r="3830" customFormat="1" hidden="1" x14ac:dyDescent="0.35"/>
    <row r="3831" customFormat="1" hidden="1" x14ac:dyDescent="0.35"/>
    <row r="3832" customFormat="1" hidden="1" x14ac:dyDescent="0.35"/>
    <row r="3833" customFormat="1" hidden="1" x14ac:dyDescent="0.35"/>
    <row r="3834" customFormat="1" hidden="1" x14ac:dyDescent="0.35"/>
    <row r="3835" customFormat="1" hidden="1" x14ac:dyDescent="0.35"/>
    <row r="3836" customFormat="1" hidden="1" x14ac:dyDescent="0.35"/>
    <row r="3837" customFormat="1" hidden="1" x14ac:dyDescent="0.35"/>
    <row r="3838" customFormat="1" hidden="1" x14ac:dyDescent="0.35"/>
    <row r="3839" customFormat="1" hidden="1" x14ac:dyDescent="0.35"/>
    <row r="3840" customFormat="1" hidden="1" x14ac:dyDescent="0.35"/>
    <row r="3841" customFormat="1" hidden="1" x14ac:dyDescent="0.35"/>
    <row r="3842" customFormat="1" hidden="1" x14ac:dyDescent="0.35"/>
    <row r="3843" customFormat="1" hidden="1" x14ac:dyDescent="0.35"/>
    <row r="3844" customFormat="1" hidden="1" x14ac:dyDescent="0.35"/>
    <row r="3845" customFormat="1" hidden="1" x14ac:dyDescent="0.35"/>
    <row r="3846" customFormat="1" hidden="1" x14ac:dyDescent="0.35"/>
    <row r="3847" customFormat="1" hidden="1" x14ac:dyDescent="0.35"/>
    <row r="3848" customFormat="1" hidden="1" x14ac:dyDescent="0.35"/>
    <row r="3849" customFormat="1" hidden="1" x14ac:dyDescent="0.35"/>
    <row r="3850" customFormat="1" hidden="1" x14ac:dyDescent="0.35"/>
    <row r="3851" customFormat="1" hidden="1" x14ac:dyDescent="0.35"/>
    <row r="3852" customFormat="1" hidden="1" x14ac:dyDescent="0.35"/>
    <row r="3853" customFormat="1" hidden="1" x14ac:dyDescent="0.35"/>
    <row r="3854" customFormat="1" hidden="1" x14ac:dyDescent="0.35"/>
    <row r="3855" customFormat="1" hidden="1" x14ac:dyDescent="0.35"/>
    <row r="3856" customFormat="1" hidden="1" x14ac:dyDescent="0.35"/>
    <row r="3857" customFormat="1" hidden="1" x14ac:dyDescent="0.35"/>
    <row r="3858" customFormat="1" hidden="1" x14ac:dyDescent="0.35"/>
    <row r="3859" customFormat="1" hidden="1" x14ac:dyDescent="0.35"/>
    <row r="3860" customFormat="1" hidden="1" x14ac:dyDescent="0.35"/>
    <row r="3861" customFormat="1" hidden="1" x14ac:dyDescent="0.35"/>
    <row r="3862" customFormat="1" hidden="1" x14ac:dyDescent="0.35"/>
    <row r="3863" customFormat="1" hidden="1" x14ac:dyDescent="0.35"/>
    <row r="3864" customFormat="1" hidden="1" x14ac:dyDescent="0.35"/>
    <row r="3865" customFormat="1" hidden="1" x14ac:dyDescent="0.35"/>
    <row r="3866" customFormat="1" hidden="1" x14ac:dyDescent="0.35"/>
    <row r="3867" customFormat="1" hidden="1" x14ac:dyDescent="0.35"/>
    <row r="3868" customFormat="1" hidden="1" x14ac:dyDescent="0.35"/>
    <row r="3869" customFormat="1" hidden="1" x14ac:dyDescent="0.35"/>
    <row r="3870" customFormat="1" hidden="1" x14ac:dyDescent="0.35"/>
    <row r="3871" customFormat="1" hidden="1" x14ac:dyDescent="0.35"/>
    <row r="3872" customFormat="1" hidden="1" x14ac:dyDescent="0.35"/>
    <row r="3873" customFormat="1" hidden="1" x14ac:dyDescent="0.35"/>
    <row r="3874" customFormat="1" hidden="1" x14ac:dyDescent="0.35"/>
    <row r="3875" customFormat="1" hidden="1" x14ac:dyDescent="0.35"/>
    <row r="3876" customFormat="1" hidden="1" x14ac:dyDescent="0.35"/>
    <row r="3877" customFormat="1" hidden="1" x14ac:dyDescent="0.35"/>
    <row r="3878" customFormat="1" hidden="1" x14ac:dyDescent="0.35"/>
    <row r="3879" customFormat="1" hidden="1" x14ac:dyDescent="0.35"/>
    <row r="3880" customFormat="1" hidden="1" x14ac:dyDescent="0.35"/>
    <row r="3881" customFormat="1" hidden="1" x14ac:dyDescent="0.35"/>
    <row r="3882" customFormat="1" hidden="1" x14ac:dyDescent="0.35"/>
    <row r="3883" customFormat="1" hidden="1" x14ac:dyDescent="0.35"/>
    <row r="3884" customFormat="1" hidden="1" x14ac:dyDescent="0.35"/>
    <row r="3885" customFormat="1" hidden="1" x14ac:dyDescent="0.35"/>
    <row r="3886" customFormat="1" hidden="1" x14ac:dyDescent="0.35"/>
    <row r="3887" customFormat="1" hidden="1" x14ac:dyDescent="0.35"/>
    <row r="3888" customFormat="1" hidden="1" x14ac:dyDescent="0.35"/>
    <row r="3889" customFormat="1" hidden="1" x14ac:dyDescent="0.35"/>
    <row r="3890" customFormat="1" hidden="1" x14ac:dyDescent="0.35"/>
    <row r="3891" customFormat="1" hidden="1" x14ac:dyDescent="0.35"/>
    <row r="3892" customFormat="1" hidden="1" x14ac:dyDescent="0.35"/>
    <row r="3893" customFormat="1" hidden="1" x14ac:dyDescent="0.35"/>
    <row r="3894" customFormat="1" hidden="1" x14ac:dyDescent="0.35"/>
    <row r="3895" customFormat="1" hidden="1" x14ac:dyDescent="0.35"/>
    <row r="3896" customFormat="1" hidden="1" x14ac:dyDescent="0.35"/>
    <row r="3897" customFormat="1" hidden="1" x14ac:dyDescent="0.35"/>
    <row r="3898" customFormat="1" hidden="1" x14ac:dyDescent="0.35"/>
    <row r="3899" customFormat="1" hidden="1" x14ac:dyDescent="0.35"/>
    <row r="3900" customFormat="1" hidden="1" x14ac:dyDescent="0.35"/>
    <row r="3901" customFormat="1" hidden="1" x14ac:dyDescent="0.35"/>
    <row r="3902" customFormat="1" hidden="1" x14ac:dyDescent="0.35"/>
    <row r="3903" customFormat="1" hidden="1" x14ac:dyDescent="0.35"/>
    <row r="3904" customFormat="1" hidden="1" x14ac:dyDescent="0.35"/>
    <row r="3905" customFormat="1" hidden="1" x14ac:dyDescent="0.35"/>
    <row r="3906" customFormat="1" hidden="1" x14ac:dyDescent="0.35"/>
    <row r="3907" customFormat="1" hidden="1" x14ac:dyDescent="0.35"/>
    <row r="3908" customFormat="1" hidden="1" x14ac:dyDescent="0.35"/>
    <row r="3909" customFormat="1" hidden="1" x14ac:dyDescent="0.35"/>
    <row r="3910" customFormat="1" hidden="1" x14ac:dyDescent="0.35"/>
    <row r="3911" customFormat="1" hidden="1" x14ac:dyDescent="0.35"/>
    <row r="3912" customFormat="1" hidden="1" x14ac:dyDescent="0.35"/>
    <row r="3913" customFormat="1" hidden="1" x14ac:dyDescent="0.35"/>
    <row r="3914" customFormat="1" hidden="1" x14ac:dyDescent="0.35"/>
    <row r="3915" customFormat="1" hidden="1" x14ac:dyDescent="0.35"/>
    <row r="3916" customFormat="1" hidden="1" x14ac:dyDescent="0.35"/>
    <row r="3917" customFormat="1" hidden="1" x14ac:dyDescent="0.35"/>
    <row r="3918" customFormat="1" hidden="1" x14ac:dyDescent="0.35"/>
    <row r="3919" customFormat="1" hidden="1" x14ac:dyDescent="0.35"/>
    <row r="3920" customFormat="1" hidden="1" x14ac:dyDescent="0.35"/>
    <row r="3921" customFormat="1" hidden="1" x14ac:dyDescent="0.35"/>
    <row r="3922" customFormat="1" hidden="1" x14ac:dyDescent="0.35"/>
    <row r="3923" customFormat="1" hidden="1" x14ac:dyDescent="0.35"/>
    <row r="3924" customFormat="1" hidden="1" x14ac:dyDescent="0.35"/>
    <row r="3925" customFormat="1" hidden="1" x14ac:dyDescent="0.35"/>
    <row r="3926" customFormat="1" hidden="1" x14ac:dyDescent="0.35"/>
    <row r="3927" customFormat="1" hidden="1" x14ac:dyDescent="0.35"/>
    <row r="3928" customFormat="1" hidden="1" x14ac:dyDescent="0.35"/>
    <row r="3929" customFormat="1" hidden="1" x14ac:dyDescent="0.35"/>
    <row r="3930" customFormat="1" hidden="1" x14ac:dyDescent="0.35"/>
    <row r="3931" customFormat="1" hidden="1" x14ac:dyDescent="0.35"/>
    <row r="3932" customFormat="1" hidden="1" x14ac:dyDescent="0.35"/>
    <row r="3933" customFormat="1" hidden="1" x14ac:dyDescent="0.35"/>
    <row r="3934" customFormat="1" hidden="1" x14ac:dyDescent="0.35"/>
    <row r="3935" customFormat="1" hidden="1" x14ac:dyDescent="0.35"/>
    <row r="3936" customFormat="1" hidden="1" x14ac:dyDescent="0.35"/>
    <row r="3937" customFormat="1" hidden="1" x14ac:dyDescent="0.35"/>
    <row r="3938" customFormat="1" hidden="1" x14ac:dyDescent="0.35"/>
    <row r="3939" customFormat="1" hidden="1" x14ac:dyDescent="0.35"/>
    <row r="3940" customFormat="1" hidden="1" x14ac:dyDescent="0.35"/>
    <row r="3941" customFormat="1" hidden="1" x14ac:dyDescent="0.35"/>
    <row r="3942" customFormat="1" hidden="1" x14ac:dyDescent="0.35"/>
    <row r="3943" customFormat="1" hidden="1" x14ac:dyDescent="0.35"/>
    <row r="3944" customFormat="1" hidden="1" x14ac:dyDescent="0.35"/>
    <row r="3945" customFormat="1" hidden="1" x14ac:dyDescent="0.35"/>
    <row r="3946" customFormat="1" hidden="1" x14ac:dyDescent="0.35"/>
    <row r="3947" customFormat="1" hidden="1" x14ac:dyDescent="0.35"/>
    <row r="3948" customFormat="1" hidden="1" x14ac:dyDescent="0.35"/>
    <row r="3949" customFormat="1" hidden="1" x14ac:dyDescent="0.35"/>
    <row r="3950" customFormat="1" hidden="1" x14ac:dyDescent="0.35"/>
    <row r="3951" customFormat="1" hidden="1" x14ac:dyDescent="0.35"/>
    <row r="3952" customFormat="1" hidden="1" x14ac:dyDescent="0.35"/>
    <row r="3953" customFormat="1" hidden="1" x14ac:dyDescent="0.35"/>
    <row r="3954" customFormat="1" hidden="1" x14ac:dyDescent="0.35"/>
    <row r="3955" customFormat="1" hidden="1" x14ac:dyDescent="0.35"/>
    <row r="3956" customFormat="1" hidden="1" x14ac:dyDescent="0.35"/>
    <row r="3957" customFormat="1" hidden="1" x14ac:dyDescent="0.35"/>
    <row r="3958" customFormat="1" hidden="1" x14ac:dyDescent="0.35"/>
    <row r="3959" customFormat="1" hidden="1" x14ac:dyDescent="0.35"/>
    <row r="3960" customFormat="1" hidden="1" x14ac:dyDescent="0.35"/>
    <row r="3961" customFormat="1" hidden="1" x14ac:dyDescent="0.35"/>
    <row r="3962" customFormat="1" hidden="1" x14ac:dyDescent="0.35"/>
    <row r="3963" customFormat="1" hidden="1" x14ac:dyDescent="0.35"/>
    <row r="3964" customFormat="1" hidden="1" x14ac:dyDescent="0.35"/>
    <row r="3965" customFormat="1" hidden="1" x14ac:dyDescent="0.35"/>
    <row r="3966" customFormat="1" hidden="1" x14ac:dyDescent="0.35"/>
    <row r="3967" customFormat="1" hidden="1" x14ac:dyDescent="0.35"/>
    <row r="3968" customFormat="1" hidden="1" x14ac:dyDescent="0.35"/>
    <row r="3969" customFormat="1" hidden="1" x14ac:dyDescent="0.35"/>
    <row r="3970" customFormat="1" hidden="1" x14ac:dyDescent="0.35"/>
    <row r="3971" customFormat="1" hidden="1" x14ac:dyDescent="0.35"/>
    <row r="3972" customFormat="1" hidden="1" x14ac:dyDescent="0.35"/>
    <row r="3973" customFormat="1" hidden="1" x14ac:dyDescent="0.35"/>
    <row r="3974" customFormat="1" hidden="1" x14ac:dyDescent="0.35"/>
    <row r="3975" customFormat="1" hidden="1" x14ac:dyDescent="0.35"/>
    <row r="3976" customFormat="1" hidden="1" x14ac:dyDescent="0.35"/>
    <row r="3977" customFormat="1" hidden="1" x14ac:dyDescent="0.35"/>
    <row r="3978" customFormat="1" hidden="1" x14ac:dyDescent="0.35"/>
    <row r="3979" customFormat="1" hidden="1" x14ac:dyDescent="0.35"/>
    <row r="3980" customFormat="1" hidden="1" x14ac:dyDescent="0.35"/>
    <row r="3981" customFormat="1" hidden="1" x14ac:dyDescent="0.35"/>
    <row r="3982" customFormat="1" hidden="1" x14ac:dyDescent="0.35"/>
    <row r="3983" customFormat="1" hidden="1" x14ac:dyDescent="0.35"/>
    <row r="3984" customFormat="1" hidden="1" x14ac:dyDescent="0.35"/>
    <row r="3985" customFormat="1" hidden="1" x14ac:dyDescent="0.35"/>
    <row r="3986" customFormat="1" hidden="1" x14ac:dyDescent="0.35"/>
    <row r="3987" customFormat="1" hidden="1" x14ac:dyDescent="0.35"/>
    <row r="3988" customFormat="1" hidden="1" x14ac:dyDescent="0.35"/>
    <row r="3989" customFormat="1" hidden="1" x14ac:dyDescent="0.35"/>
    <row r="3990" customFormat="1" hidden="1" x14ac:dyDescent="0.35"/>
    <row r="3991" customFormat="1" hidden="1" x14ac:dyDescent="0.35"/>
    <row r="3992" customFormat="1" hidden="1" x14ac:dyDescent="0.35"/>
    <row r="3993" customFormat="1" hidden="1" x14ac:dyDescent="0.35"/>
    <row r="3994" customFormat="1" hidden="1" x14ac:dyDescent="0.35"/>
    <row r="3995" customFormat="1" hidden="1" x14ac:dyDescent="0.35"/>
    <row r="3996" customFormat="1" hidden="1" x14ac:dyDescent="0.35"/>
    <row r="3997" customFormat="1" hidden="1" x14ac:dyDescent="0.35"/>
    <row r="3998" customFormat="1" hidden="1" x14ac:dyDescent="0.35"/>
    <row r="3999" customFormat="1" hidden="1" x14ac:dyDescent="0.35"/>
    <row r="4000" customFormat="1" hidden="1" x14ac:dyDescent="0.35"/>
    <row r="4001" customFormat="1" hidden="1" x14ac:dyDescent="0.35"/>
    <row r="4002" customFormat="1" hidden="1" x14ac:dyDescent="0.35"/>
    <row r="4003" customFormat="1" hidden="1" x14ac:dyDescent="0.35"/>
    <row r="4004" customFormat="1" hidden="1" x14ac:dyDescent="0.35"/>
    <row r="4005" customFormat="1" hidden="1" x14ac:dyDescent="0.35"/>
    <row r="4006" customFormat="1" hidden="1" x14ac:dyDescent="0.35"/>
    <row r="4007" customFormat="1" hidden="1" x14ac:dyDescent="0.35"/>
    <row r="4008" customFormat="1" hidden="1" x14ac:dyDescent="0.35"/>
    <row r="4009" customFormat="1" hidden="1" x14ac:dyDescent="0.35"/>
    <row r="4010" customFormat="1" hidden="1" x14ac:dyDescent="0.35"/>
    <row r="4011" customFormat="1" hidden="1" x14ac:dyDescent="0.35"/>
    <row r="4012" customFormat="1" hidden="1" x14ac:dyDescent="0.35"/>
    <row r="4013" customFormat="1" hidden="1" x14ac:dyDescent="0.35"/>
    <row r="4014" customFormat="1" hidden="1" x14ac:dyDescent="0.35"/>
    <row r="4015" customFormat="1" hidden="1" x14ac:dyDescent="0.35"/>
    <row r="4016" customFormat="1" hidden="1" x14ac:dyDescent="0.35"/>
    <row r="4017" customFormat="1" hidden="1" x14ac:dyDescent="0.35"/>
    <row r="4018" customFormat="1" hidden="1" x14ac:dyDescent="0.35"/>
    <row r="4019" customFormat="1" hidden="1" x14ac:dyDescent="0.35"/>
    <row r="4020" customFormat="1" hidden="1" x14ac:dyDescent="0.35"/>
    <row r="4021" customFormat="1" hidden="1" x14ac:dyDescent="0.35"/>
    <row r="4022" customFormat="1" hidden="1" x14ac:dyDescent="0.35"/>
    <row r="4023" customFormat="1" hidden="1" x14ac:dyDescent="0.35"/>
    <row r="4024" customFormat="1" hidden="1" x14ac:dyDescent="0.35"/>
    <row r="4025" customFormat="1" hidden="1" x14ac:dyDescent="0.35"/>
    <row r="4026" customFormat="1" hidden="1" x14ac:dyDescent="0.35"/>
    <row r="4027" customFormat="1" hidden="1" x14ac:dyDescent="0.35"/>
    <row r="4028" customFormat="1" hidden="1" x14ac:dyDescent="0.35"/>
    <row r="4029" customFormat="1" hidden="1" x14ac:dyDescent="0.35"/>
    <row r="4030" customFormat="1" hidden="1" x14ac:dyDescent="0.35"/>
    <row r="4031" customFormat="1" hidden="1" x14ac:dyDescent="0.35"/>
    <row r="4032" customFormat="1" hidden="1" x14ac:dyDescent="0.35"/>
    <row r="4033" customFormat="1" hidden="1" x14ac:dyDescent="0.35"/>
    <row r="4034" customFormat="1" hidden="1" x14ac:dyDescent="0.35"/>
    <row r="4035" customFormat="1" hidden="1" x14ac:dyDescent="0.35"/>
    <row r="4036" customFormat="1" hidden="1" x14ac:dyDescent="0.35"/>
    <row r="4037" customFormat="1" hidden="1" x14ac:dyDescent="0.35"/>
    <row r="4038" customFormat="1" hidden="1" x14ac:dyDescent="0.35"/>
    <row r="4039" customFormat="1" hidden="1" x14ac:dyDescent="0.35"/>
    <row r="4040" customFormat="1" hidden="1" x14ac:dyDescent="0.35"/>
    <row r="4041" customFormat="1" hidden="1" x14ac:dyDescent="0.35"/>
    <row r="4042" customFormat="1" hidden="1" x14ac:dyDescent="0.35"/>
    <row r="4043" customFormat="1" hidden="1" x14ac:dyDescent="0.35"/>
    <row r="4044" customFormat="1" hidden="1" x14ac:dyDescent="0.35"/>
    <row r="4045" customFormat="1" hidden="1" x14ac:dyDescent="0.35"/>
    <row r="4046" customFormat="1" hidden="1" x14ac:dyDescent="0.35"/>
    <row r="4047" customFormat="1" hidden="1" x14ac:dyDescent="0.35"/>
    <row r="4048" customFormat="1" hidden="1" x14ac:dyDescent="0.35"/>
    <row r="4049" customFormat="1" hidden="1" x14ac:dyDescent="0.35"/>
    <row r="4050" customFormat="1" hidden="1" x14ac:dyDescent="0.35"/>
    <row r="4051" customFormat="1" hidden="1" x14ac:dyDescent="0.35"/>
    <row r="4052" customFormat="1" hidden="1" x14ac:dyDescent="0.35"/>
    <row r="4053" customFormat="1" hidden="1" x14ac:dyDescent="0.35"/>
    <row r="4054" customFormat="1" hidden="1" x14ac:dyDescent="0.35"/>
    <row r="4055" customFormat="1" hidden="1" x14ac:dyDescent="0.35"/>
    <row r="4056" customFormat="1" hidden="1" x14ac:dyDescent="0.35"/>
    <row r="4057" customFormat="1" hidden="1" x14ac:dyDescent="0.35"/>
    <row r="4058" customFormat="1" hidden="1" x14ac:dyDescent="0.35"/>
    <row r="4059" customFormat="1" hidden="1" x14ac:dyDescent="0.35"/>
    <row r="4060" customFormat="1" hidden="1" x14ac:dyDescent="0.35"/>
    <row r="4061" customFormat="1" hidden="1" x14ac:dyDescent="0.35"/>
    <row r="4062" customFormat="1" hidden="1" x14ac:dyDescent="0.35"/>
    <row r="4063" customFormat="1" hidden="1" x14ac:dyDescent="0.35"/>
    <row r="4064" customFormat="1" hidden="1" x14ac:dyDescent="0.35"/>
    <row r="4065" customFormat="1" hidden="1" x14ac:dyDescent="0.35"/>
    <row r="4066" customFormat="1" hidden="1" x14ac:dyDescent="0.35"/>
    <row r="4067" customFormat="1" hidden="1" x14ac:dyDescent="0.35"/>
    <row r="4068" customFormat="1" hidden="1" x14ac:dyDescent="0.35"/>
    <row r="4069" customFormat="1" hidden="1" x14ac:dyDescent="0.35"/>
    <row r="4070" customFormat="1" hidden="1" x14ac:dyDescent="0.35"/>
    <row r="4071" customFormat="1" hidden="1" x14ac:dyDescent="0.35"/>
    <row r="4072" customFormat="1" hidden="1" x14ac:dyDescent="0.35"/>
    <row r="4073" customFormat="1" hidden="1" x14ac:dyDescent="0.35"/>
    <row r="4074" customFormat="1" hidden="1" x14ac:dyDescent="0.35"/>
    <row r="4075" customFormat="1" hidden="1" x14ac:dyDescent="0.35"/>
    <row r="4076" customFormat="1" hidden="1" x14ac:dyDescent="0.35"/>
    <row r="4077" customFormat="1" hidden="1" x14ac:dyDescent="0.35"/>
    <row r="4078" customFormat="1" hidden="1" x14ac:dyDescent="0.35"/>
    <row r="4079" customFormat="1" hidden="1" x14ac:dyDescent="0.35"/>
    <row r="4080" customFormat="1" hidden="1" x14ac:dyDescent="0.35"/>
    <row r="4081" customFormat="1" hidden="1" x14ac:dyDescent="0.35"/>
    <row r="4082" customFormat="1" hidden="1" x14ac:dyDescent="0.35"/>
    <row r="4083" customFormat="1" hidden="1" x14ac:dyDescent="0.35"/>
    <row r="4084" customFormat="1" hidden="1" x14ac:dyDescent="0.35"/>
    <row r="4085" customFormat="1" hidden="1" x14ac:dyDescent="0.35"/>
    <row r="4086" customFormat="1" hidden="1" x14ac:dyDescent="0.35"/>
    <row r="4087" customFormat="1" hidden="1" x14ac:dyDescent="0.35"/>
    <row r="4088" customFormat="1" hidden="1" x14ac:dyDescent="0.35"/>
    <row r="4089" customFormat="1" hidden="1" x14ac:dyDescent="0.35"/>
    <row r="4090" customFormat="1" hidden="1" x14ac:dyDescent="0.35"/>
    <row r="4091" customFormat="1" hidden="1" x14ac:dyDescent="0.35"/>
    <row r="4092" customFormat="1" hidden="1" x14ac:dyDescent="0.35"/>
    <row r="4093" customFormat="1" hidden="1" x14ac:dyDescent="0.35"/>
    <row r="4094" customFormat="1" hidden="1" x14ac:dyDescent="0.35"/>
    <row r="4095" customFormat="1" hidden="1" x14ac:dyDescent="0.35"/>
    <row r="4096" customFormat="1" hidden="1" x14ac:dyDescent="0.35"/>
    <row r="4097" customFormat="1" hidden="1" x14ac:dyDescent="0.35"/>
    <row r="4098" customFormat="1" hidden="1" x14ac:dyDescent="0.35"/>
    <row r="4099" customFormat="1" hidden="1" x14ac:dyDescent="0.35"/>
    <row r="4100" customFormat="1" hidden="1" x14ac:dyDescent="0.35"/>
    <row r="4101" customFormat="1" hidden="1" x14ac:dyDescent="0.35"/>
    <row r="4102" customFormat="1" hidden="1" x14ac:dyDescent="0.35"/>
    <row r="4103" customFormat="1" hidden="1" x14ac:dyDescent="0.35"/>
    <row r="4104" customFormat="1" hidden="1" x14ac:dyDescent="0.35"/>
    <row r="4105" customFormat="1" hidden="1" x14ac:dyDescent="0.35"/>
    <row r="4106" customFormat="1" hidden="1" x14ac:dyDescent="0.35"/>
    <row r="4107" customFormat="1" hidden="1" x14ac:dyDescent="0.35"/>
    <row r="4108" customFormat="1" hidden="1" x14ac:dyDescent="0.35"/>
    <row r="4109" customFormat="1" hidden="1" x14ac:dyDescent="0.35"/>
    <row r="4110" customFormat="1" hidden="1" x14ac:dyDescent="0.35"/>
    <row r="4111" customFormat="1" hidden="1" x14ac:dyDescent="0.35"/>
    <row r="4112" customFormat="1" hidden="1" x14ac:dyDescent="0.35"/>
    <row r="4113" customFormat="1" hidden="1" x14ac:dyDescent="0.35"/>
    <row r="4114" customFormat="1" hidden="1" x14ac:dyDescent="0.35"/>
    <row r="4115" customFormat="1" hidden="1" x14ac:dyDescent="0.35"/>
    <row r="4116" customFormat="1" hidden="1" x14ac:dyDescent="0.35"/>
    <row r="4117" customFormat="1" hidden="1" x14ac:dyDescent="0.35"/>
    <row r="4118" customFormat="1" hidden="1" x14ac:dyDescent="0.35"/>
    <row r="4119" customFormat="1" hidden="1" x14ac:dyDescent="0.35"/>
    <row r="4120" customFormat="1" hidden="1" x14ac:dyDescent="0.35"/>
    <row r="4121" customFormat="1" hidden="1" x14ac:dyDescent="0.35"/>
    <row r="4122" customFormat="1" hidden="1" x14ac:dyDescent="0.35"/>
    <row r="4123" customFormat="1" hidden="1" x14ac:dyDescent="0.35"/>
    <row r="4124" customFormat="1" hidden="1" x14ac:dyDescent="0.35"/>
    <row r="4125" customFormat="1" hidden="1" x14ac:dyDescent="0.35"/>
    <row r="4126" customFormat="1" hidden="1" x14ac:dyDescent="0.35"/>
    <row r="4127" customFormat="1" hidden="1" x14ac:dyDescent="0.35"/>
    <row r="4128" customFormat="1" hidden="1" x14ac:dyDescent="0.35"/>
    <row r="4129" customFormat="1" hidden="1" x14ac:dyDescent="0.35"/>
    <row r="4130" customFormat="1" hidden="1" x14ac:dyDescent="0.35"/>
    <row r="4131" customFormat="1" hidden="1" x14ac:dyDescent="0.35"/>
    <row r="4132" customFormat="1" hidden="1" x14ac:dyDescent="0.35"/>
    <row r="4133" customFormat="1" hidden="1" x14ac:dyDescent="0.35"/>
    <row r="4134" customFormat="1" hidden="1" x14ac:dyDescent="0.35"/>
    <row r="4135" customFormat="1" hidden="1" x14ac:dyDescent="0.35"/>
    <row r="4136" customFormat="1" hidden="1" x14ac:dyDescent="0.35"/>
    <row r="4137" customFormat="1" hidden="1" x14ac:dyDescent="0.35"/>
    <row r="4138" customFormat="1" hidden="1" x14ac:dyDescent="0.35"/>
    <row r="4139" customFormat="1" hidden="1" x14ac:dyDescent="0.35"/>
    <row r="4140" customFormat="1" hidden="1" x14ac:dyDescent="0.35"/>
    <row r="4141" customFormat="1" hidden="1" x14ac:dyDescent="0.35"/>
    <row r="4142" customFormat="1" hidden="1" x14ac:dyDescent="0.35"/>
    <row r="4143" customFormat="1" hidden="1" x14ac:dyDescent="0.35"/>
    <row r="4144" customFormat="1" hidden="1" x14ac:dyDescent="0.35"/>
    <row r="4145" customFormat="1" hidden="1" x14ac:dyDescent="0.35"/>
    <row r="4146" customFormat="1" hidden="1" x14ac:dyDescent="0.35"/>
    <row r="4147" customFormat="1" hidden="1" x14ac:dyDescent="0.35"/>
    <row r="4148" customFormat="1" hidden="1" x14ac:dyDescent="0.35"/>
    <row r="4149" customFormat="1" hidden="1" x14ac:dyDescent="0.35"/>
    <row r="4150" customFormat="1" hidden="1" x14ac:dyDescent="0.35"/>
    <row r="4151" customFormat="1" hidden="1" x14ac:dyDescent="0.35"/>
    <row r="4152" customFormat="1" hidden="1" x14ac:dyDescent="0.35"/>
    <row r="4153" customFormat="1" hidden="1" x14ac:dyDescent="0.35"/>
    <row r="4154" customFormat="1" hidden="1" x14ac:dyDescent="0.35"/>
    <row r="4155" customFormat="1" hidden="1" x14ac:dyDescent="0.35"/>
    <row r="4156" customFormat="1" hidden="1" x14ac:dyDescent="0.35"/>
    <row r="4157" customFormat="1" hidden="1" x14ac:dyDescent="0.35"/>
    <row r="4158" customFormat="1" hidden="1" x14ac:dyDescent="0.35"/>
    <row r="4159" customFormat="1" hidden="1" x14ac:dyDescent="0.35"/>
    <row r="4160" customFormat="1" hidden="1" x14ac:dyDescent="0.35"/>
    <row r="4161" customFormat="1" hidden="1" x14ac:dyDescent="0.35"/>
    <row r="4162" customFormat="1" hidden="1" x14ac:dyDescent="0.35"/>
    <row r="4163" customFormat="1" hidden="1" x14ac:dyDescent="0.35"/>
    <row r="4164" customFormat="1" hidden="1" x14ac:dyDescent="0.35"/>
    <row r="4165" customFormat="1" hidden="1" x14ac:dyDescent="0.35"/>
    <row r="4166" customFormat="1" hidden="1" x14ac:dyDescent="0.35"/>
    <row r="4167" customFormat="1" hidden="1" x14ac:dyDescent="0.35"/>
    <row r="4168" customFormat="1" hidden="1" x14ac:dyDescent="0.35"/>
    <row r="4169" customFormat="1" hidden="1" x14ac:dyDescent="0.35"/>
    <row r="4170" customFormat="1" hidden="1" x14ac:dyDescent="0.35"/>
    <row r="4171" customFormat="1" hidden="1" x14ac:dyDescent="0.35"/>
    <row r="4172" customFormat="1" hidden="1" x14ac:dyDescent="0.35"/>
    <row r="4173" customFormat="1" hidden="1" x14ac:dyDescent="0.35"/>
    <row r="4174" customFormat="1" hidden="1" x14ac:dyDescent="0.35"/>
    <row r="4175" customFormat="1" hidden="1" x14ac:dyDescent="0.35"/>
    <row r="4176" customFormat="1" hidden="1" x14ac:dyDescent="0.35"/>
    <row r="4177" customFormat="1" hidden="1" x14ac:dyDescent="0.35"/>
    <row r="4178" customFormat="1" hidden="1" x14ac:dyDescent="0.35"/>
    <row r="4179" customFormat="1" hidden="1" x14ac:dyDescent="0.35"/>
    <row r="4180" customFormat="1" hidden="1" x14ac:dyDescent="0.35"/>
    <row r="4181" customFormat="1" hidden="1" x14ac:dyDescent="0.35"/>
    <row r="4182" customFormat="1" hidden="1" x14ac:dyDescent="0.35"/>
    <row r="4183" customFormat="1" hidden="1" x14ac:dyDescent="0.35"/>
    <row r="4184" customFormat="1" hidden="1" x14ac:dyDescent="0.35"/>
    <row r="4185" customFormat="1" hidden="1" x14ac:dyDescent="0.35"/>
    <row r="4186" customFormat="1" hidden="1" x14ac:dyDescent="0.35"/>
    <row r="4187" customFormat="1" hidden="1" x14ac:dyDescent="0.35"/>
    <row r="4188" customFormat="1" hidden="1" x14ac:dyDescent="0.35"/>
    <row r="4189" customFormat="1" hidden="1" x14ac:dyDescent="0.35"/>
    <row r="4190" customFormat="1" hidden="1" x14ac:dyDescent="0.35"/>
    <row r="4191" customFormat="1" hidden="1" x14ac:dyDescent="0.35"/>
    <row r="4192" customFormat="1" hidden="1" x14ac:dyDescent="0.35"/>
    <row r="4193" customFormat="1" hidden="1" x14ac:dyDescent="0.35"/>
    <row r="4194" customFormat="1" hidden="1" x14ac:dyDescent="0.35"/>
    <row r="4195" customFormat="1" hidden="1" x14ac:dyDescent="0.35"/>
    <row r="4196" customFormat="1" hidden="1" x14ac:dyDescent="0.35"/>
    <row r="4197" customFormat="1" hidden="1" x14ac:dyDescent="0.35"/>
    <row r="4198" customFormat="1" hidden="1" x14ac:dyDescent="0.35"/>
    <row r="4199" customFormat="1" hidden="1" x14ac:dyDescent="0.35"/>
    <row r="4200" customFormat="1" hidden="1" x14ac:dyDescent="0.35"/>
    <row r="4201" customFormat="1" hidden="1" x14ac:dyDescent="0.35"/>
    <row r="4202" customFormat="1" hidden="1" x14ac:dyDescent="0.35"/>
    <row r="4203" customFormat="1" hidden="1" x14ac:dyDescent="0.35"/>
    <row r="4204" customFormat="1" hidden="1" x14ac:dyDescent="0.35"/>
    <row r="4205" customFormat="1" hidden="1" x14ac:dyDescent="0.35"/>
    <row r="4206" customFormat="1" hidden="1" x14ac:dyDescent="0.35"/>
    <row r="4207" customFormat="1" hidden="1" x14ac:dyDescent="0.35"/>
    <row r="4208" customFormat="1" hidden="1" x14ac:dyDescent="0.35"/>
    <row r="4209" customFormat="1" hidden="1" x14ac:dyDescent="0.35"/>
    <row r="4210" customFormat="1" hidden="1" x14ac:dyDescent="0.35"/>
    <row r="4211" customFormat="1" hidden="1" x14ac:dyDescent="0.35"/>
    <row r="4212" customFormat="1" hidden="1" x14ac:dyDescent="0.35"/>
    <row r="4213" customFormat="1" hidden="1" x14ac:dyDescent="0.35"/>
    <row r="4214" customFormat="1" hidden="1" x14ac:dyDescent="0.35"/>
    <row r="4215" customFormat="1" hidden="1" x14ac:dyDescent="0.35"/>
    <row r="4216" customFormat="1" hidden="1" x14ac:dyDescent="0.35"/>
    <row r="4217" customFormat="1" hidden="1" x14ac:dyDescent="0.35"/>
    <row r="4218" customFormat="1" hidden="1" x14ac:dyDescent="0.35"/>
    <row r="4219" customFormat="1" hidden="1" x14ac:dyDescent="0.35"/>
    <row r="4220" customFormat="1" hidden="1" x14ac:dyDescent="0.35"/>
    <row r="4221" customFormat="1" hidden="1" x14ac:dyDescent="0.35"/>
    <row r="4222" customFormat="1" hidden="1" x14ac:dyDescent="0.35"/>
    <row r="4223" customFormat="1" hidden="1" x14ac:dyDescent="0.35"/>
    <row r="4224" customFormat="1" hidden="1" x14ac:dyDescent="0.35"/>
    <row r="4225" customFormat="1" hidden="1" x14ac:dyDescent="0.35"/>
    <row r="4226" customFormat="1" hidden="1" x14ac:dyDescent="0.35"/>
    <row r="4227" customFormat="1" hidden="1" x14ac:dyDescent="0.35"/>
    <row r="4228" customFormat="1" hidden="1" x14ac:dyDescent="0.35"/>
    <row r="4229" customFormat="1" hidden="1" x14ac:dyDescent="0.35"/>
    <row r="4230" customFormat="1" hidden="1" x14ac:dyDescent="0.35"/>
    <row r="4231" customFormat="1" hidden="1" x14ac:dyDescent="0.35"/>
    <row r="4232" customFormat="1" hidden="1" x14ac:dyDescent="0.35"/>
    <row r="4233" customFormat="1" hidden="1" x14ac:dyDescent="0.35"/>
    <row r="4234" customFormat="1" hidden="1" x14ac:dyDescent="0.35"/>
    <row r="4235" customFormat="1" hidden="1" x14ac:dyDescent="0.35"/>
    <row r="4236" customFormat="1" hidden="1" x14ac:dyDescent="0.35"/>
    <row r="4237" customFormat="1" hidden="1" x14ac:dyDescent="0.35"/>
    <row r="4238" customFormat="1" hidden="1" x14ac:dyDescent="0.35"/>
    <row r="4239" customFormat="1" hidden="1" x14ac:dyDescent="0.35"/>
    <row r="4240" customFormat="1" hidden="1" x14ac:dyDescent="0.35"/>
    <row r="4241" customFormat="1" hidden="1" x14ac:dyDescent="0.35"/>
    <row r="4242" customFormat="1" hidden="1" x14ac:dyDescent="0.35"/>
    <row r="4243" customFormat="1" hidden="1" x14ac:dyDescent="0.35"/>
    <row r="4244" customFormat="1" hidden="1" x14ac:dyDescent="0.35"/>
    <row r="4245" customFormat="1" hidden="1" x14ac:dyDescent="0.35"/>
    <row r="4246" customFormat="1" hidden="1" x14ac:dyDescent="0.35"/>
    <row r="4247" customFormat="1" hidden="1" x14ac:dyDescent="0.35"/>
    <row r="4248" customFormat="1" hidden="1" x14ac:dyDescent="0.35"/>
    <row r="4249" customFormat="1" hidden="1" x14ac:dyDescent="0.35"/>
    <row r="4250" customFormat="1" hidden="1" x14ac:dyDescent="0.35"/>
    <row r="4251" customFormat="1" hidden="1" x14ac:dyDescent="0.35"/>
    <row r="4252" customFormat="1" hidden="1" x14ac:dyDescent="0.35"/>
    <row r="4253" customFormat="1" hidden="1" x14ac:dyDescent="0.35"/>
    <row r="4254" customFormat="1" hidden="1" x14ac:dyDescent="0.35"/>
    <row r="4255" customFormat="1" hidden="1" x14ac:dyDescent="0.35"/>
    <row r="4256" customFormat="1" hidden="1" x14ac:dyDescent="0.35"/>
    <row r="4257" customFormat="1" hidden="1" x14ac:dyDescent="0.35"/>
    <row r="4258" customFormat="1" hidden="1" x14ac:dyDescent="0.35"/>
    <row r="4259" customFormat="1" hidden="1" x14ac:dyDescent="0.35"/>
    <row r="4260" customFormat="1" hidden="1" x14ac:dyDescent="0.35"/>
    <row r="4261" customFormat="1" hidden="1" x14ac:dyDescent="0.35"/>
    <row r="4262" customFormat="1" hidden="1" x14ac:dyDescent="0.35"/>
    <row r="4263" customFormat="1" hidden="1" x14ac:dyDescent="0.35"/>
    <row r="4264" customFormat="1" hidden="1" x14ac:dyDescent="0.35"/>
    <row r="4265" customFormat="1" hidden="1" x14ac:dyDescent="0.35"/>
    <row r="4266" customFormat="1" hidden="1" x14ac:dyDescent="0.35"/>
    <row r="4267" customFormat="1" hidden="1" x14ac:dyDescent="0.35"/>
    <row r="4268" customFormat="1" hidden="1" x14ac:dyDescent="0.35"/>
    <row r="4269" customFormat="1" hidden="1" x14ac:dyDescent="0.35"/>
    <row r="4270" customFormat="1" hidden="1" x14ac:dyDescent="0.35"/>
    <row r="4271" customFormat="1" hidden="1" x14ac:dyDescent="0.35"/>
    <row r="4272" customFormat="1" hidden="1" x14ac:dyDescent="0.35"/>
    <row r="4273" customFormat="1" hidden="1" x14ac:dyDescent="0.35"/>
    <row r="4274" customFormat="1" hidden="1" x14ac:dyDescent="0.35"/>
    <row r="4275" customFormat="1" hidden="1" x14ac:dyDescent="0.35"/>
    <row r="4276" customFormat="1" hidden="1" x14ac:dyDescent="0.35"/>
    <row r="4277" customFormat="1" hidden="1" x14ac:dyDescent="0.35"/>
    <row r="4278" customFormat="1" hidden="1" x14ac:dyDescent="0.35"/>
    <row r="4279" customFormat="1" hidden="1" x14ac:dyDescent="0.35"/>
    <row r="4280" customFormat="1" hidden="1" x14ac:dyDescent="0.35"/>
    <row r="4281" customFormat="1" hidden="1" x14ac:dyDescent="0.35"/>
    <row r="4282" customFormat="1" hidden="1" x14ac:dyDescent="0.35"/>
    <row r="4283" customFormat="1" hidden="1" x14ac:dyDescent="0.35"/>
    <row r="4284" customFormat="1" hidden="1" x14ac:dyDescent="0.35"/>
    <row r="4285" customFormat="1" hidden="1" x14ac:dyDescent="0.35"/>
    <row r="4286" customFormat="1" hidden="1" x14ac:dyDescent="0.35"/>
    <row r="4287" customFormat="1" hidden="1" x14ac:dyDescent="0.35"/>
    <row r="4288" customFormat="1" hidden="1" x14ac:dyDescent="0.35"/>
    <row r="4289" customFormat="1" hidden="1" x14ac:dyDescent="0.35"/>
    <row r="4290" customFormat="1" hidden="1" x14ac:dyDescent="0.35"/>
    <row r="4291" customFormat="1" hidden="1" x14ac:dyDescent="0.35"/>
    <row r="4292" customFormat="1" hidden="1" x14ac:dyDescent="0.35"/>
    <row r="4293" customFormat="1" hidden="1" x14ac:dyDescent="0.35"/>
    <row r="4294" customFormat="1" hidden="1" x14ac:dyDescent="0.35"/>
    <row r="4295" customFormat="1" hidden="1" x14ac:dyDescent="0.35"/>
    <row r="4296" customFormat="1" hidden="1" x14ac:dyDescent="0.35"/>
    <row r="4297" customFormat="1" hidden="1" x14ac:dyDescent="0.35"/>
    <row r="4298" customFormat="1" hidden="1" x14ac:dyDescent="0.35"/>
    <row r="4299" customFormat="1" hidden="1" x14ac:dyDescent="0.35"/>
    <row r="4300" customFormat="1" hidden="1" x14ac:dyDescent="0.35"/>
    <row r="4301" customFormat="1" hidden="1" x14ac:dyDescent="0.35"/>
    <row r="4302" customFormat="1" hidden="1" x14ac:dyDescent="0.35"/>
    <row r="4303" customFormat="1" hidden="1" x14ac:dyDescent="0.35"/>
    <row r="4304" customFormat="1" hidden="1" x14ac:dyDescent="0.35"/>
    <row r="4305" customFormat="1" hidden="1" x14ac:dyDescent="0.35"/>
    <row r="4306" customFormat="1" hidden="1" x14ac:dyDescent="0.35"/>
    <row r="4307" customFormat="1" hidden="1" x14ac:dyDescent="0.35"/>
    <row r="4308" customFormat="1" hidden="1" x14ac:dyDescent="0.35"/>
    <row r="4309" customFormat="1" hidden="1" x14ac:dyDescent="0.35"/>
    <row r="4310" customFormat="1" hidden="1" x14ac:dyDescent="0.35"/>
    <row r="4311" customFormat="1" hidden="1" x14ac:dyDescent="0.35"/>
    <row r="4312" customFormat="1" hidden="1" x14ac:dyDescent="0.35"/>
    <row r="4313" customFormat="1" hidden="1" x14ac:dyDescent="0.35"/>
    <row r="4314" customFormat="1" hidden="1" x14ac:dyDescent="0.35"/>
    <row r="4315" customFormat="1" hidden="1" x14ac:dyDescent="0.35"/>
    <row r="4316" customFormat="1" hidden="1" x14ac:dyDescent="0.35"/>
    <row r="4317" customFormat="1" hidden="1" x14ac:dyDescent="0.35"/>
    <row r="4318" customFormat="1" hidden="1" x14ac:dyDescent="0.35"/>
    <row r="4319" customFormat="1" hidden="1" x14ac:dyDescent="0.35"/>
    <row r="4320" customFormat="1" hidden="1" x14ac:dyDescent="0.35"/>
    <row r="4321" customFormat="1" hidden="1" x14ac:dyDescent="0.35"/>
    <row r="4322" customFormat="1" hidden="1" x14ac:dyDescent="0.35"/>
    <row r="4323" customFormat="1" hidden="1" x14ac:dyDescent="0.35"/>
    <row r="4324" customFormat="1" hidden="1" x14ac:dyDescent="0.35"/>
    <row r="4325" customFormat="1" hidden="1" x14ac:dyDescent="0.35"/>
    <row r="4326" customFormat="1" hidden="1" x14ac:dyDescent="0.35"/>
    <row r="4327" customFormat="1" hidden="1" x14ac:dyDescent="0.35"/>
    <row r="4328" customFormat="1" hidden="1" x14ac:dyDescent="0.35"/>
    <row r="4329" customFormat="1" hidden="1" x14ac:dyDescent="0.35"/>
    <row r="4330" customFormat="1" hidden="1" x14ac:dyDescent="0.35"/>
    <row r="4331" customFormat="1" hidden="1" x14ac:dyDescent="0.35"/>
    <row r="4332" customFormat="1" hidden="1" x14ac:dyDescent="0.35"/>
    <row r="4333" customFormat="1" hidden="1" x14ac:dyDescent="0.35"/>
    <row r="4334" customFormat="1" hidden="1" x14ac:dyDescent="0.35"/>
    <row r="4335" customFormat="1" hidden="1" x14ac:dyDescent="0.35"/>
    <row r="4336" customFormat="1" hidden="1" x14ac:dyDescent="0.35"/>
    <row r="4337" customFormat="1" hidden="1" x14ac:dyDescent="0.35"/>
    <row r="4338" customFormat="1" hidden="1" x14ac:dyDescent="0.35"/>
    <row r="4339" customFormat="1" hidden="1" x14ac:dyDescent="0.35"/>
    <row r="4340" customFormat="1" hidden="1" x14ac:dyDescent="0.35"/>
    <row r="4341" customFormat="1" hidden="1" x14ac:dyDescent="0.35"/>
    <row r="4342" customFormat="1" hidden="1" x14ac:dyDescent="0.35"/>
    <row r="4343" customFormat="1" hidden="1" x14ac:dyDescent="0.35"/>
    <row r="4344" customFormat="1" hidden="1" x14ac:dyDescent="0.35"/>
    <row r="4345" customFormat="1" hidden="1" x14ac:dyDescent="0.35"/>
    <row r="4346" customFormat="1" hidden="1" x14ac:dyDescent="0.35"/>
    <row r="4347" customFormat="1" hidden="1" x14ac:dyDescent="0.35"/>
    <row r="4348" customFormat="1" hidden="1" x14ac:dyDescent="0.35"/>
    <row r="4349" customFormat="1" hidden="1" x14ac:dyDescent="0.35"/>
    <row r="4350" customFormat="1" hidden="1" x14ac:dyDescent="0.35"/>
    <row r="4351" customFormat="1" hidden="1" x14ac:dyDescent="0.35"/>
    <row r="4352" customFormat="1" hidden="1" x14ac:dyDescent="0.35"/>
    <row r="4353" customFormat="1" hidden="1" x14ac:dyDescent="0.35"/>
    <row r="4354" customFormat="1" hidden="1" x14ac:dyDescent="0.35"/>
    <row r="4355" customFormat="1" hidden="1" x14ac:dyDescent="0.35"/>
    <row r="4356" customFormat="1" hidden="1" x14ac:dyDescent="0.35"/>
    <row r="4357" customFormat="1" hidden="1" x14ac:dyDescent="0.35"/>
    <row r="4358" customFormat="1" hidden="1" x14ac:dyDescent="0.35"/>
    <row r="4359" customFormat="1" hidden="1" x14ac:dyDescent="0.35"/>
    <row r="4360" customFormat="1" hidden="1" x14ac:dyDescent="0.35"/>
    <row r="4361" customFormat="1" hidden="1" x14ac:dyDescent="0.35"/>
    <row r="4362" customFormat="1" hidden="1" x14ac:dyDescent="0.35"/>
    <row r="4363" customFormat="1" hidden="1" x14ac:dyDescent="0.35"/>
    <row r="4364" customFormat="1" hidden="1" x14ac:dyDescent="0.35"/>
    <row r="4365" customFormat="1" hidden="1" x14ac:dyDescent="0.35"/>
    <row r="4366" customFormat="1" hidden="1" x14ac:dyDescent="0.35"/>
    <row r="4367" customFormat="1" hidden="1" x14ac:dyDescent="0.35"/>
    <row r="4368" customFormat="1" hidden="1" x14ac:dyDescent="0.35"/>
    <row r="4369" customFormat="1" hidden="1" x14ac:dyDescent="0.35"/>
    <row r="4370" customFormat="1" hidden="1" x14ac:dyDescent="0.35"/>
    <row r="4371" customFormat="1" hidden="1" x14ac:dyDescent="0.35"/>
    <row r="4372" customFormat="1" hidden="1" x14ac:dyDescent="0.35"/>
    <row r="4373" customFormat="1" hidden="1" x14ac:dyDescent="0.35"/>
    <row r="4374" customFormat="1" hidden="1" x14ac:dyDescent="0.35"/>
    <row r="4375" customFormat="1" hidden="1" x14ac:dyDescent="0.35"/>
    <row r="4376" customFormat="1" hidden="1" x14ac:dyDescent="0.35"/>
    <row r="4377" customFormat="1" hidden="1" x14ac:dyDescent="0.35"/>
    <row r="4378" customFormat="1" hidden="1" x14ac:dyDescent="0.35"/>
    <row r="4379" customFormat="1" hidden="1" x14ac:dyDescent="0.35"/>
    <row r="4380" customFormat="1" hidden="1" x14ac:dyDescent="0.35"/>
    <row r="4381" customFormat="1" hidden="1" x14ac:dyDescent="0.35"/>
    <row r="4382" customFormat="1" hidden="1" x14ac:dyDescent="0.35"/>
    <row r="4383" customFormat="1" hidden="1" x14ac:dyDescent="0.35"/>
    <row r="4384" customFormat="1" hidden="1" x14ac:dyDescent="0.35"/>
    <row r="4385" customFormat="1" hidden="1" x14ac:dyDescent="0.35"/>
    <row r="4386" customFormat="1" hidden="1" x14ac:dyDescent="0.35"/>
    <row r="4387" customFormat="1" hidden="1" x14ac:dyDescent="0.35"/>
    <row r="4388" customFormat="1" hidden="1" x14ac:dyDescent="0.35"/>
    <row r="4389" customFormat="1" hidden="1" x14ac:dyDescent="0.35"/>
    <row r="4390" customFormat="1" hidden="1" x14ac:dyDescent="0.35"/>
    <row r="4391" customFormat="1" hidden="1" x14ac:dyDescent="0.35"/>
    <row r="4392" customFormat="1" hidden="1" x14ac:dyDescent="0.35"/>
    <row r="4393" customFormat="1" hidden="1" x14ac:dyDescent="0.35"/>
    <row r="4394" customFormat="1" hidden="1" x14ac:dyDescent="0.35"/>
    <row r="4395" customFormat="1" hidden="1" x14ac:dyDescent="0.35"/>
    <row r="4396" customFormat="1" hidden="1" x14ac:dyDescent="0.35"/>
    <row r="4397" customFormat="1" hidden="1" x14ac:dyDescent="0.35"/>
    <row r="4398" customFormat="1" hidden="1" x14ac:dyDescent="0.35"/>
    <row r="4399" customFormat="1" hidden="1" x14ac:dyDescent="0.35"/>
    <row r="4400" customFormat="1" hidden="1" x14ac:dyDescent="0.35"/>
    <row r="4401" customFormat="1" hidden="1" x14ac:dyDescent="0.35"/>
    <row r="4402" customFormat="1" hidden="1" x14ac:dyDescent="0.35"/>
    <row r="4403" customFormat="1" hidden="1" x14ac:dyDescent="0.35"/>
    <row r="4404" customFormat="1" hidden="1" x14ac:dyDescent="0.35"/>
    <row r="4405" customFormat="1" hidden="1" x14ac:dyDescent="0.35"/>
    <row r="4406" customFormat="1" hidden="1" x14ac:dyDescent="0.35"/>
    <row r="4407" customFormat="1" hidden="1" x14ac:dyDescent="0.35"/>
    <row r="4408" customFormat="1" hidden="1" x14ac:dyDescent="0.35"/>
    <row r="4409" customFormat="1" hidden="1" x14ac:dyDescent="0.35"/>
    <row r="4410" customFormat="1" hidden="1" x14ac:dyDescent="0.35"/>
    <row r="4411" customFormat="1" hidden="1" x14ac:dyDescent="0.35"/>
    <row r="4412" customFormat="1" hidden="1" x14ac:dyDescent="0.35"/>
    <row r="4413" customFormat="1" hidden="1" x14ac:dyDescent="0.35"/>
    <row r="4414" customFormat="1" hidden="1" x14ac:dyDescent="0.35"/>
    <row r="4415" customFormat="1" hidden="1" x14ac:dyDescent="0.35"/>
    <row r="4416" customFormat="1" hidden="1" x14ac:dyDescent="0.35"/>
    <row r="4417" customFormat="1" hidden="1" x14ac:dyDescent="0.35"/>
    <row r="4418" customFormat="1" hidden="1" x14ac:dyDescent="0.35"/>
    <row r="4419" customFormat="1" hidden="1" x14ac:dyDescent="0.35"/>
    <row r="4420" customFormat="1" hidden="1" x14ac:dyDescent="0.35"/>
    <row r="4421" customFormat="1" hidden="1" x14ac:dyDescent="0.35"/>
    <row r="4422" customFormat="1" hidden="1" x14ac:dyDescent="0.35"/>
    <row r="4423" customFormat="1" hidden="1" x14ac:dyDescent="0.35"/>
    <row r="4424" customFormat="1" hidden="1" x14ac:dyDescent="0.35"/>
    <row r="4425" customFormat="1" hidden="1" x14ac:dyDescent="0.35"/>
    <row r="4426" customFormat="1" hidden="1" x14ac:dyDescent="0.35"/>
    <row r="4427" customFormat="1" hidden="1" x14ac:dyDescent="0.35"/>
    <row r="4428" customFormat="1" hidden="1" x14ac:dyDescent="0.35"/>
    <row r="4429" customFormat="1" hidden="1" x14ac:dyDescent="0.35"/>
    <row r="4430" customFormat="1" hidden="1" x14ac:dyDescent="0.35"/>
    <row r="4431" customFormat="1" hidden="1" x14ac:dyDescent="0.35"/>
    <row r="4432" customFormat="1" hidden="1" x14ac:dyDescent="0.35"/>
    <row r="4433" customFormat="1" hidden="1" x14ac:dyDescent="0.35"/>
    <row r="4434" customFormat="1" hidden="1" x14ac:dyDescent="0.35"/>
    <row r="4435" customFormat="1" hidden="1" x14ac:dyDescent="0.35"/>
    <row r="4436" customFormat="1" hidden="1" x14ac:dyDescent="0.35"/>
    <row r="4437" customFormat="1" hidden="1" x14ac:dyDescent="0.35"/>
    <row r="4438" customFormat="1" hidden="1" x14ac:dyDescent="0.35"/>
    <row r="4439" customFormat="1" hidden="1" x14ac:dyDescent="0.35"/>
    <row r="4440" customFormat="1" hidden="1" x14ac:dyDescent="0.35"/>
    <row r="4441" customFormat="1" hidden="1" x14ac:dyDescent="0.35"/>
    <row r="4442" customFormat="1" hidden="1" x14ac:dyDescent="0.35"/>
    <row r="4443" customFormat="1" hidden="1" x14ac:dyDescent="0.35"/>
    <row r="4444" customFormat="1" hidden="1" x14ac:dyDescent="0.35"/>
    <row r="4445" customFormat="1" hidden="1" x14ac:dyDescent="0.35"/>
    <row r="4446" customFormat="1" hidden="1" x14ac:dyDescent="0.35"/>
    <row r="4447" customFormat="1" hidden="1" x14ac:dyDescent="0.35"/>
    <row r="4448" customFormat="1" hidden="1" x14ac:dyDescent="0.35"/>
    <row r="4449" customFormat="1" hidden="1" x14ac:dyDescent="0.35"/>
    <row r="4450" customFormat="1" hidden="1" x14ac:dyDescent="0.35"/>
    <row r="4451" customFormat="1" hidden="1" x14ac:dyDescent="0.35"/>
    <row r="4452" customFormat="1" hidden="1" x14ac:dyDescent="0.35"/>
    <row r="4453" customFormat="1" hidden="1" x14ac:dyDescent="0.35"/>
    <row r="4454" customFormat="1" hidden="1" x14ac:dyDescent="0.35"/>
    <row r="4455" customFormat="1" hidden="1" x14ac:dyDescent="0.35"/>
    <row r="4456" customFormat="1" hidden="1" x14ac:dyDescent="0.35"/>
    <row r="4457" customFormat="1" hidden="1" x14ac:dyDescent="0.35"/>
    <row r="4458" customFormat="1" hidden="1" x14ac:dyDescent="0.35"/>
    <row r="4459" customFormat="1" hidden="1" x14ac:dyDescent="0.35"/>
    <row r="4460" customFormat="1" hidden="1" x14ac:dyDescent="0.35"/>
    <row r="4461" customFormat="1" hidden="1" x14ac:dyDescent="0.35"/>
    <row r="4462" customFormat="1" hidden="1" x14ac:dyDescent="0.35"/>
    <row r="4463" customFormat="1" hidden="1" x14ac:dyDescent="0.35"/>
    <row r="4464" customFormat="1" hidden="1" x14ac:dyDescent="0.35"/>
    <row r="4465" customFormat="1" hidden="1" x14ac:dyDescent="0.35"/>
    <row r="4466" customFormat="1" hidden="1" x14ac:dyDescent="0.35"/>
    <row r="4467" customFormat="1" hidden="1" x14ac:dyDescent="0.35"/>
    <row r="4468" customFormat="1" hidden="1" x14ac:dyDescent="0.35"/>
    <row r="4469" customFormat="1" hidden="1" x14ac:dyDescent="0.35"/>
    <row r="4470" customFormat="1" hidden="1" x14ac:dyDescent="0.35"/>
    <row r="4471" customFormat="1" hidden="1" x14ac:dyDescent="0.35"/>
    <row r="4472" customFormat="1" hidden="1" x14ac:dyDescent="0.35"/>
    <row r="4473" customFormat="1" hidden="1" x14ac:dyDescent="0.35"/>
    <row r="4474" customFormat="1" hidden="1" x14ac:dyDescent="0.35"/>
    <row r="4475" customFormat="1" hidden="1" x14ac:dyDescent="0.35"/>
    <row r="4476" customFormat="1" hidden="1" x14ac:dyDescent="0.35"/>
    <row r="4477" customFormat="1" hidden="1" x14ac:dyDescent="0.35"/>
    <row r="4478" customFormat="1" hidden="1" x14ac:dyDescent="0.35"/>
    <row r="4479" customFormat="1" hidden="1" x14ac:dyDescent="0.35"/>
    <row r="4480" customFormat="1" hidden="1" x14ac:dyDescent="0.35"/>
    <row r="4481" customFormat="1" hidden="1" x14ac:dyDescent="0.35"/>
    <row r="4482" customFormat="1" hidden="1" x14ac:dyDescent="0.35"/>
    <row r="4483" customFormat="1" hidden="1" x14ac:dyDescent="0.35"/>
    <row r="4484" customFormat="1" hidden="1" x14ac:dyDescent="0.35"/>
    <row r="4485" customFormat="1" hidden="1" x14ac:dyDescent="0.35"/>
    <row r="4486" customFormat="1" hidden="1" x14ac:dyDescent="0.35"/>
    <row r="4487" customFormat="1" hidden="1" x14ac:dyDescent="0.35"/>
    <row r="4488" customFormat="1" hidden="1" x14ac:dyDescent="0.35"/>
    <row r="4489" customFormat="1" hidden="1" x14ac:dyDescent="0.35"/>
    <row r="4490" customFormat="1" hidden="1" x14ac:dyDescent="0.35"/>
    <row r="4491" customFormat="1" hidden="1" x14ac:dyDescent="0.35"/>
    <row r="4492" customFormat="1" hidden="1" x14ac:dyDescent="0.35"/>
    <row r="4493" customFormat="1" hidden="1" x14ac:dyDescent="0.35"/>
    <row r="4494" customFormat="1" hidden="1" x14ac:dyDescent="0.35"/>
    <row r="4495" customFormat="1" hidden="1" x14ac:dyDescent="0.35"/>
    <row r="4496" customFormat="1" hidden="1" x14ac:dyDescent="0.35"/>
    <row r="4497" customFormat="1" hidden="1" x14ac:dyDescent="0.35"/>
    <row r="4498" customFormat="1" hidden="1" x14ac:dyDescent="0.35"/>
    <row r="4499" customFormat="1" hidden="1" x14ac:dyDescent="0.35"/>
    <row r="4500" customFormat="1" hidden="1" x14ac:dyDescent="0.35"/>
    <row r="4501" customFormat="1" hidden="1" x14ac:dyDescent="0.35"/>
    <row r="4502" customFormat="1" hidden="1" x14ac:dyDescent="0.35"/>
    <row r="4503" customFormat="1" hidden="1" x14ac:dyDescent="0.35"/>
    <row r="4504" customFormat="1" hidden="1" x14ac:dyDescent="0.35"/>
    <row r="4505" customFormat="1" hidden="1" x14ac:dyDescent="0.35"/>
    <row r="4506" customFormat="1" hidden="1" x14ac:dyDescent="0.35"/>
    <row r="4507" customFormat="1" hidden="1" x14ac:dyDescent="0.35"/>
    <row r="4508" customFormat="1" hidden="1" x14ac:dyDescent="0.35"/>
    <row r="4509" customFormat="1" hidden="1" x14ac:dyDescent="0.35"/>
    <row r="4510" customFormat="1" hidden="1" x14ac:dyDescent="0.35"/>
    <row r="4511" customFormat="1" hidden="1" x14ac:dyDescent="0.35"/>
    <row r="4512" customFormat="1" hidden="1" x14ac:dyDescent="0.35"/>
    <row r="4513" customFormat="1" hidden="1" x14ac:dyDescent="0.35"/>
    <row r="4514" customFormat="1" hidden="1" x14ac:dyDescent="0.35"/>
    <row r="4515" customFormat="1" hidden="1" x14ac:dyDescent="0.35"/>
    <row r="4516" customFormat="1" hidden="1" x14ac:dyDescent="0.35"/>
    <row r="4517" customFormat="1" hidden="1" x14ac:dyDescent="0.35"/>
    <row r="4518" customFormat="1" hidden="1" x14ac:dyDescent="0.35"/>
    <row r="4519" customFormat="1" hidden="1" x14ac:dyDescent="0.35"/>
    <row r="4520" customFormat="1" hidden="1" x14ac:dyDescent="0.35"/>
    <row r="4521" customFormat="1" hidden="1" x14ac:dyDescent="0.35"/>
    <row r="4522" customFormat="1" hidden="1" x14ac:dyDescent="0.35"/>
    <row r="4523" customFormat="1" hidden="1" x14ac:dyDescent="0.35"/>
    <row r="4524" customFormat="1" hidden="1" x14ac:dyDescent="0.35"/>
    <row r="4525" customFormat="1" hidden="1" x14ac:dyDescent="0.35"/>
    <row r="4526" customFormat="1" hidden="1" x14ac:dyDescent="0.35"/>
    <row r="4527" customFormat="1" hidden="1" x14ac:dyDescent="0.35"/>
    <row r="4528" customFormat="1" hidden="1" x14ac:dyDescent="0.35"/>
    <row r="4529" customFormat="1" hidden="1" x14ac:dyDescent="0.35"/>
    <row r="4530" customFormat="1" hidden="1" x14ac:dyDescent="0.35"/>
    <row r="4531" customFormat="1" hidden="1" x14ac:dyDescent="0.35"/>
    <row r="4532" customFormat="1" hidden="1" x14ac:dyDescent="0.35"/>
    <row r="4533" customFormat="1" hidden="1" x14ac:dyDescent="0.35"/>
    <row r="4534" customFormat="1" hidden="1" x14ac:dyDescent="0.35"/>
    <row r="4535" customFormat="1" hidden="1" x14ac:dyDescent="0.35"/>
    <row r="4536" customFormat="1" hidden="1" x14ac:dyDescent="0.35"/>
    <row r="4537" customFormat="1" hidden="1" x14ac:dyDescent="0.35"/>
    <row r="4538" customFormat="1" hidden="1" x14ac:dyDescent="0.35"/>
    <row r="4539" customFormat="1" hidden="1" x14ac:dyDescent="0.35"/>
    <row r="4540" customFormat="1" hidden="1" x14ac:dyDescent="0.35"/>
    <row r="4541" customFormat="1" hidden="1" x14ac:dyDescent="0.35"/>
    <row r="4542" customFormat="1" hidden="1" x14ac:dyDescent="0.35"/>
    <row r="4543" customFormat="1" hidden="1" x14ac:dyDescent="0.35"/>
    <row r="4544" customFormat="1" hidden="1" x14ac:dyDescent="0.35"/>
    <row r="4545" customFormat="1" hidden="1" x14ac:dyDescent="0.35"/>
    <row r="4546" customFormat="1" hidden="1" x14ac:dyDescent="0.35"/>
    <row r="4547" customFormat="1" hidden="1" x14ac:dyDescent="0.35"/>
    <row r="4548" customFormat="1" hidden="1" x14ac:dyDescent="0.35"/>
    <row r="4549" customFormat="1" hidden="1" x14ac:dyDescent="0.35"/>
    <row r="4550" customFormat="1" hidden="1" x14ac:dyDescent="0.35"/>
    <row r="4551" customFormat="1" hidden="1" x14ac:dyDescent="0.35"/>
    <row r="4552" customFormat="1" hidden="1" x14ac:dyDescent="0.35"/>
    <row r="4553" customFormat="1" hidden="1" x14ac:dyDescent="0.35"/>
    <row r="4554" customFormat="1" hidden="1" x14ac:dyDescent="0.35"/>
    <row r="4555" customFormat="1" hidden="1" x14ac:dyDescent="0.35"/>
    <row r="4556" customFormat="1" hidden="1" x14ac:dyDescent="0.35"/>
    <row r="4557" customFormat="1" hidden="1" x14ac:dyDescent="0.35"/>
    <row r="4558" customFormat="1" hidden="1" x14ac:dyDescent="0.35"/>
    <row r="4559" customFormat="1" hidden="1" x14ac:dyDescent="0.35"/>
    <row r="4560" customFormat="1" hidden="1" x14ac:dyDescent="0.35"/>
    <row r="4561" customFormat="1" hidden="1" x14ac:dyDescent="0.35"/>
    <row r="4562" customFormat="1" hidden="1" x14ac:dyDescent="0.35"/>
    <row r="4563" customFormat="1" hidden="1" x14ac:dyDescent="0.35"/>
    <row r="4564" customFormat="1" hidden="1" x14ac:dyDescent="0.35"/>
    <row r="4565" customFormat="1" hidden="1" x14ac:dyDescent="0.35"/>
    <row r="4566" customFormat="1" hidden="1" x14ac:dyDescent="0.35"/>
    <row r="4567" customFormat="1" hidden="1" x14ac:dyDescent="0.35"/>
    <row r="4568" customFormat="1" hidden="1" x14ac:dyDescent="0.35"/>
    <row r="4569" customFormat="1" hidden="1" x14ac:dyDescent="0.35"/>
    <row r="4570" customFormat="1" hidden="1" x14ac:dyDescent="0.35"/>
    <row r="4571" customFormat="1" hidden="1" x14ac:dyDescent="0.35"/>
    <row r="4572" customFormat="1" hidden="1" x14ac:dyDescent="0.35"/>
    <row r="4573" customFormat="1" hidden="1" x14ac:dyDescent="0.35"/>
    <row r="4574" customFormat="1" hidden="1" x14ac:dyDescent="0.35"/>
    <row r="4575" customFormat="1" hidden="1" x14ac:dyDescent="0.35"/>
    <row r="4576" customFormat="1" hidden="1" x14ac:dyDescent="0.35"/>
    <row r="4577" customFormat="1" hidden="1" x14ac:dyDescent="0.35"/>
    <row r="4578" customFormat="1" hidden="1" x14ac:dyDescent="0.35"/>
    <row r="4579" customFormat="1" hidden="1" x14ac:dyDescent="0.35"/>
    <row r="4580" customFormat="1" hidden="1" x14ac:dyDescent="0.35"/>
    <row r="4581" customFormat="1" hidden="1" x14ac:dyDescent="0.35"/>
    <row r="4582" customFormat="1" hidden="1" x14ac:dyDescent="0.35"/>
    <row r="4583" customFormat="1" hidden="1" x14ac:dyDescent="0.35"/>
    <row r="4584" customFormat="1" hidden="1" x14ac:dyDescent="0.35"/>
    <row r="4585" customFormat="1" hidden="1" x14ac:dyDescent="0.35"/>
    <row r="4586" customFormat="1" hidden="1" x14ac:dyDescent="0.35"/>
    <row r="4587" customFormat="1" hidden="1" x14ac:dyDescent="0.35"/>
    <row r="4588" customFormat="1" hidden="1" x14ac:dyDescent="0.35"/>
    <row r="4589" customFormat="1" hidden="1" x14ac:dyDescent="0.35"/>
    <row r="4590" customFormat="1" hidden="1" x14ac:dyDescent="0.35"/>
    <row r="4591" customFormat="1" hidden="1" x14ac:dyDescent="0.35"/>
    <row r="4592" customFormat="1" hidden="1" x14ac:dyDescent="0.35"/>
    <row r="4593" customFormat="1" hidden="1" x14ac:dyDescent="0.35"/>
    <row r="4594" customFormat="1" hidden="1" x14ac:dyDescent="0.35"/>
    <row r="4595" customFormat="1" hidden="1" x14ac:dyDescent="0.35"/>
    <row r="4596" customFormat="1" hidden="1" x14ac:dyDescent="0.35"/>
    <row r="4597" customFormat="1" hidden="1" x14ac:dyDescent="0.35"/>
    <row r="4598" customFormat="1" hidden="1" x14ac:dyDescent="0.35"/>
    <row r="4599" customFormat="1" hidden="1" x14ac:dyDescent="0.35"/>
    <row r="4600" customFormat="1" hidden="1" x14ac:dyDescent="0.35"/>
    <row r="4601" customFormat="1" hidden="1" x14ac:dyDescent="0.35"/>
    <row r="4602" customFormat="1" hidden="1" x14ac:dyDescent="0.35"/>
    <row r="4603" customFormat="1" hidden="1" x14ac:dyDescent="0.35"/>
    <row r="4604" customFormat="1" hidden="1" x14ac:dyDescent="0.35"/>
    <row r="4605" customFormat="1" hidden="1" x14ac:dyDescent="0.35"/>
    <row r="4606" customFormat="1" hidden="1" x14ac:dyDescent="0.35"/>
    <row r="4607" customFormat="1" hidden="1" x14ac:dyDescent="0.35"/>
    <row r="4608" customFormat="1" hidden="1" x14ac:dyDescent="0.35"/>
    <row r="4609" customFormat="1" hidden="1" x14ac:dyDescent="0.35"/>
    <row r="4610" customFormat="1" hidden="1" x14ac:dyDescent="0.35"/>
    <row r="4611" customFormat="1" hidden="1" x14ac:dyDescent="0.35"/>
    <row r="4612" customFormat="1" hidden="1" x14ac:dyDescent="0.35"/>
    <row r="4613" customFormat="1" hidden="1" x14ac:dyDescent="0.35"/>
    <row r="4614" customFormat="1" hidden="1" x14ac:dyDescent="0.35"/>
    <row r="4615" customFormat="1" hidden="1" x14ac:dyDescent="0.35"/>
    <row r="4616" customFormat="1" hidden="1" x14ac:dyDescent="0.35"/>
    <row r="4617" customFormat="1" hidden="1" x14ac:dyDescent="0.35"/>
    <row r="4618" customFormat="1" hidden="1" x14ac:dyDescent="0.35"/>
    <row r="4619" customFormat="1" hidden="1" x14ac:dyDescent="0.35"/>
    <row r="4620" customFormat="1" hidden="1" x14ac:dyDescent="0.35"/>
    <row r="4621" customFormat="1" hidden="1" x14ac:dyDescent="0.35"/>
    <row r="4622" customFormat="1" hidden="1" x14ac:dyDescent="0.35"/>
    <row r="4623" customFormat="1" hidden="1" x14ac:dyDescent="0.35"/>
    <row r="4624" customFormat="1" hidden="1" x14ac:dyDescent="0.35"/>
    <row r="4625" customFormat="1" hidden="1" x14ac:dyDescent="0.35"/>
    <row r="4626" customFormat="1" hidden="1" x14ac:dyDescent="0.35"/>
    <row r="4627" customFormat="1" hidden="1" x14ac:dyDescent="0.35"/>
    <row r="4628" customFormat="1" hidden="1" x14ac:dyDescent="0.35"/>
    <row r="4629" customFormat="1" hidden="1" x14ac:dyDescent="0.35"/>
    <row r="4630" customFormat="1" hidden="1" x14ac:dyDescent="0.35"/>
    <row r="4631" customFormat="1" hidden="1" x14ac:dyDescent="0.35"/>
    <row r="4632" customFormat="1" hidden="1" x14ac:dyDescent="0.35"/>
    <row r="4633" customFormat="1" hidden="1" x14ac:dyDescent="0.35"/>
    <row r="4634" customFormat="1" hidden="1" x14ac:dyDescent="0.35"/>
    <row r="4635" customFormat="1" hidden="1" x14ac:dyDescent="0.35"/>
    <row r="4636" customFormat="1" hidden="1" x14ac:dyDescent="0.35"/>
    <row r="4637" customFormat="1" hidden="1" x14ac:dyDescent="0.35"/>
    <row r="4638" customFormat="1" hidden="1" x14ac:dyDescent="0.35"/>
    <row r="4639" customFormat="1" hidden="1" x14ac:dyDescent="0.35"/>
    <row r="4640" customFormat="1" hidden="1" x14ac:dyDescent="0.35"/>
    <row r="4641" customFormat="1" hidden="1" x14ac:dyDescent="0.35"/>
    <row r="4642" customFormat="1" hidden="1" x14ac:dyDescent="0.35"/>
    <row r="4643" customFormat="1" hidden="1" x14ac:dyDescent="0.35"/>
    <row r="4644" customFormat="1" hidden="1" x14ac:dyDescent="0.35"/>
    <row r="4645" customFormat="1" hidden="1" x14ac:dyDescent="0.35"/>
    <row r="4646" customFormat="1" hidden="1" x14ac:dyDescent="0.35"/>
    <row r="4647" customFormat="1" hidden="1" x14ac:dyDescent="0.35"/>
    <row r="4648" customFormat="1" hidden="1" x14ac:dyDescent="0.35"/>
    <row r="4649" customFormat="1" hidden="1" x14ac:dyDescent="0.35"/>
    <row r="4650" customFormat="1" hidden="1" x14ac:dyDescent="0.35"/>
    <row r="4651" customFormat="1" hidden="1" x14ac:dyDescent="0.35"/>
    <row r="4652" customFormat="1" hidden="1" x14ac:dyDescent="0.35"/>
    <row r="4653" customFormat="1" hidden="1" x14ac:dyDescent="0.35"/>
    <row r="4654" customFormat="1" hidden="1" x14ac:dyDescent="0.35"/>
    <row r="4655" customFormat="1" hidden="1" x14ac:dyDescent="0.35"/>
    <row r="4656" customFormat="1" hidden="1" x14ac:dyDescent="0.35"/>
    <row r="4657" customFormat="1" hidden="1" x14ac:dyDescent="0.35"/>
    <row r="4658" customFormat="1" hidden="1" x14ac:dyDescent="0.35"/>
    <row r="4659" customFormat="1" hidden="1" x14ac:dyDescent="0.35"/>
    <row r="4660" customFormat="1" hidden="1" x14ac:dyDescent="0.35"/>
    <row r="4661" customFormat="1" hidden="1" x14ac:dyDescent="0.35"/>
    <row r="4662" customFormat="1" hidden="1" x14ac:dyDescent="0.35"/>
    <row r="4663" customFormat="1" hidden="1" x14ac:dyDescent="0.35"/>
    <row r="4664" customFormat="1" hidden="1" x14ac:dyDescent="0.35"/>
    <row r="4665" customFormat="1" hidden="1" x14ac:dyDescent="0.35"/>
    <row r="4666" customFormat="1" hidden="1" x14ac:dyDescent="0.35"/>
    <row r="4667" customFormat="1" hidden="1" x14ac:dyDescent="0.35"/>
    <row r="4668" customFormat="1" hidden="1" x14ac:dyDescent="0.35"/>
    <row r="4669" customFormat="1" hidden="1" x14ac:dyDescent="0.35"/>
    <row r="4670" customFormat="1" hidden="1" x14ac:dyDescent="0.35"/>
    <row r="4671" customFormat="1" hidden="1" x14ac:dyDescent="0.35"/>
    <row r="4672" customFormat="1" hidden="1" x14ac:dyDescent="0.35"/>
    <row r="4673" customFormat="1" hidden="1" x14ac:dyDescent="0.35"/>
    <row r="4674" customFormat="1" hidden="1" x14ac:dyDescent="0.35"/>
    <row r="4675" customFormat="1" hidden="1" x14ac:dyDescent="0.35"/>
    <row r="4676" customFormat="1" hidden="1" x14ac:dyDescent="0.35"/>
    <row r="4677" customFormat="1" hidden="1" x14ac:dyDescent="0.35"/>
    <row r="4678" customFormat="1" hidden="1" x14ac:dyDescent="0.35"/>
    <row r="4679" customFormat="1" hidden="1" x14ac:dyDescent="0.35"/>
    <row r="4680" customFormat="1" hidden="1" x14ac:dyDescent="0.35"/>
    <row r="4681" customFormat="1" hidden="1" x14ac:dyDescent="0.35"/>
    <row r="4682" customFormat="1" hidden="1" x14ac:dyDescent="0.35"/>
    <row r="4683" customFormat="1" hidden="1" x14ac:dyDescent="0.35"/>
    <row r="4684" customFormat="1" hidden="1" x14ac:dyDescent="0.35"/>
    <row r="4685" customFormat="1" hidden="1" x14ac:dyDescent="0.35"/>
    <row r="4686" customFormat="1" hidden="1" x14ac:dyDescent="0.35"/>
    <row r="4687" customFormat="1" hidden="1" x14ac:dyDescent="0.35"/>
    <row r="4688" customFormat="1" hidden="1" x14ac:dyDescent="0.35"/>
    <row r="4689" customFormat="1" hidden="1" x14ac:dyDescent="0.35"/>
    <row r="4690" customFormat="1" hidden="1" x14ac:dyDescent="0.35"/>
    <row r="4691" customFormat="1" hidden="1" x14ac:dyDescent="0.35"/>
    <row r="4692" customFormat="1" hidden="1" x14ac:dyDescent="0.35"/>
    <row r="4693" customFormat="1" hidden="1" x14ac:dyDescent="0.35"/>
    <row r="4694" customFormat="1" hidden="1" x14ac:dyDescent="0.35"/>
    <row r="4695" customFormat="1" hidden="1" x14ac:dyDescent="0.35"/>
    <row r="4696" customFormat="1" hidden="1" x14ac:dyDescent="0.35"/>
    <row r="4697" customFormat="1" hidden="1" x14ac:dyDescent="0.35"/>
    <row r="4698" customFormat="1" hidden="1" x14ac:dyDescent="0.35"/>
    <row r="4699" customFormat="1" hidden="1" x14ac:dyDescent="0.35"/>
    <row r="4700" customFormat="1" hidden="1" x14ac:dyDescent="0.35"/>
    <row r="4701" customFormat="1" hidden="1" x14ac:dyDescent="0.35"/>
    <row r="4702" customFormat="1" hidden="1" x14ac:dyDescent="0.35"/>
    <row r="4703" customFormat="1" hidden="1" x14ac:dyDescent="0.35"/>
    <row r="4704" customFormat="1" hidden="1" x14ac:dyDescent="0.35"/>
    <row r="4705" customFormat="1" hidden="1" x14ac:dyDescent="0.35"/>
    <row r="4706" customFormat="1" hidden="1" x14ac:dyDescent="0.35"/>
    <row r="4707" customFormat="1" hidden="1" x14ac:dyDescent="0.35"/>
    <row r="4708" customFormat="1" hidden="1" x14ac:dyDescent="0.35"/>
    <row r="4709" customFormat="1" hidden="1" x14ac:dyDescent="0.35"/>
    <row r="4710" customFormat="1" hidden="1" x14ac:dyDescent="0.35"/>
    <row r="4711" customFormat="1" hidden="1" x14ac:dyDescent="0.35"/>
    <row r="4712" customFormat="1" hidden="1" x14ac:dyDescent="0.35"/>
    <row r="4713" customFormat="1" hidden="1" x14ac:dyDescent="0.35"/>
    <row r="4714" customFormat="1" hidden="1" x14ac:dyDescent="0.35"/>
    <row r="4715" customFormat="1" hidden="1" x14ac:dyDescent="0.35"/>
    <row r="4716" customFormat="1" hidden="1" x14ac:dyDescent="0.35"/>
    <row r="4717" customFormat="1" hidden="1" x14ac:dyDescent="0.35"/>
    <row r="4718" customFormat="1" hidden="1" x14ac:dyDescent="0.35"/>
    <row r="4719" customFormat="1" hidden="1" x14ac:dyDescent="0.35"/>
    <row r="4720" customFormat="1" hidden="1" x14ac:dyDescent="0.35"/>
    <row r="4721" customFormat="1" hidden="1" x14ac:dyDescent="0.35"/>
    <row r="4722" customFormat="1" hidden="1" x14ac:dyDescent="0.35"/>
    <row r="4723" customFormat="1" hidden="1" x14ac:dyDescent="0.35"/>
    <row r="4724" customFormat="1" hidden="1" x14ac:dyDescent="0.35"/>
    <row r="4725" customFormat="1" hidden="1" x14ac:dyDescent="0.35"/>
    <row r="4726" customFormat="1" hidden="1" x14ac:dyDescent="0.35"/>
    <row r="4727" customFormat="1" hidden="1" x14ac:dyDescent="0.35"/>
    <row r="4728" customFormat="1" hidden="1" x14ac:dyDescent="0.35"/>
    <row r="4729" customFormat="1" hidden="1" x14ac:dyDescent="0.35"/>
    <row r="4730" customFormat="1" hidden="1" x14ac:dyDescent="0.35"/>
    <row r="4731" customFormat="1" hidden="1" x14ac:dyDescent="0.35"/>
    <row r="4732" customFormat="1" hidden="1" x14ac:dyDescent="0.35"/>
    <row r="4733" customFormat="1" hidden="1" x14ac:dyDescent="0.35"/>
    <row r="4734" customFormat="1" hidden="1" x14ac:dyDescent="0.35"/>
    <row r="4735" customFormat="1" hidden="1" x14ac:dyDescent="0.35"/>
    <row r="4736" customFormat="1" hidden="1" x14ac:dyDescent="0.35"/>
    <row r="4737" customFormat="1" hidden="1" x14ac:dyDescent="0.35"/>
    <row r="4738" customFormat="1" hidden="1" x14ac:dyDescent="0.35"/>
    <row r="4739" customFormat="1" hidden="1" x14ac:dyDescent="0.35"/>
    <row r="4740" customFormat="1" hidden="1" x14ac:dyDescent="0.35"/>
    <row r="4741" customFormat="1" hidden="1" x14ac:dyDescent="0.35"/>
    <row r="4742" customFormat="1" hidden="1" x14ac:dyDescent="0.35"/>
    <row r="4743" customFormat="1" hidden="1" x14ac:dyDescent="0.35"/>
    <row r="4744" customFormat="1" hidden="1" x14ac:dyDescent="0.35"/>
    <row r="4745" customFormat="1" hidden="1" x14ac:dyDescent="0.35"/>
    <row r="4746" customFormat="1" hidden="1" x14ac:dyDescent="0.35"/>
    <row r="4747" customFormat="1" hidden="1" x14ac:dyDescent="0.35"/>
    <row r="4748" customFormat="1" hidden="1" x14ac:dyDescent="0.35"/>
    <row r="4749" customFormat="1" hidden="1" x14ac:dyDescent="0.35"/>
    <row r="4750" customFormat="1" hidden="1" x14ac:dyDescent="0.35"/>
    <row r="4751" customFormat="1" hidden="1" x14ac:dyDescent="0.35"/>
    <row r="4752" customFormat="1" hidden="1" x14ac:dyDescent="0.35"/>
    <row r="4753" customFormat="1" hidden="1" x14ac:dyDescent="0.35"/>
    <row r="4754" customFormat="1" hidden="1" x14ac:dyDescent="0.35"/>
    <row r="4755" customFormat="1" hidden="1" x14ac:dyDescent="0.35"/>
    <row r="4756" customFormat="1" hidden="1" x14ac:dyDescent="0.35"/>
    <row r="4757" customFormat="1" hidden="1" x14ac:dyDescent="0.35"/>
    <row r="4758" customFormat="1" hidden="1" x14ac:dyDescent="0.35"/>
    <row r="4759" customFormat="1" hidden="1" x14ac:dyDescent="0.35"/>
    <row r="4760" customFormat="1" hidden="1" x14ac:dyDescent="0.35"/>
    <row r="4761" customFormat="1" hidden="1" x14ac:dyDescent="0.35"/>
    <row r="4762" customFormat="1" hidden="1" x14ac:dyDescent="0.35"/>
    <row r="4763" customFormat="1" hidden="1" x14ac:dyDescent="0.35"/>
    <row r="4764" customFormat="1" hidden="1" x14ac:dyDescent="0.35"/>
    <row r="4765" customFormat="1" hidden="1" x14ac:dyDescent="0.35"/>
    <row r="4766" customFormat="1" hidden="1" x14ac:dyDescent="0.35"/>
    <row r="4767" customFormat="1" hidden="1" x14ac:dyDescent="0.35"/>
    <row r="4768" customFormat="1" hidden="1" x14ac:dyDescent="0.35"/>
    <row r="4769" customFormat="1" hidden="1" x14ac:dyDescent="0.35"/>
    <row r="4770" customFormat="1" hidden="1" x14ac:dyDescent="0.35"/>
    <row r="4771" customFormat="1" hidden="1" x14ac:dyDescent="0.35"/>
    <row r="4772" customFormat="1" hidden="1" x14ac:dyDescent="0.35"/>
    <row r="4773" customFormat="1" hidden="1" x14ac:dyDescent="0.35"/>
    <row r="4774" customFormat="1" hidden="1" x14ac:dyDescent="0.35"/>
    <row r="4775" customFormat="1" hidden="1" x14ac:dyDescent="0.35"/>
    <row r="4776" customFormat="1" hidden="1" x14ac:dyDescent="0.35"/>
    <row r="4777" customFormat="1" hidden="1" x14ac:dyDescent="0.35"/>
    <row r="4778" customFormat="1" hidden="1" x14ac:dyDescent="0.35"/>
    <row r="4779" customFormat="1" hidden="1" x14ac:dyDescent="0.35"/>
    <row r="4780" customFormat="1" hidden="1" x14ac:dyDescent="0.35"/>
    <row r="4781" customFormat="1" hidden="1" x14ac:dyDescent="0.35"/>
    <row r="4782" customFormat="1" hidden="1" x14ac:dyDescent="0.35"/>
    <row r="4783" customFormat="1" hidden="1" x14ac:dyDescent="0.35"/>
    <row r="4784" customFormat="1" hidden="1" x14ac:dyDescent="0.35"/>
    <row r="4785" customFormat="1" hidden="1" x14ac:dyDescent="0.35"/>
    <row r="4786" customFormat="1" hidden="1" x14ac:dyDescent="0.35"/>
    <row r="4787" customFormat="1" hidden="1" x14ac:dyDescent="0.35"/>
    <row r="4788" customFormat="1" hidden="1" x14ac:dyDescent="0.35"/>
    <row r="4789" customFormat="1" hidden="1" x14ac:dyDescent="0.35"/>
    <row r="4790" customFormat="1" hidden="1" x14ac:dyDescent="0.35"/>
    <row r="4791" customFormat="1" hidden="1" x14ac:dyDescent="0.35"/>
    <row r="4792" customFormat="1" hidden="1" x14ac:dyDescent="0.35"/>
    <row r="4793" customFormat="1" hidden="1" x14ac:dyDescent="0.35"/>
    <row r="4794" customFormat="1" hidden="1" x14ac:dyDescent="0.35"/>
    <row r="4795" customFormat="1" hidden="1" x14ac:dyDescent="0.35"/>
    <row r="4796" customFormat="1" hidden="1" x14ac:dyDescent="0.35"/>
    <row r="4797" customFormat="1" hidden="1" x14ac:dyDescent="0.35"/>
    <row r="4798" customFormat="1" hidden="1" x14ac:dyDescent="0.35"/>
    <row r="4799" customFormat="1" hidden="1" x14ac:dyDescent="0.35"/>
    <row r="4800" customFormat="1" hidden="1" x14ac:dyDescent="0.35"/>
    <row r="4801" customFormat="1" hidden="1" x14ac:dyDescent="0.35"/>
    <row r="4802" customFormat="1" hidden="1" x14ac:dyDescent="0.35"/>
    <row r="4803" customFormat="1" hidden="1" x14ac:dyDescent="0.35"/>
    <row r="4804" customFormat="1" hidden="1" x14ac:dyDescent="0.35"/>
    <row r="4805" customFormat="1" hidden="1" x14ac:dyDescent="0.35"/>
    <row r="4806" customFormat="1" hidden="1" x14ac:dyDescent="0.35"/>
    <row r="4807" customFormat="1" hidden="1" x14ac:dyDescent="0.35"/>
    <row r="4808" customFormat="1" hidden="1" x14ac:dyDescent="0.35"/>
    <row r="4809" customFormat="1" hidden="1" x14ac:dyDescent="0.35"/>
    <row r="4810" customFormat="1" hidden="1" x14ac:dyDescent="0.35"/>
    <row r="4811" customFormat="1" hidden="1" x14ac:dyDescent="0.35"/>
    <row r="4812" customFormat="1" hidden="1" x14ac:dyDescent="0.35"/>
    <row r="4813" customFormat="1" hidden="1" x14ac:dyDescent="0.35"/>
    <row r="4814" customFormat="1" hidden="1" x14ac:dyDescent="0.35"/>
    <row r="4815" customFormat="1" hidden="1" x14ac:dyDescent="0.35"/>
    <row r="4816" customFormat="1" hidden="1" x14ac:dyDescent="0.35"/>
    <row r="4817" customFormat="1" hidden="1" x14ac:dyDescent="0.35"/>
    <row r="4818" customFormat="1" hidden="1" x14ac:dyDescent="0.35"/>
    <row r="4819" customFormat="1" hidden="1" x14ac:dyDescent="0.35"/>
    <row r="4820" customFormat="1" hidden="1" x14ac:dyDescent="0.35"/>
    <row r="4821" customFormat="1" hidden="1" x14ac:dyDescent="0.35"/>
    <row r="4822" customFormat="1" hidden="1" x14ac:dyDescent="0.35"/>
    <row r="4823" customFormat="1" hidden="1" x14ac:dyDescent="0.35"/>
    <row r="4824" customFormat="1" hidden="1" x14ac:dyDescent="0.35"/>
    <row r="4825" customFormat="1" hidden="1" x14ac:dyDescent="0.35"/>
    <row r="4826" customFormat="1" hidden="1" x14ac:dyDescent="0.35"/>
    <row r="4827" customFormat="1" hidden="1" x14ac:dyDescent="0.35"/>
    <row r="4828" customFormat="1" hidden="1" x14ac:dyDescent="0.35"/>
    <row r="4829" customFormat="1" hidden="1" x14ac:dyDescent="0.35"/>
    <row r="4830" customFormat="1" hidden="1" x14ac:dyDescent="0.35"/>
    <row r="4831" customFormat="1" hidden="1" x14ac:dyDescent="0.35"/>
    <row r="4832" customFormat="1" hidden="1" x14ac:dyDescent="0.35"/>
    <row r="4833" customFormat="1" hidden="1" x14ac:dyDescent="0.35"/>
    <row r="4834" customFormat="1" hidden="1" x14ac:dyDescent="0.35"/>
    <row r="4835" customFormat="1" hidden="1" x14ac:dyDescent="0.35"/>
    <row r="4836" customFormat="1" hidden="1" x14ac:dyDescent="0.35"/>
    <row r="4837" customFormat="1" hidden="1" x14ac:dyDescent="0.35"/>
    <row r="4838" customFormat="1" hidden="1" x14ac:dyDescent="0.35"/>
    <row r="4839" customFormat="1" hidden="1" x14ac:dyDescent="0.35"/>
    <row r="4840" customFormat="1" hidden="1" x14ac:dyDescent="0.35"/>
    <row r="4841" customFormat="1" hidden="1" x14ac:dyDescent="0.35"/>
    <row r="4842" customFormat="1" hidden="1" x14ac:dyDescent="0.35"/>
    <row r="4843" customFormat="1" hidden="1" x14ac:dyDescent="0.35"/>
    <row r="4844" customFormat="1" hidden="1" x14ac:dyDescent="0.35"/>
    <row r="4845" customFormat="1" hidden="1" x14ac:dyDescent="0.35"/>
    <row r="4846" customFormat="1" hidden="1" x14ac:dyDescent="0.35"/>
    <row r="4847" customFormat="1" hidden="1" x14ac:dyDescent="0.35"/>
    <row r="4848" customFormat="1" hidden="1" x14ac:dyDescent="0.35"/>
    <row r="4849" customFormat="1" hidden="1" x14ac:dyDescent="0.35"/>
    <row r="4850" customFormat="1" hidden="1" x14ac:dyDescent="0.35"/>
    <row r="4851" customFormat="1" hidden="1" x14ac:dyDescent="0.35"/>
    <row r="4852" customFormat="1" hidden="1" x14ac:dyDescent="0.35"/>
    <row r="4853" customFormat="1" hidden="1" x14ac:dyDescent="0.35"/>
    <row r="4854" customFormat="1" hidden="1" x14ac:dyDescent="0.35"/>
    <row r="4855" customFormat="1" hidden="1" x14ac:dyDescent="0.35"/>
    <row r="4856" customFormat="1" hidden="1" x14ac:dyDescent="0.35"/>
    <row r="4857" customFormat="1" hidden="1" x14ac:dyDescent="0.35"/>
    <row r="4858" customFormat="1" hidden="1" x14ac:dyDescent="0.35"/>
    <row r="4859" customFormat="1" hidden="1" x14ac:dyDescent="0.35"/>
    <row r="4860" customFormat="1" hidden="1" x14ac:dyDescent="0.35"/>
    <row r="4861" customFormat="1" hidden="1" x14ac:dyDescent="0.35"/>
    <row r="4862" customFormat="1" hidden="1" x14ac:dyDescent="0.35"/>
    <row r="4863" customFormat="1" hidden="1" x14ac:dyDescent="0.35"/>
    <row r="4864" customFormat="1" hidden="1" x14ac:dyDescent="0.35"/>
    <row r="4865" customFormat="1" hidden="1" x14ac:dyDescent="0.35"/>
    <row r="4866" customFormat="1" hidden="1" x14ac:dyDescent="0.35"/>
    <row r="4867" customFormat="1" hidden="1" x14ac:dyDescent="0.35"/>
    <row r="4868" customFormat="1" hidden="1" x14ac:dyDescent="0.35"/>
    <row r="4869" customFormat="1" hidden="1" x14ac:dyDescent="0.35"/>
    <row r="4870" customFormat="1" hidden="1" x14ac:dyDescent="0.35"/>
    <row r="4871" customFormat="1" hidden="1" x14ac:dyDescent="0.35"/>
    <row r="4872" customFormat="1" hidden="1" x14ac:dyDescent="0.35"/>
    <row r="4873" customFormat="1" hidden="1" x14ac:dyDescent="0.35"/>
    <row r="4874" customFormat="1" hidden="1" x14ac:dyDescent="0.35"/>
    <row r="4875" customFormat="1" hidden="1" x14ac:dyDescent="0.35"/>
    <row r="4876" customFormat="1" hidden="1" x14ac:dyDescent="0.35"/>
    <row r="4877" customFormat="1" hidden="1" x14ac:dyDescent="0.35"/>
    <row r="4878" customFormat="1" hidden="1" x14ac:dyDescent="0.35"/>
    <row r="4879" customFormat="1" hidden="1" x14ac:dyDescent="0.35"/>
    <row r="4880" customFormat="1" hidden="1" x14ac:dyDescent="0.35"/>
    <row r="4881" customFormat="1" hidden="1" x14ac:dyDescent="0.35"/>
    <row r="4882" customFormat="1" hidden="1" x14ac:dyDescent="0.35"/>
    <row r="4883" customFormat="1" hidden="1" x14ac:dyDescent="0.35"/>
    <row r="4884" customFormat="1" hidden="1" x14ac:dyDescent="0.35"/>
    <row r="4885" customFormat="1" hidden="1" x14ac:dyDescent="0.35"/>
    <row r="4886" customFormat="1" hidden="1" x14ac:dyDescent="0.35"/>
    <row r="4887" customFormat="1" hidden="1" x14ac:dyDescent="0.35"/>
    <row r="4888" customFormat="1" hidden="1" x14ac:dyDescent="0.35"/>
    <row r="4889" customFormat="1" hidden="1" x14ac:dyDescent="0.35"/>
    <row r="4890" customFormat="1" hidden="1" x14ac:dyDescent="0.35"/>
    <row r="4891" customFormat="1" hidden="1" x14ac:dyDescent="0.35"/>
    <row r="4892" customFormat="1" hidden="1" x14ac:dyDescent="0.35"/>
    <row r="4893" customFormat="1" hidden="1" x14ac:dyDescent="0.35"/>
    <row r="4894" customFormat="1" hidden="1" x14ac:dyDescent="0.35"/>
    <row r="4895" customFormat="1" hidden="1" x14ac:dyDescent="0.35"/>
    <row r="4896" customFormat="1" hidden="1" x14ac:dyDescent="0.35"/>
    <row r="4897" customFormat="1" hidden="1" x14ac:dyDescent="0.35"/>
    <row r="4898" customFormat="1" hidden="1" x14ac:dyDescent="0.35"/>
    <row r="4899" customFormat="1" hidden="1" x14ac:dyDescent="0.35"/>
    <row r="4900" customFormat="1" hidden="1" x14ac:dyDescent="0.35"/>
    <row r="4901" customFormat="1" hidden="1" x14ac:dyDescent="0.35"/>
    <row r="4902" customFormat="1" hidden="1" x14ac:dyDescent="0.35"/>
    <row r="4903" customFormat="1" hidden="1" x14ac:dyDescent="0.35"/>
    <row r="4904" customFormat="1" hidden="1" x14ac:dyDescent="0.35"/>
    <row r="4905" customFormat="1" hidden="1" x14ac:dyDescent="0.35"/>
    <row r="4906" customFormat="1" hidden="1" x14ac:dyDescent="0.35"/>
    <row r="4907" customFormat="1" hidden="1" x14ac:dyDescent="0.35"/>
    <row r="4908" customFormat="1" hidden="1" x14ac:dyDescent="0.35"/>
    <row r="4909" customFormat="1" hidden="1" x14ac:dyDescent="0.35"/>
    <row r="4910" customFormat="1" hidden="1" x14ac:dyDescent="0.35"/>
    <row r="4911" customFormat="1" hidden="1" x14ac:dyDescent="0.35"/>
    <row r="4912" customFormat="1" hidden="1" x14ac:dyDescent="0.35"/>
    <row r="4913" customFormat="1" hidden="1" x14ac:dyDescent="0.35"/>
    <row r="4914" customFormat="1" hidden="1" x14ac:dyDescent="0.35"/>
    <row r="4915" customFormat="1" hidden="1" x14ac:dyDescent="0.35"/>
    <row r="4916" customFormat="1" hidden="1" x14ac:dyDescent="0.35"/>
    <row r="4917" customFormat="1" hidden="1" x14ac:dyDescent="0.35"/>
    <row r="4918" customFormat="1" hidden="1" x14ac:dyDescent="0.35"/>
    <row r="4919" customFormat="1" hidden="1" x14ac:dyDescent="0.35"/>
    <row r="4920" customFormat="1" hidden="1" x14ac:dyDescent="0.35"/>
    <row r="4921" customFormat="1" hidden="1" x14ac:dyDescent="0.35"/>
    <row r="4922" customFormat="1" hidden="1" x14ac:dyDescent="0.35"/>
    <row r="4923" customFormat="1" hidden="1" x14ac:dyDescent="0.35"/>
    <row r="4924" customFormat="1" hidden="1" x14ac:dyDescent="0.35"/>
    <row r="4925" customFormat="1" hidden="1" x14ac:dyDescent="0.35"/>
    <row r="4926" customFormat="1" hidden="1" x14ac:dyDescent="0.35"/>
    <row r="4927" customFormat="1" hidden="1" x14ac:dyDescent="0.35"/>
    <row r="4928" customFormat="1" hidden="1" x14ac:dyDescent="0.35"/>
    <row r="4929" customFormat="1" hidden="1" x14ac:dyDescent="0.35"/>
    <row r="4930" customFormat="1" hidden="1" x14ac:dyDescent="0.35"/>
    <row r="4931" customFormat="1" hidden="1" x14ac:dyDescent="0.35"/>
    <row r="4932" customFormat="1" hidden="1" x14ac:dyDescent="0.35"/>
    <row r="4933" customFormat="1" hidden="1" x14ac:dyDescent="0.35"/>
    <row r="4934" customFormat="1" hidden="1" x14ac:dyDescent="0.35"/>
    <row r="4935" customFormat="1" hidden="1" x14ac:dyDescent="0.35"/>
    <row r="4936" customFormat="1" hidden="1" x14ac:dyDescent="0.35"/>
    <row r="4937" customFormat="1" hidden="1" x14ac:dyDescent="0.35"/>
    <row r="4938" customFormat="1" hidden="1" x14ac:dyDescent="0.35"/>
    <row r="4939" customFormat="1" hidden="1" x14ac:dyDescent="0.35"/>
    <row r="4940" customFormat="1" hidden="1" x14ac:dyDescent="0.35"/>
    <row r="4941" customFormat="1" hidden="1" x14ac:dyDescent="0.35"/>
    <row r="4942" customFormat="1" hidden="1" x14ac:dyDescent="0.35"/>
    <row r="4943" customFormat="1" hidden="1" x14ac:dyDescent="0.35"/>
    <row r="4944" customFormat="1" hidden="1" x14ac:dyDescent="0.35"/>
    <row r="4945" customFormat="1" hidden="1" x14ac:dyDescent="0.35"/>
    <row r="4946" customFormat="1" hidden="1" x14ac:dyDescent="0.35"/>
    <row r="4947" customFormat="1" hidden="1" x14ac:dyDescent="0.35"/>
    <row r="4948" customFormat="1" hidden="1" x14ac:dyDescent="0.35"/>
    <row r="4949" customFormat="1" hidden="1" x14ac:dyDescent="0.35"/>
    <row r="4950" customFormat="1" hidden="1" x14ac:dyDescent="0.35"/>
    <row r="4951" customFormat="1" hidden="1" x14ac:dyDescent="0.35"/>
    <row r="4952" customFormat="1" hidden="1" x14ac:dyDescent="0.35"/>
    <row r="4953" customFormat="1" hidden="1" x14ac:dyDescent="0.35"/>
    <row r="4954" customFormat="1" hidden="1" x14ac:dyDescent="0.35"/>
    <row r="4955" customFormat="1" hidden="1" x14ac:dyDescent="0.35"/>
    <row r="4956" customFormat="1" hidden="1" x14ac:dyDescent="0.35"/>
    <row r="4957" customFormat="1" hidden="1" x14ac:dyDescent="0.35"/>
    <row r="4958" customFormat="1" hidden="1" x14ac:dyDescent="0.35"/>
    <row r="4959" customFormat="1" hidden="1" x14ac:dyDescent="0.35"/>
    <row r="4960" customFormat="1" hidden="1" x14ac:dyDescent="0.35"/>
    <row r="4961" customFormat="1" hidden="1" x14ac:dyDescent="0.35"/>
    <row r="4962" customFormat="1" hidden="1" x14ac:dyDescent="0.35"/>
    <row r="4963" customFormat="1" hidden="1" x14ac:dyDescent="0.35"/>
    <row r="4964" customFormat="1" hidden="1" x14ac:dyDescent="0.35"/>
    <row r="4965" customFormat="1" hidden="1" x14ac:dyDescent="0.35"/>
    <row r="4966" customFormat="1" hidden="1" x14ac:dyDescent="0.35"/>
    <row r="4967" customFormat="1" hidden="1" x14ac:dyDescent="0.35"/>
    <row r="4968" customFormat="1" hidden="1" x14ac:dyDescent="0.35"/>
    <row r="4969" customFormat="1" hidden="1" x14ac:dyDescent="0.35"/>
    <row r="4970" customFormat="1" hidden="1" x14ac:dyDescent="0.35"/>
    <row r="4971" customFormat="1" hidden="1" x14ac:dyDescent="0.35"/>
    <row r="4972" customFormat="1" hidden="1" x14ac:dyDescent="0.35"/>
    <row r="4973" customFormat="1" hidden="1" x14ac:dyDescent="0.35"/>
    <row r="4974" customFormat="1" hidden="1" x14ac:dyDescent="0.35"/>
    <row r="4975" customFormat="1" hidden="1" x14ac:dyDescent="0.35"/>
    <row r="4976" customFormat="1" hidden="1" x14ac:dyDescent="0.35"/>
    <row r="4977" customFormat="1" hidden="1" x14ac:dyDescent="0.35"/>
    <row r="4978" customFormat="1" hidden="1" x14ac:dyDescent="0.35"/>
    <row r="4979" customFormat="1" hidden="1" x14ac:dyDescent="0.35"/>
    <row r="4980" customFormat="1" hidden="1" x14ac:dyDescent="0.35"/>
    <row r="4981" customFormat="1" hidden="1" x14ac:dyDescent="0.35"/>
    <row r="4982" customFormat="1" hidden="1" x14ac:dyDescent="0.35"/>
    <row r="4983" customFormat="1" hidden="1" x14ac:dyDescent="0.35"/>
    <row r="4984" customFormat="1" hidden="1" x14ac:dyDescent="0.35"/>
    <row r="4985" customFormat="1" hidden="1" x14ac:dyDescent="0.35"/>
    <row r="4986" customFormat="1" hidden="1" x14ac:dyDescent="0.35"/>
    <row r="4987" customFormat="1" hidden="1" x14ac:dyDescent="0.35"/>
    <row r="4988" customFormat="1" hidden="1" x14ac:dyDescent="0.35"/>
    <row r="4989" customFormat="1" hidden="1" x14ac:dyDescent="0.35"/>
    <row r="4990" customFormat="1" hidden="1" x14ac:dyDescent="0.35"/>
    <row r="4991" customFormat="1" hidden="1" x14ac:dyDescent="0.35"/>
    <row r="4992" customFormat="1" hidden="1" x14ac:dyDescent="0.35"/>
    <row r="4993" customFormat="1" hidden="1" x14ac:dyDescent="0.35"/>
    <row r="4994" customFormat="1" hidden="1" x14ac:dyDescent="0.35"/>
    <row r="4995" customFormat="1" hidden="1" x14ac:dyDescent="0.35"/>
    <row r="4996" customFormat="1" hidden="1" x14ac:dyDescent="0.35"/>
    <row r="4997" customFormat="1" hidden="1" x14ac:dyDescent="0.35"/>
    <row r="4998" customFormat="1" hidden="1" x14ac:dyDescent="0.35"/>
    <row r="4999" customFormat="1" hidden="1" x14ac:dyDescent="0.35"/>
    <row r="5000" customFormat="1" hidden="1" x14ac:dyDescent="0.35"/>
    <row r="5001" customFormat="1" hidden="1" x14ac:dyDescent="0.35"/>
    <row r="5002" customFormat="1" hidden="1" x14ac:dyDescent="0.35"/>
    <row r="5003" customFormat="1" hidden="1" x14ac:dyDescent="0.35"/>
    <row r="5004" customFormat="1" hidden="1" x14ac:dyDescent="0.35"/>
    <row r="5005" customFormat="1" hidden="1" x14ac:dyDescent="0.35"/>
    <row r="5006" customFormat="1" hidden="1" x14ac:dyDescent="0.35"/>
    <row r="5007" customFormat="1" hidden="1" x14ac:dyDescent="0.35"/>
    <row r="5008" customFormat="1" hidden="1" x14ac:dyDescent="0.35"/>
    <row r="5009" customFormat="1" hidden="1" x14ac:dyDescent="0.35"/>
    <row r="5010" customFormat="1" hidden="1" x14ac:dyDescent="0.35"/>
    <row r="5011" customFormat="1" hidden="1" x14ac:dyDescent="0.35"/>
    <row r="5012" customFormat="1" hidden="1" x14ac:dyDescent="0.35"/>
    <row r="5013" customFormat="1" hidden="1" x14ac:dyDescent="0.35"/>
    <row r="5014" customFormat="1" hidden="1" x14ac:dyDescent="0.35"/>
    <row r="5015" customFormat="1" hidden="1" x14ac:dyDescent="0.35"/>
    <row r="5016" customFormat="1" hidden="1" x14ac:dyDescent="0.35"/>
    <row r="5017" customFormat="1" hidden="1" x14ac:dyDescent="0.35"/>
    <row r="5018" customFormat="1" hidden="1" x14ac:dyDescent="0.35"/>
    <row r="5019" customFormat="1" hidden="1" x14ac:dyDescent="0.35"/>
    <row r="5020" customFormat="1" hidden="1" x14ac:dyDescent="0.35"/>
    <row r="5021" customFormat="1" hidden="1" x14ac:dyDescent="0.35"/>
    <row r="5022" customFormat="1" hidden="1" x14ac:dyDescent="0.35"/>
    <row r="5023" customFormat="1" hidden="1" x14ac:dyDescent="0.35"/>
    <row r="5024" customFormat="1" hidden="1" x14ac:dyDescent="0.35"/>
    <row r="5025" customFormat="1" hidden="1" x14ac:dyDescent="0.35"/>
    <row r="5026" customFormat="1" hidden="1" x14ac:dyDescent="0.35"/>
    <row r="5027" customFormat="1" hidden="1" x14ac:dyDescent="0.35"/>
    <row r="5028" customFormat="1" hidden="1" x14ac:dyDescent="0.35"/>
    <row r="5029" customFormat="1" hidden="1" x14ac:dyDescent="0.35"/>
    <row r="5030" customFormat="1" hidden="1" x14ac:dyDescent="0.35"/>
    <row r="5031" customFormat="1" hidden="1" x14ac:dyDescent="0.35"/>
    <row r="5032" customFormat="1" hidden="1" x14ac:dyDescent="0.35"/>
    <row r="5033" customFormat="1" hidden="1" x14ac:dyDescent="0.35"/>
    <row r="5034" customFormat="1" hidden="1" x14ac:dyDescent="0.35"/>
    <row r="5035" customFormat="1" hidden="1" x14ac:dyDescent="0.35"/>
    <row r="5036" customFormat="1" hidden="1" x14ac:dyDescent="0.35"/>
    <row r="5037" customFormat="1" hidden="1" x14ac:dyDescent="0.35"/>
    <row r="5038" customFormat="1" hidden="1" x14ac:dyDescent="0.35"/>
    <row r="5039" customFormat="1" hidden="1" x14ac:dyDescent="0.35"/>
    <row r="5040" customFormat="1" hidden="1" x14ac:dyDescent="0.35"/>
    <row r="5041" customFormat="1" hidden="1" x14ac:dyDescent="0.35"/>
    <row r="5042" customFormat="1" hidden="1" x14ac:dyDescent="0.35"/>
    <row r="5043" customFormat="1" hidden="1" x14ac:dyDescent="0.35"/>
    <row r="5044" customFormat="1" hidden="1" x14ac:dyDescent="0.35"/>
    <row r="5045" customFormat="1" hidden="1" x14ac:dyDescent="0.35"/>
    <row r="5046" customFormat="1" hidden="1" x14ac:dyDescent="0.35"/>
    <row r="5047" customFormat="1" hidden="1" x14ac:dyDescent="0.35"/>
    <row r="5048" customFormat="1" hidden="1" x14ac:dyDescent="0.35"/>
    <row r="5049" customFormat="1" hidden="1" x14ac:dyDescent="0.35"/>
    <row r="5050" customFormat="1" hidden="1" x14ac:dyDescent="0.35"/>
    <row r="5051" customFormat="1" hidden="1" x14ac:dyDescent="0.35"/>
    <row r="5052" customFormat="1" hidden="1" x14ac:dyDescent="0.35"/>
    <row r="5053" customFormat="1" hidden="1" x14ac:dyDescent="0.35"/>
    <row r="5054" customFormat="1" hidden="1" x14ac:dyDescent="0.35"/>
    <row r="5055" customFormat="1" hidden="1" x14ac:dyDescent="0.35"/>
    <row r="5056" customFormat="1" hidden="1" x14ac:dyDescent="0.35"/>
    <row r="5057" customFormat="1" hidden="1" x14ac:dyDescent="0.35"/>
    <row r="5058" customFormat="1" hidden="1" x14ac:dyDescent="0.35"/>
    <row r="5059" customFormat="1" hidden="1" x14ac:dyDescent="0.35"/>
    <row r="5060" customFormat="1" hidden="1" x14ac:dyDescent="0.35"/>
    <row r="5061" customFormat="1" hidden="1" x14ac:dyDescent="0.35"/>
    <row r="5062" customFormat="1" hidden="1" x14ac:dyDescent="0.35"/>
    <row r="5063" customFormat="1" hidden="1" x14ac:dyDescent="0.35"/>
    <row r="5064" customFormat="1" hidden="1" x14ac:dyDescent="0.35"/>
    <row r="5065" customFormat="1" hidden="1" x14ac:dyDescent="0.35"/>
    <row r="5066" customFormat="1" hidden="1" x14ac:dyDescent="0.35"/>
    <row r="5067" customFormat="1" hidden="1" x14ac:dyDescent="0.35"/>
    <row r="5068" customFormat="1" hidden="1" x14ac:dyDescent="0.35"/>
    <row r="5069" customFormat="1" hidden="1" x14ac:dyDescent="0.35"/>
    <row r="5070" customFormat="1" hidden="1" x14ac:dyDescent="0.35"/>
    <row r="5071" customFormat="1" hidden="1" x14ac:dyDescent="0.35"/>
    <row r="5072" customFormat="1" hidden="1" x14ac:dyDescent="0.35"/>
    <row r="5073" customFormat="1" hidden="1" x14ac:dyDescent="0.35"/>
    <row r="5074" customFormat="1" hidden="1" x14ac:dyDescent="0.35"/>
    <row r="5075" customFormat="1" hidden="1" x14ac:dyDescent="0.35"/>
    <row r="5076" customFormat="1" hidden="1" x14ac:dyDescent="0.35"/>
    <row r="5077" customFormat="1" hidden="1" x14ac:dyDescent="0.35"/>
    <row r="5078" customFormat="1" hidden="1" x14ac:dyDescent="0.35"/>
    <row r="5079" customFormat="1" hidden="1" x14ac:dyDescent="0.35"/>
    <row r="5080" customFormat="1" hidden="1" x14ac:dyDescent="0.35"/>
    <row r="5081" customFormat="1" hidden="1" x14ac:dyDescent="0.35"/>
    <row r="5082" customFormat="1" hidden="1" x14ac:dyDescent="0.35"/>
    <row r="5083" customFormat="1" hidden="1" x14ac:dyDescent="0.35"/>
    <row r="5084" customFormat="1" hidden="1" x14ac:dyDescent="0.35"/>
    <row r="5085" customFormat="1" hidden="1" x14ac:dyDescent="0.35"/>
    <row r="5086" customFormat="1" hidden="1" x14ac:dyDescent="0.35"/>
    <row r="5087" customFormat="1" hidden="1" x14ac:dyDescent="0.35"/>
    <row r="5088" customFormat="1" hidden="1" x14ac:dyDescent="0.35"/>
    <row r="5089" customFormat="1" hidden="1" x14ac:dyDescent="0.35"/>
    <row r="5090" customFormat="1" hidden="1" x14ac:dyDescent="0.35"/>
    <row r="5091" customFormat="1" hidden="1" x14ac:dyDescent="0.35"/>
    <row r="5092" customFormat="1" hidden="1" x14ac:dyDescent="0.35"/>
    <row r="5093" customFormat="1" hidden="1" x14ac:dyDescent="0.35"/>
    <row r="5094" customFormat="1" hidden="1" x14ac:dyDescent="0.35"/>
    <row r="5095" customFormat="1" hidden="1" x14ac:dyDescent="0.35"/>
    <row r="5096" customFormat="1" hidden="1" x14ac:dyDescent="0.35"/>
    <row r="5097" customFormat="1" hidden="1" x14ac:dyDescent="0.35"/>
    <row r="5098" customFormat="1" hidden="1" x14ac:dyDescent="0.35"/>
    <row r="5099" customFormat="1" hidden="1" x14ac:dyDescent="0.35"/>
    <row r="5100" customFormat="1" hidden="1" x14ac:dyDescent="0.35"/>
    <row r="5101" customFormat="1" hidden="1" x14ac:dyDescent="0.35"/>
    <row r="5102" customFormat="1" hidden="1" x14ac:dyDescent="0.35"/>
    <row r="5103" customFormat="1" hidden="1" x14ac:dyDescent="0.35"/>
    <row r="5104" customFormat="1" hidden="1" x14ac:dyDescent="0.35"/>
    <row r="5105" customFormat="1" hidden="1" x14ac:dyDescent="0.35"/>
    <row r="5106" customFormat="1" hidden="1" x14ac:dyDescent="0.35"/>
    <row r="5107" customFormat="1" hidden="1" x14ac:dyDescent="0.35"/>
    <row r="5108" customFormat="1" hidden="1" x14ac:dyDescent="0.35"/>
    <row r="5109" customFormat="1" hidden="1" x14ac:dyDescent="0.35"/>
    <row r="5110" customFormat="1" hidden="1" x14ac:dyDescent="0.35"/>
    <row r="5111" customFormat="1" hidden="1" x14ac:dyDescent="0.35"/>
    <row r="5112" customFormat="1" hidden="1" x14ac:dyDescent="0.35"/>
    <row r="5113" customFormat="1" hidden="1" x14ac:dyDescent="0.35"/>
    <row r="5114" customFormat="1" hidden="1" x14ac:dyDescent="0.35"/>
    <row r="5115" customFormat="1" hidden="1" x14ac:dyDescent="0.35"/>
    <row r="5116" customFormat="1" hidden="1" x14ac:dyDescent="0.35"/>
    <row r="5117" customFormat="1" hidden="1" x14ac:dyDescent="0.35"/>
    <row r="5118" customFormat="1" hidden="1" x14ac:dyDescent="0.35"/>
    <row r="5119" customFormat="1" hidden="1" x14ac:dyDescent="0.35"/>
    <row r="5120" customFormat="1" hidden="1" x14ac:dyDescent="0.35"/>
    <row r="5121" customFormat="1" hidden="1" x14ac:dyDescent="0.35"/>
    <row r="5122" customFormat="1" hidden="1" x14ac:dyDescent="0.35"/>
    <row r="5123" customFormat="1" hidden="1" x14ac:dyDescent="0.35"/>
    <row r="5124" customFormat="1" hidden="1" x14ac:dyDescent="0.35"/>
    <row r="5125" customFormat="1" hidden="1" x14ac:dyDescent="0.35"/>
    <row r="5126" customFormat="1" hidden="1" x14ac:dyDescent="0.35"/>
    <row r="5127" customFormat="1" hidden="1" x14ac:dyDescent="0.35"/>
    <row r="5128" customFormat="1" hidden="1" x14ac:dyDescent="0.35"/>
    <row r="5129" customFormat="1" hidden="1" x14ac:dyDescent="0.35"/>
    <row r="5130" customFormat="1" hidden="1" x14ac:dyDescent="0.35"/>
    <row r="5131" customFormat="1" hidden="1" x14ac:dyDescent="0.35"/>
    <row r="5132" customFormat="1" hidden="1" x14ac:dyDescent="0.35"/>
    <row r="5133" customFormat="1" hidden="1" x14ac:dyDescent="0.35"/>
    <row r="5134" customFormat="1" hidden="1" x14ac:dyDescent="0.35"/>
    <row r="5135" customFormat="1" hidden="1" x14ac:dyDescent="0.35"/>
    <row r="5136" customFormat="1" hidden="1" x14ac:dyDescent="0.35"/>
    <row r="5137" customFormat="1" hidden="1" x14ac:dyDescent="0.35"/>
    <row r="5138" customFormat="1" hidden="1" x14ac:dyDescent="0.35"/>
    <row r="5139" customFormat="1" hidden="1" x14ac:dyDescent="0.35"/>
    <row r="5140" customFormat="1" hidden="1" x14ac:dyDescent="0.35"/>
    <row r="5141" customFormat="1" hidden="1" x14ac:dyDescent="0.35"/>
    <row r="5142" customFormat="1" hidden="1" x14ac:dyDescent="0.35"/>
    <row r="5143" customFormat="1" hidden="1" x14ac:dyDescent="0.35"/>
    <row r="5144" customFormat="1" hidden="1" x14ac:dyDescent="0.35"/>
    <row r="5145" customFormat="1" hidden="1" x14ac:dyDescent="0.35"/>
    <row r="5146" customFormat="1" hidden="1" x14ac:dyDescent="0.35"/>
    <row r="5147" customFormat="1" hidden="1" x14ac:dyDescent="0.35"/>
    <row r="5148" customFormat="1" hidden="1" x14ac:dyDescent="0.35"/>
    <row r="5149" customFormat="1" hidden="1" x14ac:dyDescent="0.35"/>
    <row r="5150" customFormat="1" hidden="1" x14ac:dyDescent="0.35"/>
    <row r="5151" customFormat="1" hidden="1" x14ac:dyDescent="0.35"/>
    <row r="5152" customFormat="1" hidden="1" x14ac:dyDescent="0.35"/>
    <row r="5153" customFormat="1" hidden="1" x14ac:dyDescent="0.35"/>
    <row r="5154" customFormat="1" hidden="1" x14ac:dyDescent="0.35"/>
    <row r="5155" customFormat="1" hidden="1" x14ac:dyDescent="0.35"/>
    <row r="5156" customFormat="1" hidden="1" x14ac:dyDescent="0.35"/>
    <row r="5157" customFormat="1" hidden="1" x14ac:dyDescent="0.35"/>
    <row r="5158" customFormat="1" hidden="1" x14ac:dyDescent="0.35"/>
    <row r="5159" customFormat="1" hidden="1" x14ac:dyDescent="0.35"/>
    <row r="5160" customFormat="1" hidden="1" x14ac:dyDescent="0.35"/>
    <row r="5161" customFormat="1" hidden="1" x14ac:dyDescent="0.35"/>
    <row r="5162" customFormat="1" hidden="1" x14ac:dyDescent="0.35"/>
    <row r="5163" customFormat="1" hidden="1" x14ac:dyDescent="0.35"/>
    <row r="5164" customFormat="1" hidden="1" x14ac:dyDescent="0.35"/>
    <row r="5165" customFormat="1" hidden="1" x14ac:dyDescent="0.35"/>
    <row r="5166" customFormat="1" hidden="1" x14ac:dyDescent="0.35"/>
    <row r="5167" customFormat="1" hidden="1" x14ac:dyDescent="0.35"/>
    <row r="5168" customFormat="1" hidden="1" x14ac:dyDescent="0.35"/>
    <row r="5169" customFormat="1" hidden="1" x14ac:dyDescent="0.35"/>
    <row r="5170" customFormat="1" hidden="1" x14ac:dyDescent="0.35"/>
    <row r="5171" customFormat="1" hidden="1" x14ac:dyDescent="0.35"/>
    <row r="5172" customFormat="1" hidden="1" x14ac:dyDescent="0.35"/>
    <row r="5173" customFormat="1" hidden="1" x14ac:dyDescent="0.35"/>
    <row r="5174" customFormat="1" hidden="1" x14ac:dyDescent="0.35"/>
    <row r="5175" customFormat="1" hidden="1" x14ac:dyDescent="0.35"/>
    <row r="5176" customFormat="1" hidden="1" x14ac:dyDescent="0.35"/>
    <row r="5177" customFormat="1" hidden="1" x14ac:dyDescent="0.35"/>
    <row r="5178" customFormat="1" hidden="1" x14ac:dyDescent="0.35"/>
    <row r="5179" customFormat="1" hidden="1" x14ac:dyDescent="0.35"/>
    <row r="5180" customFormat="1" hidden="1" x14ac:dyDescent="0.35"/>
    <row r="5181" customFormat="1" hidden="1" x14ac:dyDescent="0.35"/>
    <row r="5182" customFormat="1" hidden="1" x14ac:dyDescent="0.35"/>
    <row r="5183" customFormat="1" hidden="1" x14ac:dyDescent="0.35"/>
    <row r="5184" customFormat="1" hidden="1" x14ac:dyDescent="0.35"/>
    <row r="5185" customFormat="1" hidden="1" x14ac:dyDescent="0.35"/>
    <row r="5186" customFormat="1" hidden="1" x14ac:dyDescent="0.35"/>
    <row r="5187" customFormat="1" hidden="1" x14ac:dyDescent="0.35"/>
    <row r="5188" customFormat="1" hidden="1" x14ac:dyDescent="0.35"/>
    <row r="5189" customFormat="1" hidden="1" x14ac:dyDescent="0.35"/>
    <row r="5190" customFormat="1" hidden="1" x14ac:dyDescent="0.35"/>
    <row r="5191" customFormat="1" hidden="1" x14ac:dyDescent="0.35"/>
    <row r="5192" customFormat="1" hidden="1" x14ac:dyDescent="0.35"/>
    <row r="5193" customFormat="1" hidden="1" x14ac:dyDescent="0.35"/>
    <row r="5194" customFormat="1" hidden="1" x14ac:dyDescent="0.35"/>
    <row r="5195" customFormat="1" hidden="1" x14ac:dyDescent="0.35"/>
    <row r="5196" customFormat="1" hidden="1" x14ac:dyDescent="0.35"/>
    <row r="5197" customFormat="1" hidden="1" x14ac:dyDescent="0.35"/>
    <row r="5198" customFormat="1" hidden="1" x14ac:dyDescent="0.35"/>
    <row r="5199" customFormat="1" hidden="1" x14ac:dyDescent="0.35"/>
    <row r="5200" customFormat="1" hidden="1" x14ac:dyDescent="0.35"/>
    <row r="5201" customFormat="1" hidden="1" x14ac:dyDescent="0.35"/>
    <row r="5202" customFormat="1" hidden="1" x14ac:dyDescent="0.35"/>
    <row r="5203" customFormat="1" hidden="1" x14ac:dyDescent="0.35"/>
    <row r="5204" customFormat="1" hidden="1" x14ac:dyDescent="0.35"/>
    <row r="5205" customFormat="1" hidden="1" x14ac:dyDescent="0.35"/>
    <row r="5206" customFormat="1" hidden="1" x14ac:dyDescent="0.35"/>
    <row r="5207" customFormat="1" hidden="1" x14ac:dyDescent="0.35"/>
    <row r="5208" customFormat="1" hidden="1" x14ac:dyDescent="0.35"/>
    <row r="5209" customFormat="1" hidden="1" x14ac:dyDescent="0.35"/>
    <row r="5210" customFormat="1" hidden="1" x14ac:dyDescent="0.35"/>
    <row r="5211" customFormat="1" hidden="1" x14ac:dyDescent="0.35"/>
    <row r="5212" customFormat="1" hidden="1" x14ac:dyDescent="0.35"/>
    <row r="5213" customFormat="1" hidden="1" x14ac:dyDescent="0.35"/>
    <row r="5214" customFormat="1" hidden="1" x14ac:dyDescent="0.35"/>
    <row r="5215" customFormat="1" hidden="1" x14ac:dyDescent="0.35"/>
    <row r="5216" customFormat="1" hidden="1" x14ac:dyDescent="0.35"/>
    <row r="5217" customFormat="1" hidden="1" x14ac:dyDescent="0.35"/>
    <row r="5218" customFormat="1" hidden="1" x14ac:dyDescent="0.35"/>
    <row r="5219" customFormat="1" hidden="1" x14ac:dyDescent="0.35"/>
    <row r="5220" customFormat="1" hidden="1" x14ac:dyDescent="0.35"/>
    <row r="5221" customFormat="1" hidden="1" x14ac:dyDescent="0.35"/>
    <row r="5222" customFormat="1" hidden="1" x14ac:dyDescent="0.35"/>
    <row r="5223" customFormat="1" hidden="1" x14ac:dyDescent="0.35"/>
    <row r="5224" customFormat="1" hidden="1" x14ac:dyDescent="0.35"/>
    <row r="5225" customFormat="1" hidden="1" x14ac:dyDescent="0.35"/>
    <row r="5226" customFormat="1" hidden="1" x14ac:dyDescent="0.35"/>
    <row r="5227" customFormat="1" hidden="1" x14ac:dyDescent="0.35"/>
    <row r="5228" customFormat="1" hidden="1" x14ac:dyDescent="0.35"/>
    <row r="5229" customFormat="1" hidden="1" x14ac:dyDescent="0.35"/>
    <row r="5230" customFormat="1" hidden="1" x14ac:dyDescent="0.35"/>
    <row r="5231" customFormat="1" hidden="1" x14ac:dyDescent="0.35"/>
    <row r="5232" customFormat="1" hidden="1" x14ac:dyDescent="0.35"/>
    <row r="5233" customFormat="1" hidden="1" x14ac:dyDescent="0.35"/>
    <row r="5234" customFormat="1" hidden="1" x14ac:dyDescent="0.35"/>
    <row r="5235" customFormat="1" hidden="1" x14ac:dyDescent="0.35"/>
    <row r="5236" customFormat="1" hidden="1" x14ac:dyDescent="0.35"/>
    <row r="5237" customFormat="1" hidden="1" x14ac:dyDescent="0.35"/>
    <row r="5238" customFormat="1" hidden="1" x14ac:dyDescent="0.35"/>
    <row r="5239" customFormat="1" hidden="1" x14ac:dyDescent="0.35"/>
    <row r="5240" customFormat="1" hidden="1" x14ac:dyDescent="0.35"/>
    <row r="5241" customFormat="1" hidden="1" x14ac:dyDescent="0.35"/>
    <row r="5242" customFormat="1" hidden="1" x14ac:dyDescent="0.35"/>
    <row r="5243" customFormat="1" hidden="1" x14ac:dyDescent="0.35"/>
    <row r="5244" customFormat="1" hidden="1" x14ac:dyDescent="0.35"/>
    <row r="5245" customFormat="1" hidden="1" x14ac:dyDescent="0.35"/>
    <row r="5246" customFormat="1" hidden="1" x14ac:dyDescent="0.35"/>
    <row r="5247" customFormat="1" hidden="1" x14ac:dyDescent="0.35"/>
    <row r="5248" customFormat="1" hidden="1" x14ac:dyDescent="0.35"/>
    <row r="5249" customFormat="1" hidden="1" x14ac:dyDescent="0.35"/>
    <row r="5250" customFormat="1" hidden="1" x14ac:dyDescent="0.35"/>
    <row r="5251" customFormat="1" hidden="1" x14ac:dyDescent="0.35"/>
    <row r="5252" customFormat="1" hidden="1" x14ac:dyDescent="0.35"/>
    <row r="5253" customFormat="1" hidden="1" x14ac:dyDescent="0.35"/>
    <row r="5254" customFormat="1" hidden="1" x14ac:dyDescent="0.35"/>
    <row r="5255" customFormat="1" hidden="1" x14ac:dyDescent="0.35"/>
    <row r="5256" customFormat="1" hidden="1" x14ac:dyDescent="0.35"/>
    <row r="5257" customFormat="1" hidden="1" x14ac:dyDescent="0.35"/>
    <row r="5258" customFormat="1" hidden="1" x14ac:dyDescent="0.35"/>
    <row r="5259" customFormat="1" hidden="1" x14ac:dyDescent="0.35"/>
    <row r="5260" customFormat="1" hidden="1" x14ac:dyDescent="0.35"/>
    <row r="5261" customFormat="1" hidden="1" x14ac:dyDescent="0.35"/>
    <row r="5262" customFormat="1" hidden="1" x14ac:dyDescent="0.35"/>
    <row r="5263" customFormat="1" hidden="1" x14ac:dyDescent="0.35"/>
    <row r="5264" customFormat="1" hidden="1" x14ac:dyDescent="0.35"/>
    <row r="5265" customFormat="1" hidden="1" x14ac:dyDescent="0.35"/>
    <row r="5266" customFormat="1" hidden="1" x14ac:dyDescent="0.35"/>
    <row r="5267" customFormat="1" hidden="1" x14ac:dyDescent="0.35"/>
    <row r="5268" customFormat="1" hidden="1" x14ac:dyDescent="0.35"/>
    <row r="5269" customFormat="1" hidden="1" x14ac:dyDescent="0.35"/>
    <row r="5270" customFormat="1" hidden="1" x14ac:dyDescent="0.35"/>
    <row r="5271" customFormat="1" hidden="1" x14ac:dyDescent="0.35"/>
    <row r="5272" customFormat="1" hidden="1" x14ac:dyDescent="0.35"/>
    <row r="5273" customFormat="1" hidden="1" x14ac:dyDescent="0.35"/>
    <row r="5274" customFormat="1" hidden="1" x14ac:dyDescent="0.35"/>
    <row r="5275" customFormat="1" hidden="1" x14ac:dyDescent="0.35"/>
    <row r="5276" customFormat="1" hidden="1" x14ac:dyDescent="0.35"/>
    <row r="5277" customFormat="1" hidden="1" x14ac:dyDescent="0.35"/>
    <row r="5278" customFormat="1" hidden="1" x14ac:dyDescent="0.35"/>
    <row r="5279" customFormat="1" hidden="1" x14ac:dyDescent="0.35"/>
    <row r="5280" customFormat="1" hidden="1" x14ac:dyDescent="0.35"/>
    <row r="5281" customFormat="1" hidden="1" x14ac:dyDescent="0.35"/>
    <row r="5282" customFormat="1" hidden="1" x14ac:dyDescent="0.35"/>
    <row r="5283" customFormat="1" hidden="1" x14ac:dyDescent="0.35"/>
    <row r="5284" customFormat="1" hidden="1" x14ac:dyDescent="0.35"/>
    <row r="5285" customFormat="1" hidden="1" x14ac:dyDescent="0.35"/>
    <row r="5286" customFormat="1" hidden="1" x14ac:dyDescent="0.35"/>
    <row r="5287" customFormat="1" hidden="1" x14ac:dyDescent="0.35"/>
    <row r="5288" customFormat="1" hidden="1" x14ac:dyDescent="0.35"/>
    <row r="5289" customFormat="1" hidden="1" x14ac:dyDescent="0.35"/>
    <row r="5290" customFormat="1" hidden="1" x14ac:dyDescent="0.35"/>
    <row r="5291" customFormat="1" hidden="1" x14ac:dyDescent="0.35"/>
    <row r="5292" customFormat="1" hidden="1" x14ac:dyDescent="0.35"/>
    <row r="5293" customFormat="1" hidden="1" x14ac:dyDescent="0.35"/>
    <row r="5294" customFormat="1" hidden="1" x14ac:dyDescent="0.35"/>
    <row r="5295" customFormat="1" hidden="1" x14ac:dyDescent="0.35"/>
    <row r="5296" customFormat="1" hidden="1" x14ac:dyDescent="0.35"/>
    <row r="5297" customFormat="1" hidden="1" x14ac:dyDescent="0.35"/>
    <row r="5298" customFormat="1" hidden="1" x14ac:dyDescent="0.35"/>
    <row r="5299" customFormat="1" hidden="1" x14ac:dyDescent="0.35"/>
    <row r="5300" customFormat="1" hidden="1" x14ac:dyDescent="0.35"/>
    <row r="5301" customFormat="1" hidden="1" x14ac:dyDescent="0.35"/>
    <row r="5302" customFormat="1" hidden="1" x14ac:dyDescent="0.35"/>
    <row r="5303" customFormat="1" hidden="1" x14ac:dyDescent="0.35"/>
    <row r="5304" customFormat="1" hidden="1" x14ac:dyDescent="0.35"/>
    <row r="5305" customFormat="1" hidden="1" x14ac:dyDescent="0.35"/>
    <row r="5306" customFormat="1" hidden="1" x14ac:dyDescent="0.35"/>
    <row r="5307" customFormat="1" hidden="1" x14ac:dyDescent="0.35"/>
    <row r="5308" customFormat="1" hidden="1" x14ac:dyDescent="0.35"/>
    <row r="5309" customFormat="1" hidden="1" x14ac:dyDescent="0.35"/>
    <row r="5310" customFormat="1" hidden="1" x14ac:dyDescent="0.35"/>
    <row r="5311" customFormat="1" hidden="1" x14ac:dyDescent="0.35"/>
    <row r="5312" customFormat="1" hidden="1" x14ac:dyDescent="0.35"/>
    <row r="5313" customFormat="1" hidden="1" x14ac:dyDescent="0.35"/>
    <row r="5314" customFormat="1" hidden="1" x14ac:dyDescent="0.35"/>
    <row r="5315" customFormat="1" hidden="1" x14ac:dyDescent="0.35"/>
    <row r="5316" customFormat="1" hidden="1" x14ac:dyDescent="0.35"/>
    <row r="5317" customFormat="1" hidden="1" x14ac:dyDescent="0.35"/>
    <row r="5318" customFormat="1" hidden="1" x14ac:dyDescent="0.35"/>
    <row r="5319" customFormat="1" hidden="1" x14ac:dyDescent="0.35"/>
    <row r="5320" customFormat="1" hidden="1" x14ac:dyDescent="0.35"/>
    <row r="5321" customFormat="1" hidden="1" x14ac:dyDescent="0.35"/>
    <row r="5322" customFormat="1" hidden="1" x14ac:dyDescent="0.35"/>
    <row r="5323" customFormat="1" hidden="1" x14ac:dyDescent="0.35"/>
    <row r="5324" customFormat="1" hidden="1" x14ac:dyDescent="0.35"/>
    <row r="5325" customFormat="1" hidden="1" x14ac:dyDescent="0.35"/>
    <row r="5326" customFormat="1" hidden="1" x14ac:dyDescent="0.35"/>
    <row r="5327" customFormat="1" hidden="1" x14ac:dyDescent="0.35"/>
    <row r="5328" customFormat="1" hidden="1" x14ac:dyDescent="0.35"/>
    <row r="5329" customFormat="1" hidden="1" x14ac:dyDescent="0.35"/>
    <row r="5330" customFormat="1" hidden="1" x14ac:dyDescent="0.35"/>
    <row r="5331" customFormat="1" hidden="1" x14ac:dyDescent="0.35"/>
    <row r="5332" customFormat="1" hidden="1" x14ac:dyDescent="0.35"/>
    <row r="5333" customFormat="1" hidden="1" x14ac:dyDescent="0.35"/>
    <row r="5334" customFormat="1" hidden="1" x14ac:dyDescent="0.35"/>
    <row r="5335" customFormat="1" hidden="1" x14ac:dyDescent="0.35"/>
    <row r="5336" customFormat="1" hidden="1" x14ac:dyDescent="0.35"/>
    <row r="5337" customFormat="1" hidden="1" x14ac:dyDescent="0.35"/>
    <row r="5338" customFormat="1" hidden="1" x14ac:dyDescent="0.35"/>
    <row r="5339" customFormat="1" hidden="1" x14ac:dyDescent="0.35"/>
    <row r="5340" customFormat="1" hidden="1" x14ac:dyDescent="0.35"/>
    <row r="5341" customFormat="1" hidden="1" x14ac:dyDescent="0.35"/>
    <row r="5342" customFormat="1" hidden="1" x14ac:dyDescent="0.35"/>
    <row r="5343" customFormat="1" hidden="1" x14ac:dyDescent="0.35"/>
    <row r="5344" customFormat="1" hidden="1" x14ac:dyDescent="0.35"/>
    <row r="5345" customFormat="1" hidden="1" x14ac:dyDescent="0.35"/>
    <row r="5346" customFormat="1" hidden="1" x14ac:dyDescent="0.35"/>
    <row r="5347" customFormat="1" hidden="1" x14ac:dyDescent="0.35"/>
    <row r="5348" customFormat="1" hidden="1" x14ac:dyDescent="0.35"/>
    <row r="5349" customFormat="1" hidden="1" x14ac:dyDescent="0.35"/>
    <row r="5350" customFormat="1" hidden="1" x14ac:dyDescent="0.35"/>
    <row r="5351" customFormat="1" hidden="1" x14ac:dyDescent="0.35"/>
    <row r="5352" customFormat="1" hidden="1" x14ac:dyDescent="0.35"/>
    <row r="5353" customFormat="1" hidden="1" x14ac:dyDescent="0.35"/>
    <row r="5354" customFormat="1" hidden="1" x14ac:dyDescent="0.35"/>
    <row r="5355" customFormat="1" hidden="1" x14ac:dyDescent="0.35"/>
    <row r="5356" customFormat="1" hidden="1" x14ac:dyDescent="0.35"/>
    <row r="5357" customFormat="1" hidden="1" x14ac:dyDescent="0.35"/>
    <row r="5358" customFormat="1" hidden="1" x14ac:dyDescent="0.35"/>
    <row r="5359" customFormat="1" hidden="1" x14ac:dyDescent="0.35"/>
    <row r="5360" customFormat="1" hidden="1" x14ac:dyDescent="0.35"/>
    <row r="5361" customFormat="1" hidden="1" x14ac:dyDescent="0.35"/>
    <row r="5362" customFormat="1" hidden="1" x14ac:dyDescent="0.35"/>
    <row r="5363" customFormat="1" hidden="1" x14ac:dyDescent="0.35"/>
    <row r="5364" customFormat="1" hidden="1" x14ac:dyDescent="0.35"/>
    <row r="5365" customFormat="1" hidden="1" x14ac:dyDescent="0.35"/>
    <row r="5366" customFormat="1" hidden="1" x14ac:dyDescent="0.35"/>
    <row r="5367" customFormat="1" hidden="1" x14ac:dyDescent="0.35"/>
    <row r="5368" customFormat="1" hidden="1" x14ac:dyDescent="0.35"/>
    <row r="5369" customFormat="1" hidden="1" x14ac:dyDescent="0.35"/>
    <row r="5370" customFormat="1" hidden="1" x14ac:dyDescent="0.35"/>
    <row r="5371" customFormat="1" hidden="1" x14ac:dyDescent="0.35"/>
    <row r="5372" customFormat="1" hidden="1" x14ac:dyDescent="0.35"/>
    <row r="5373" customFormat="1" hidden="1" x14ac:dyDescent="0.35"/>
    <row r="5374" customFormat="1" hidden="1" x14ac:dyDescent="0.35"/>
    <row r="5375" customFormat="1" hidden="1" x14ac:dyDescent="0.35"/>
    <row r="5376" customFormat="1" hidden="1" x14ac:dyDescent="0.35"/>
    <row r="5377" customFormat="1" hidden="1" x14ac:dyDescent="0.35"/>
    <row r="5378" customFormat="1" hidden="1" x14ac:dyDescent="0.35"/>
    <row r="5379" customFormat="1" hidden="1" x14ac:dyDescent="0.35"/>
    <row r="5380" customFormat="1" hidden="1" x14ac:dyDescent="0.35"/>
    <row r="5381" customFormat="1" hidden="1" x14ac:dyDescent="0.35"/>
    <row r="5382" customFormat="1" hidden="1" x14ac:dyDescent="0.35"/>
    <row r="5383" customFormat="1" hidden="1" x14ac:dyDescent="0.35"/>
    <row r="5384" customFormat="1" hidden="1" x14ac:dyDescent="0.35"/>
    <row r="5385" customFormat="1" hidden="1" x14ac:dyDescent="0.35"/>
    <row r="5386" customFormat="1" hidden="1" x14ac:dyDescent="0.35"/>
    <row r="5387" customFormat="1" hidden="1" x14ac:dyDescent="0.35"/>
    <row r="5388" customFormat="1" hidden="1" x14ac:dyDescent="0.35"/>
    <row r="5389" customFormat="1" hidden="1" x14ac:dyDescent="0.35"/>
    <row r="5390" customFormat="1" hidden="1" x14ac:dyDescent="0.35"/>
    <row r="5391" customFormat="1" hidden="1" x14ac:dyDescent="0.35"/>
    <row r="5392" customFormat="1" hidden="1" x14ac:dyDescent="0.35"/>
    <row r="5393" customFormat="1" hidden="1" x14ac:dyDescent="0.35"/>
    <row r="5394" customFormat="1" hidden="1" x14ac:dyDescent="0.35"/>
    <row r="5395" customFormat="1" hidden="1" x14ac:dyDescent="0.35"/>
    <row r="5396" customFormat="1" hidden="1" x14ac:dyDescent="0.35"/>
    <row r="5397" customFormat="1" hidden="1" x14ac:dyDescent="0.35"/>
    <row r="5398" customFormat="1" hidden="1" x14ac:dyDescent="0.35"/>
    <row r="5399" customFormat="1" hidden="1" x14ac:dyDescent="0.35"/>
    <row r="5400" customFormat="1" hidden="1" x14ac:dyDescent="0.35"/>
    <row r="5401" customFormat="1" hidden="1" x14ac:dyDescent="0.35"/>
    <row r="5402" customFormat="1" hidden="1" x14ac:dyDescent="0.35"/>
    <row r="5403" customFormat="1" hidden="1" x14ac:dyDescent="0.35"/>
    <row r="5404" customFormat="1" hidden="1" x14ac:dyDescent="0.35"/>
    <row r="5405" customFormat="1" hidden="1" x14ac:dyDescent="0.35"/>
    <row r="5406" customFormat="1" hidden="1" x14ac:dyDescent="0.35"/>
    <row r="5407" customFormat="1" hidden="1" x14ac:dyDescent="0.35"/>
    <row r="5408" customFormat="1" hidden="1" x14ac:dyDescent="0.35"/>
    <row r="5409" customFormat="1" hidden="1" x14ac:dyDescent="0.35"/>
    <row r="5410" customFormat="1" hidden="1" x14ac:dyDescent="0.35"/>
    <row r="5411" customFormat="1" hidden="1" x14ac:dyDescent="0.35"/>
    <row r="5412" customFormat="1" hidden="1" x14ac:dyDescent="0.35"/>
    <row r="5413" customFormat="1" hidden="1" x14ac:dyDescent="0.35"/>
    <row r="5414" customFormat="1" hidden="1" x14ac:dyDescent="0.35"/>
    <row r="5415" customFormat="1" hidden="1" x14ac:dyDescent="0.35"/>
    <row r="5416" customFormat="1" hidden="1" x14ac:dyDescent="0.35"/>
    <row r="5417" customFormat="1" hidden="1" x14ac:dyDescent="0.35"/>
    <row r="5418" customFormat="1" hidden="1" x14ac:dyDescent="0.35"/>
    <row r="5419" customFormat="1" hidden="1" x14ac:dyDescent="0.35"/>
    <row r="5420" customFormat="1" hidden="1" x14ac:dyDescent="0.35"/>
    <row r="5421" customFormat="1" hidden="1" x14ac:dyDescent="0.35"/>
    <row r="5422" customFormat="1" hidden="1" x14ac:dyDescent="0.35"/>
    <row r="5423" customFormat="1" hidden="1" x14ac:dyDescent="0.35"/>
    <row r="5424" customFormat="1" hidden="1" x14ac:dyDescent="0.35"/>
    <row r="5425" customFormat="1" hidden="1" x14ac:dyDescent="0.35"/>
    <row r="5426" customFormat="1" hidden="1" x14ac:dyDescent="0.35"/>
    <row r="5427" customFormat="1" hidden="1" x14ac:dyDescent="0.35"/>
    <row r="5428" customFormat="1" hidden="1" x14ac:dyDescent="0.35"/>
    <row r="5429" customFormat="1" hidden="1" x14ac:dyDescent="0.35"/>
    <row r="5430" customFormat="1" hidden="1" x14ac:dyDescent="0.35"/>
    <row r="5431" customFormat="1" hidden="1" x14ac:dyDescent="0.35"/>
    <row r="5432" customFormat="1" hidden="1" x14ac:dyDescent="0.35"/>
    <row r="5433" customFormat="1" hidden="1" x14ac:dyDescent="0.35"/>
    <row r="5434" customFormat="1" hidden="1" x14ac:dyDescent="0.35"/>
    <row r="5435" customFormat="1" hidden="1" x14ac:dyDescent="0.35"/>
    <row r="5436" customFormat="1" hidden="1" x14ac:dyDescent="0.35"/>
    <row r="5437" customFormat="1" hidden="1" x14ac:dyDescent="0.35"/>
    <row r="5438" customFormat="1" hidden="1" x14ac:dyDescent="0.35"/>
    <row r="5439" customFormat="1" hidden="1" x14ac:dyDescent="0.35"/>
    <row r="5440" customFormat="1" hidden="1" x14ac:dyDescent="0.35"/>
    <row r="5441" customFormat="1" hidden="1" x14ac:dyDescent="0.35"/>
    <row r="5442" customFormat="1" hidden="1" x14ac:dyDescent="0.35"/>
    <row r="5443" customFormat="1" hidden="1" x14ac:dyDescent="0.35"/>
    <row r="5444" customFormat="1" hidden="1" x14ac:dyDescent="0.35"/>
    <row r="5445" customFormat="1" hidden="1" x14ac:dyDescent="0.35"/>
    <row r="5446" customFormat="1" hidden="1" x14ac:dyDescent="0.35"/>
    <row r="5447" customFormat="1" hidden="1" x14ac:dyDescent="0.35"/>
    <row r="5448" customFormat="1" hidden="1" x14ac:dyDescent="0.35"/>
    <row r="5449" customFormat="1" hidden="1" x14ac:dyDescent="0.35"/>
    <row r="5450" customFormat="1" hidden="1" x14ac:dyDescent="0.35"/>
    <row r="5451" customFormat="1" hidden="1" x14ac:dyDescent="0.35"/>
    <row r="5452" customFormat="1" hidden="1" x14ac:dyDescent="0.35"/>
    <row r="5453" customFormat="1" hidden="1" x14ac:dyDescent="0.35"/>
    <row r="5454" customFormat="1" hidden="1" x14ac:dyDescent="0.35"/>
    <row r="5455" customFormat="1" hidden="1" x14ac:dyDescent="0.35"/>
    <row r="5456" customFormat="1" hidden="1" x14ac:dyDescent="0.35"/>
    <row r="5457" customFormat="1" hidden="1" x14ac:dyDescent="0.35"/>
    <row r="5458" customFormat="1" hidden="1" x14ac:dyDescent="0.35"/>
    <row r="5459" customFormat="1" hidden="1" x14ac:dyDescent="0.35"/>
    <row r="5460" customFormat="1" hidden="1" x14ac:dyDescent="0.35"/>
    <row r="5461" customFormat="1" hidden="1" x14ac:dyDescent="0.35"/>
    <row r="5462" customFormat="1" hidden="1" x14ac:dyDescent="0.35"/>
    <row r="5463" customFormat="1" hidden="1" x14ac:dyDescent="0.35"/>
    <row r="5464" customFormat="1" hidden="1" x14ac:dyDescent="0.35"/>
    <row r="5465" customFormat="1" hidden="1" x14ac:dyDescent="0.35"/>
    <row r="5466" customFormat="1" hidden="1" x14ac:dyDescent="0.35"/>
    <row r="5467" customFormat="1" hidden="1" x14ac:dyDescent="0.35"/>
    <row r="5468" customFormat="1" hidden="1" x14ac:dyDescent="0.35"/>
    <row r="5469" customFormat="1" hidden="1" x14ac:dyDescent="0.35"/>
    <row r="5470" customFormat="1" hidden="1" x14ac:dyDescent="0.35"/>
    <row r="5471" customFormat="1" hidden="1" x14ac:dyDescent="0.35"/>
    <row r="5472" customFormat="1" hidden="1" x14ac:dyDescent="0.35"/>
    <row r="5473" customFormat="1" hidden="1" x14ac:dyDescent="0.35"/>
    <row r="5474" customFormat="1" hidden="1" x14ac:dyDescent="0.35"/>
    <row r="5475" customFormat="1" hidden="1" x14ac:dyDescent="0.35"/>
    <row r="5476" customFormat="1" hidden="1" x14ac:dyDescent="0.35"/>
    <row r="5477" customFormat="1" hidden="1" x14ac:dyDescent="0.35"/>
    <row r="5478" customFormat="1" hidden="1" x14ac:dyDescent="0.35"/>
    <row r="5479" customFormat="1" hidden="1" x14ac:dyDescent="0.35"/>
    <row r="5480" customFormat="1" hidden="1" x14ac:dyDescent="0.35"/>
    <row r="5481" customFormat="1" hidden="1" x14ac:dyDescent="0.35"/>
    <row r="5482" customFormat="1" hidden="1" x14ac:dyDescent="0.35"/>
    <row r="5483" customFormat="1" hidden="1" x14ac:dyDescent="0.35"/>
    <row r="5484" customFormat="1" hidden="1" x14ac:dyDescent="0.35"/>
    <row r="5485" customFormat="1" hidden="1" x14ac:dyDescent="0.35"/>
    <row r="5486" customFormat="1" hidden="1" x14ac:dyDescent="0.35"/>
    <row r="5487" customFormat="1" hidden="1" x14ac:dyDescent="0.35"/>
    <row r="5488" customFormat="1" hidden="1" x14ac:dyDescent="0.35"/>
    <row r="5489" customFormat="1" hidden="1" x14ac:dyDescent="0.35"/>
    <row r="5490" customFormat="1" hidden="1" x14ac:dyDescent="0.35"/>
    <row r="5491" customFormat="1" hidden="1" x14ac:dyDescent="0.35"/>
    <row r="5492" customFormat="1" hidden="1" x14ac:dyDescent="0.35"/>
    <row r="5493" customFormat="1" hidden="1" x14ac:dyDescent="0.35"/>
    <row r="5494" customFormat="1" hidden="1" x14ac:dyDescent="0.35"/>
    <row r="5495" customFormat="1" hidden="1" x14ac:dyDescent="0.35"/>
    <row r="5496" customFormat="1" hidden="1" x14ac:dyDescent="0.35"/>
    <row r="5497" customFormat="1" hidden="1" x14ac:dyDescent="0.35"/>
    <row r="5498" customFormat="1" hidden="1" x14ac:dyDescent="0.35"/>
    <row r="5499" customFormat="1" hidden="1" x14ac:dyDescent="0.35"/>
    <row r="5500" customFormat="1" hidden="1" x14ac:dyDescent="0.35"/>
    <row r="5501" customFormat="1" hidden="1" x14ac:dyDescent="0.35"/>
    <row r="5502" customFormat="1" hidden="1" x14ac:dyDescent="0.35"/>
    <row r="5503" customFormat="1" hidden="1" x14ac:dyDescent="0.35"/>
    <row r="5504" customFormat="1" hidden="1" x14ac:dyDescent="0.35"/>
    <row r="5505" customFormat="1" hidden="1" x14ac:dyDescent="0.35"/>
    <row r="5506" customFormat="1" hidden="1" x14ac:dyDescent="0.35"/>
    <row r="5507" customFormat="1" hidden="1" x14ac:dyDescent="0.35"/>
    <row r="5508" customFormat="1" hidden="1" x14ac:dyDescent="0.35"/>
    <row r="5509" customFormat="1" hidden="1" x14ac:dyDescent="0.35"/>
    <row r="5510" customFormat="1" hidden="1" x14ac:dyDescent="0.35"/>
    <row r="5511" customFormat="1" hidden="1" x14ac:dyDescent="0.35"/>
    <row r="5512" customFormat="1" hidden="1" x14ac:dyDescent="0.35"/>
    <row r="5513" customFormat="1" hidden="1" x14ac:dyDescent="0.35"/>
    <row r="5514" customFormat="1" hidden="1" x14ac:dyDescent="0.35"/>
    <row r="5515" customFormat="1" hidden="1" x14ac:dyDescent="0.35"/>
    <row r="5516" customFormat="1" hidden="1" x14ac:dyDescent="0.35"/>
    <row r="5517" customFormat="1" hidden="1" x14ac:dyDescent="0.35"/>
    <row r="5518" customFormat="1" hidden="1" x14ac:dyDescent="0.35"/>
    <row r="5519" customFormat="1" hidden="1" x14ac:dyDescent="0.35"/>
    <row r="5520" customFormat="1" hidden="1" x14ac:dyDescent="0.35"/>
    <row r="5521" customFormat="1" hidden="1" x14ac:dyDescent="0.35"/>
    <row r="5522" customFormat="1" hidden="1" x14ac:dyDescent="0.35"/>
    <row r="5523" customFormat="1" hidden="1" x14ac:dyDescent="0.35"/>
    <row r="5524" customFormat="1" hidden="1" x14ac:dyDescent="0.35"/>
    <row r="5525" customFormat="1" hidden="1" x14ac:dyDescent="0.35"/>
    <row r="5526" customFormat="1" hidden="1" x14ac:dyDescent="0.35"/>
    <row r="5527" customFormat="1" hidden="1" x14ac:dyDescent="0.35"/>
    <row r="5528" customFormat="1" hidden="1" x14ac:dyDescent="0.35"/>
    <row r="5529" customFormat="1" hidden="1" x14ac:dyDescent="0.35"/>
    <row r="5530" customFormat="1" hidden="1" x14ac:dyDescent="0.35"/>
    <row r="5531" customFormat="1" hidden="1" x14ac:dyDescent="0.35"/>
    <row r="5532" customFormat="1" hidden="1" x14ac:dyDescent="0.35"/>
    <row r="5533" customFormat="1" hidden="1" x14ac:dyDescent="0.35"/>
    <row r="5534" customFormat="1" hidden="1" x14ac:dyDescent="0.35"/>
    <row r="5535" customFormat="1" hidden="1" x14ac:dyDescent="0.35"/>
    <row r="5536" customFormat="1" hidden="1" x14ac:dyDescent="0.35"/>
    <row r="5537" customFormat="1" hidden="1" x14ac:dyDescent="0.35"/>
    <row r="5538" customFormat="1" hidden="1" x14ac:dyDescent="0.35"/>
    <row r="5539" customFormat="1" hidden="1" x14ac:dyDescent="0.35"/>
    <row r="5540" customFormat="1" hidden="1" x14ac:dyDescent="0.35"/>
    <row r="5541" customFormat="1" hidden="1" x14ac:dyDescent="0.35"/>
    <row r="5542" customFormat="1" hidden="1" x14ac:dyDescent="0.35"/>
    <row r="5543" customFormat="1" hidden="1" x14ac:dyDescent="0.35"/>
    <row r="5544" customFormat="1" hidden="1" x14ac:dyDescent="0.35"/>
    <row r="5545" customFormat="1" hidden="1" x14ac:dyDescent="0.35"/>
    <row r="5546" customFormat="1" hidden="1" x14ac:dyDescent="0.35"/>
    <row r="5547" customFormat="1" hidden="1" x14ac:dyDescent="0.35"/>
    <row r="5548" customFormat="1" hidden="1" x14ac:dyDescent="0.35"/>
    <row r="5549" customFormat="1" hidden="1" x14ac:dyDescent="0.35"/>
    <row r="5550" customFormat="1" hidden="1" x14ac:dyDescent="0.35"/>
    <row r="5551" customFormat="1" hidden="1" x14ac:dyDescent="0.35"/>
    <row r="5552" customFormat="1" hidden="1" x14ac:dyDescent="0.35"/>
    <row r="5553" customFormat="1" hidden="1" x14ac:dyDescent="0.35"/>
    <row r="5554" customFormat="1" hidden="1" x14ac:dyDescent="0.35"/>
    <row r="5555" customFormat="1" hidden="1" x14ac:dyDescent="0.35"/>
    <row r="5556" customFormat="1" hidden="1" x14ac:dyDescent="0.35"/>
    <row r="5557" customFormat="1" hidden="1" x14ac:dyDescent="0.35"/>
    <row r="5558" customFormat="1" hidden="1" x14ac:dyDescent="0.35"/>
    <row r="5559" customFormat="1" hidden="1" x14ac:dyDescent="0.35"/>
    <row r="5560" customFormat="1" hidden="1" x14ac:dyDescent="0.35"/>
    <row r="5561" customFormat="1" hidden="1" x14ac:dyDescent="0.35"/>
    <row r="5562" customFormat="1" hidden="1" x14ac:dyDescent="0.35"/>
    <row r="5563" customFormat="1" hidden="1" x14ac:dyDescent="0.35"/>
    <row r="5564" customFormat="1" hidden="1" x14ac:dyDescent="0.35"/>
    <row r="5565" customFormat="1" hidden="1" x14ac:dyDescent="0.35"/>
    <row r="5566" customFormat="1" hidden="1" x14ac:dyDescent="0.35"/>
    <row r="5567" customFormat="1" hidden="1" x14ac:dyDescent="0.35"/>
    <row r="5568" customFormat="1" hidden="1" x14ac:dyDescent="0.35"/>
    <row r="5569" customFormat="1" hidden="1" x14ac:dyDescent="0.35"/>
    <row r="5570" customFormat="1" hidden="1" x14ac:dyDescent="0.35"/>
    <row r="5571" customFormat="1" hidden="1" x14ac:dyDescent="0.35"/>
    <row r="5572" customFormat="1" hidden="1" x14ac:dyDescent="0.35"/>
    <row r="5573" customFormat="1" hidden="1" x14ac:dyDescent="0.35"/>
    <row r="5574" customFormat="1" hidden="1" x14ac:dyDescent="0.35"/>
    <row r="5575" customFormat="1" hidden="1" x14ac:dyDescent="0.35"/>
    <row r="5576" customFormat="1" hidden="1" x14ac:dyDescent="0.35"/>
    <row r="5577" customFormat="1" hidden="1" x14ac:dyDescent="0.35"/>
    <row r="5578" customFormat="1" hidden="1" x14ac:dyDescent="0.35"/>
    <row r="5579" customFormat="1" hidden="1" x14ac:dyDescent="0.35"/>
    <row r="5580" customFormat="1" hidden="1" x14ac:dyDescent="0.35"/>
    <row r="5581" customFormat="1" hidden="1" x14ac:dyDescent="0.35"/>
    <row r="5582" customFormat="1" hidden="1" x14ac:dyDescent="0.35"/>
    <row r="5583" customFormat="1" hidden="1" x14ac:dyDescent="0.35"/>
    <row r="5584" customFormat="1" hidden="1" x14ac:dyDescent="0.35"/>
    <row r="5585" customFormat="1" hidden="1" x14ac:dyDescent="0.35"/>
    <row r="5586" customFormat="1" hidden="1" x14ac:dyDescent="0.35"/>
    <row r="5587" customFormat="1" hidden="1" x14ac:dyDescent="0.35"/>
    <row r="5588" customFormat="1" hidden="1" x14ac:dyDescent="0.35"/>
    <row r="5589" customFormat="1" hidden="1" x14ac:dyDescent="0.35"/>
    <row r="5590" customFormat="1" hidden="1" x14ac:dyDescent="0.35"/>
    <row r="5591" customFormat="1" hidden="1" x14ac:dyDescent="0.35"/>
    <row r="5592" customFormat="1" hidden="1" x14ac:dyDescent="0.35"/>
    <row r="5593" customFormat="1" hidden="1" x14ac:dyDescent="0.35"/>
    <row r="5594" customFormat="1" hidden="1" x14ac:dyDescent="0.35"/>
    <row r="5595" customFormat="1" hidden="1" x14ac:dyDescent="0.35"/>
    <row r="5596" customFormat="1" hidden="1" x14ac:dyDescent="0.35"/>
    <row r="5597" customFormat="1" hidden="1" x14ac:dyDescent="0.35"/>
    <row r="5598" customFormat="1" hidden="1" x14ac:dyDescent="0.35"/>
    <row r="5599" customFormat="1" hidden="1" x14ac:dyDescent="0.35"/>
    <row r="5600" customFormat="1" hidden="1" x14ac:dyDescent="0.35"/>
    <row r="5601" customFormat="1" hidden="1" x14ac:dyDescent="0.35"/>
    <row r="5602" customFormat="1" hidden="1" x14ac:dyDescent="0.35"/>
    <row r="5603" customFormat="1" hidden="1" x14ac:dyDescent="0.35"/>
    <row r="5604" customFormat="1" hidden="1" x14ac:dyDescent="0.35"/>
    <row r="5605" customFormat="1" hidden="1" x14ac:dyDescent="0.35"/>
    <row r="5606" customFormat="1" hidden="1" x14ac:dyDescent="0.35"/>
    <row r="5607" customFormat="1" hidden="1" x14ac:dyDescent="0.35"/>
    <row r="5608" customFormat="1" hidden="1" x14ac:dyDescent="0.35"/>
    <row r="5609" customFormat="1" hidden="1" x14ac:dyDescent="0.35"/>
    <row r="5610" customFormat="1" hidden="1" x14ac:dyDescent="0.35"/>
    <row r="5611" customFormat="1" hidden="1" x14ac:dyDescent="0.35"/>
    <row r="5612" customFormat="1" hidden="1" x14ac:dyDescent="0.35"/>
    <row r="5613" customFormat="1" hidden="1" x14ac:dyDescent="0.35"/>
    <row r="5614" customFormat="1" hidden="1" x14ac:dyDescent="0.35"/>
    <row r="5615" customFormat="1" hidden="1" x14ac:dyDescent="0.35"/>
    <row r="5616" customFormat="1" hidden="1" x14ac:dyDescent="0.35"/>
    <row r="5617" customFormat="1" hidden="1" x14ac:dyDescent="0.35"/>
    <row r="5618" customFormat="1" hidden="1" x14ac:dyDescent="0.35"/>
    <row r="5619" customFormat="1" hidden="1" x14ac:dyDescent="0.35"/>
    <row r="5620" customFormat="1" hidden="1" x14ac:dyDescent="0.35"/>
    <row r="5621" customFormat="1" hidden="1" x14ac:dyDescent="0.35"/>
    <row r="5622" customFormat="1" hidden="1" x14ac:dyDescent="0.35"/>
    <row r="5623" customFormat="1" hidden="1" x14ac:dyDescent="0.35"/>
    <row r="5624" customFormat="1" hidden="1" x14ac:dyDescent="0.35"/>
    <row r="5625" customFormat="1" hidden="1" x14ac:dyDescent="0.35"/>
    <row r="5626" customFormat="1" hidden="1" x14ac:dyDescent="0.35"/>
    <row r="5627" customFormat="1" hidden="1" x14ac:dyDescent="0.35"/>
    <row r="5628" customFormat="1" hidden="1" x14ac:dyDescent="0.35"/>
    <row r="5629" customFormat="1" hidden="1" x14ac:dyDescent="0.35"/>
    <row r="5630" customFormat="1" hidden="1" x14ac:dyDescent="0.35"/>
    <row r="5631" customFormat="1" hidden="1" x14ac:dyDescent="0.35"/>
    <row r="5632" customFormat="1" hidden="1" x14ac:dyDescent="0.35"/>
    <row r="5633" customFormat="1" hidden="1" x14ac:dyDescent="0.35"/>
    <row r="5634" customFormat="1" hidden="1" x14ac:dyDescent="0.35"/>
    <row r="5635" customFormat="1" hidden="1" x14ac:dyDescent="0.35"/>
    <row r="5636" customFormat="1" hidden="1" x14ac:dyDescent="0.35"/>
    <row r="5637" customFormat="1" hidden="1" x14ac:dyDescent="0.35"/>
    <row r="5638" customFormat="1" hidden="1" x14ac:dyDescent="0.35"/>
    <row r="5639" customFormat="1" hidden="1" x14ac:dyDescent="0.35"/>
    <row r="5640" customFormat="1" hidden="1" x14ac:dyDescent="0.35"/>
    <row r="5641" customFormat="1" hidden="1" x14ac:dyDescent="0.35"/>
    <row r="5642" customFormat="1" hidden="1" x14ac:dyDescent="0.35"/>
    <row r="5643" customFormat="1" hidden="1" x14ac:dyDescent="0.35"/>
    <row r="5644" customFormat="1" hidden="1" x14ac:dyDescent="0.35"/>
    <row r="5645" customFormat="1" hidden="1" x14ac:dyDescent="0.35"/>
    <row r="5646" customFormat="1" hidden="1" x14ac:dyDescent="0.35"/>
    <row r="5647" customFormat="1" hidden="1" x14ac:dyDescent="0.35"/>
    <row r="5648" customFormat="1" hidden="1" x14ac:dyDescent="0.35"/>
    <row r="5649" customFormat="1" hidden="1" x14ac:dyDescent="0.35"/>
    <row r="5650" customFormat="1" hidden="1" x14ac:dyDescent="0.35"/>
    <row r="5651" customFormat="1" hidden="1" x14ac:dyDescent="0.35"/>
    <row r="5652" customFormat="1" hidden="1" x14ac:dyDescent="0.35"/>
    <row r="5653" customFormat="1" hidden="1" x14ac:dyDescent="0.35"/>
    <row r="5654" customFormat="1" hidden="1" x14ac:dyDescent="0.35"/>
    <row r="5655" customFormat="1" hidden="1" x14ac:dyDescent="0.35"/>
    <row r="5656" customFormat="1" hidden="1" x14ac:dyDescent="0.35"/>
    <row r="5657" customFormat="1" hidden="1" x14ac:dyDescent="0.35"/>
    <row r="5658" customFormat="1" hidden="1" x14ac:dyDescent="0.35"/>
    <row r="5659" customFormat="1" hidden="1" x14ac:dyDescent="0.35"/>
    <row r="5660" customFormat="1" hidden="1" x14ac:dyDescent="0.35"/>
    <row r="5661" customFormat="1" hidden="1" x14ac:dyDescent="0.35"/>
    <row r="5662" customFormat="1" hidden="1" x14ac:dyDescent="0.35"/>
    <row r="5663" customFormat="1" hidden="1" x14ac:dyDescent="0.35"/>
    <row r="5664" customFormat="1" hidden="1" x14ac:dyDescent="0.35"/>
    <row r="5665" customFormat="1" hidden="1" x14ac:dyDescent="0.35"/>
    <row r="5666" customFormat="1" hidden="1" x14ac:dyDescent="0.35"/>
    <row r="5667" customFormat="1" hidden="1" x14ac:dyDescent="0.35"/>
    <row r="5668" customFormat="1" hidden="1" x14ac:dyDescent="0.35"/>
    <row r="5669" customFormat="1" hidden="1" x14ac:dyDescent="0.35"/>
    <row r="5670" customFormat="1" hidden="1" x14ac:dyDescent="0.35"/>
    <row r="5671" customFormat="1" hidden="1" x14ac:dyDescent="0.35"/>
    <row r="5672" customFormat="1" hidden="1" x14ac:dyDescent="0.35"/>
    <row r="5673" customFormat="1" hidden="1" x14ac:dyDescent="0.35"/>
    <row r="5674" customFormat="1" hidden="1" x14ac:dyDescent="0.35"/>
    <row r="5675" customFormat="1" hidden="1" x14ac:dyDescent="0.35"/>
    <row r="5676" customFormat="1" hidden="1" x14ac:dyDescent="0.35"/>
    <row r="5677" customFormat="1" hidden="1" x14ac:dyDescent="0.35"/>
    <row r="5678" customFormat="1" hidden="1" x14ac:dyDescent="0.35"/>
    <row r="5679" customFormat="1" hidden="1" x14ac:dyDescent="0.35"/>
    <row r="5680" customFormat="1" hidden="1" x14ac:dyDescent="0.35"/>
    <row r="5681" customFormat="1" hidden="1" x14ac:dyDescent="0.35"/>
    <row r="5682" customFormat="1" hidden="1" x14ac:dyDescent="0.35"/>
    <row r="5683" customFormat="1" hidden="1" x14ac:dyDescent="0.35"/>
    <row r="5684" customFormat="1" hidden="1" x14ac:dyDescent="0.35"/>
    <row r="5685" customFormat="1" hidden="1" x14ac:dyDescent="0.35"/>
    <row r="5686" customFormat="1" hidden="1" x14ac:dyDescent="0.35"/>
    <row r="5687" customFormat="1" hidden="1" x14ac:dyDescent="0.35"/>
    <row r="5688" customFormat="1" hidden="1" x14ac:dyDescent="0.35"/>
    <row r="5689" customFormat="1" hidden="1" x14ac:dyDescent="0.35"/>
    <row r="5690" customFormat="1" hidden="1" x14ac:dyDescent="0.35"/>
    <row r="5691" customFormat="1" hidden="1" x14ac:dyDescent="0.35"/>
    <row r="5692" customFormat="1" hidden="1" x14ac:dyDescent="0.35"/>
    <row r="5693" customFormat="1" hidden="1" x14ac:dyDescent="0.35"/>
    <row r="5694" customFormat="1" hidden="1" x14ac:dyDescent="0.35"/>
    <row r="5695" customFormat="1" hidden="1" x14ac:dyDescent="0.35"/>
    <row r="5696" customFormat="1" hidden="1" x14ac:dyDescent="0.35"/>
    <row r="5697" customFormat="1" hidden="1" x14ac:dyDescent="0.35"/>
    <row r="5698" customFormat="1" hidden="1" x14ac:dyDescent="0.35"/>
    <row r="5699" customFormat="1" hidden="1" x14ac:dyDescent="0.35"/>
    <row r="5700" customFormat="1" hidden="1" x14ac:dyDescent="0.35"/>
    <row r="5701" customFormat="1" hidden="1" x14ac:dyDescent="0.35"/>
    <row r="5702" customFormat="1" hidden="1" x14ac:dyDescent="0.35"/>
    <row r="5703" customFormat="1" hidden="1" x14ac:dyDescent="0.35"/>
    <row r="5704" customFormat="1" hidden="1" x14ac:dyDescent="0.35"/>
    <row r="5705" customFormat="1" hidden="1" x14ac:dyDescent="0.35"/>
    <row r="5706" customFormat="1" hidden="1" x14ac:dyDescent="0.35"/>
    <row r="5707" customFormat="1" hidden="1" x14ac:dyDescent="0.35"/>
    <row r="5708" customFormat="1" hidden="1" x14ac:dyDescent="0.35"/>
    <row r="5709" customFormat="1" hidden="1" x14ac:dyDescent="0.35"/>
    <row r="5710" customFormat="1" hidden="1" x14ac:dyDescent="0.35"/>
    <row r="5711" customFormat="1" hidden="1" x14ac:dyDescent="0.35"/>
    <row r="5712" customFormat="1" hidden="1" x14ac:dyDescent="0.35"/>
    <row r="5713" customFormat="1" hidden="1" x14ac:dyDescent="0.35"/>
    <row r="5714" customFormat="1" hidden="1" x14ac:dyDescent="0.35"/>
    <row r="5715" customFormat="1" hidden="1" x14ac:dyDescent="0.35"/>
    <row r="5716" customFormat="1" hidden="1" x14ac:dyDescent="0.35"/>
    <row r="5717" customFormat="1" hidden="1" x14ac:dyDescent="0.35"/>
    <row r="5718" customFormat="1" hidden="1" x14ac:dyDescent="0.35"/>
    <row r="5719" customFormat="1" hidden="1" x14ac:dyDescent="0.35"/>
    <row r="5720" customFormat="1" hidden="1" x14ac:dyDescent="0.35"/>
    <row r="5721" customFormat="1" hidden="1" x14ac:dyDescent="0.35"/>
    <row r="5722" customFormat="1" hidden="1" x14ac:dyDescent="0.35"/>
    <row r="5723" customFormat="1" hidden="1" x14ac:dyDescent="0.35"/>
    <row r="5724" customFormat="1" hidden="1" x14ac:dyDescent="0.35"/>
    <row r="5725" customFormat="1" hidden="1" x14ac:dyDescent="0.35"/>
    <row r="5726" customFormat="1" hidden="1" x14ac:dyDescent="0.35"/>
    <row r="5727" customFormat="1" hidden="1" x14ac:dyDescent="0.35"/>
    <row r="5728" customFormat="1" hidden="1" x14ac:dyDescent="0.35"/>
    <row r="5729" customFormat="1" hidden="1" x14ac:dyDescent="0.35"/>
    <row r="5730" customFormat="1" hidden="1" x14ac:dyDescent="0.35"/>
    <row r="5731" customFormat="1" hidden="1" x14ac:dyDescent="0.35"/>
    <row r="5732" customFormat="1" hidden="1" x14ac:dyDescent="0.35"/>
    <row r="5733" customFormat="1" hidden="1" x14ac:dyDescent="0.35"/>
    <row r="5734" customFormat="1" hidden="1" x14ac:dyDescent="0.35"/>
    <row r="5735" customFormat="1" hidden="1" x14ac:dyDescent="0.35"/>
    <row r="5736" customFormat="1" hidden="1" x14ac:dyDescent="0.35"/>
    <row r="5737" customFormat="1" hidden="1" x14ac:dyDescent="0.35"/>
    <row r="5738" customFormat="1" hidden="1" x14ac:dyDescent="0.35"/>
    <row r="5739" customFormat="1" hidden="1" x14ac:dyDescent="0.35"/>
    <row r="5740" customFormat="1" hidden="1" x14ac:dyDescent="0.35"/>
    <row r="5741" customFormat="1" hidden="1" x14ac:dyDescent="0.35"/>
    <row r="5742" customFormat="1" hidden="1" x14ac:dyDescent="0.35"/>
    <row r="5743" customFormat="1" hidden="1" x14ac:dyDescent="0.35"/>
    <row r="5744" customFormat="1" hidden="1" x14ac:dyDescent="0.35"/>
    <row r="5745" customFormat="1" hidden="1" x14ac:dyDescent="0.35"/>
    <row r="5746" customFormat="1" hidden="1" x14ac:dyDescent="0.35"/>
    <row r="5747" customFormat="1" hidden="1" x14ac:dyDescent="0.35"/>
    <row r="5748" customFormat="1" hidden="1" x14ac:dyDescent="0.35"/>
    <row r="5749" customFormat="1" hidden="1" x14ac:dyDescent="0.35"/>
    <row r="5750" customFormat="1" hidden="1" x14ac:dyDescent="0.35"/>
    <row r="5751" customFormat="1" hidden="1" x14ac:dyDescent="0.35"/>
    <row r="5752" customFormat="1" hidden="1" x14ac:dyDescent="0.35"/>
    <row r="5753" customFormat="1" hidden="1" x14ac:dyDescent="0.35"/>
    <row r="5754" customFormat="1" hidden="1" x14ac:dyDescent="0.35"/>
    <row r="5755" customFormat="1" hidden="1" x14ac:dyDescent="0.35"/>
    <row r="5756" customFormat="1" hidden="1" x14ac:dyDescent="0.35"/>
    <row r="5757" customFormat="1" hidden="1" x14ac:dyDescent="0.35"/>
    <row r="5758" customFormat="1" hidden="1" x14ac:dyDescent="0.35"/>
    <row r="5759" customFormat="1" hidden="1" x14ac:dyDescent="0.35"/>
    <row r="5760" customFormat="1" hidden="1" x14ac:dyDescent="0.35"/>
    <row r="5761" customFormat="1" hidden="1" x14ac:dyDescent="0.35"/>
    <row r="5762" customFormat="1" hidden="1" x14ac:dyDescent="0.35"/>
    <row r="5763" customFormat="1" hidden="1" x14ac:dyDescent="0.35"/>
    <row r="5764" customFormat="1" hidden="1" x14ac:dyDescent="0.35"/>
    <row r="5765" customFormat="1" hidden="1" x14ac:dyDescent="0.35"/>
    <row r="5766" customFormat="1" hidden="1" x14ac:dyDescent="0.35"/>
    <row r="5767" customFormat="1" hidden="1" x14ac:dyDescent="0.35"/>
    <row r="5768" customFormat="1" hidden="1" x14ac:dyDescent="0.35"/>
    <row r="5769" customFormat="1" hidden="1" x14ac:dyDescent="0.35"/>
    <row r="5770" customFormat="1" hidden="1" x14ac:dyDescent="0.35"/>
    <row r="5771" customFormat="1" hidden="1" x14ac:dyDescent="0.35"/>
    <row r="5772" customFormat="1" hidden="1" x14ac:dyDescent="0.35"/>
    <row r="5773" customFormat="1" hidden="1" x14ac:dyDescent="0.35"/>
    <row r="5774" customFormat="1" hidden="1" x14ac:dyDescent="0.35"/>
    <row r="5775" customFormat="1" hidden="1" x14ac:dyDescent="0.35"/>
    <row r="5776" customFormat="1" hidden="1" x14ac:dyDescent="0.35"/>
    <row r="5777" customFormat="1" hidden="1" x14ac:dyDescent="0.35"/>
    <row r="5778" customFormat="1" hidden="1" x14ac:dyDescent="0.35"/>
    <row r="5779" customFormat="1" hidden="1" x14ac:dyDescent="0.35"/>
    <row r="5780" customFormat="1" hidden="1" x14ac:dyDescent="0.35"/>
    <row r="5781" customFormat="1" hidden="1" x14ac:dyDescent="0.35"/>
    <row r="5782" customFormat="1" hidden="1" x14ac:dyDescent="0.35"/>
    <row r="5783" customFormat="1" hidden="1" x14ac:dyDescent="0.35"/>
    <row r="5784" customFormat="1" hidden="1" x14ac:dyDescent="0.35"/>
    <row r="5785" customFormat="1" hidden="1" x14ac:dyDescent="0.35"/>
    <row r="5786" customFormat="1" hidden="1" x14ac:dyDescent="0.35"/>
    <row r="5787" customFormat="1" hidden="1" x14ac:dyDescent="0.35"/>
    <row r="5788" customFormat="1" hidden="1" x14ac:dyDescent="0.35"/>
    <row r="5789" customFormat="1" hidden="1" x14ac:dyDescent="0.35"/>
    <row r="5790" customFormat="1" hidden="1" x14ac:dyDescent="0.35"/>
    <row r="5791" customFormat="1" hidden="1" x14ac:dyDescent="0.35"/>
    <row r="5792" customFormat="1" hidden="1" x14ac:dyDescent="0.35"/>
    <row r="5793" customFormat="1" hidden="1" x14ac:dyDescent="0.35"/>
    <row r="5794" customFormat="1" hidden="1" x14ac:dyDescent="0.35"/>
    <row r="5795" customFormat="1" hidden="1" x14ac:dyDescent="0.35"/>
    <row r="5796" customFormat="1" hidden="1" x14ac:dyDescent="0.35"/>
    <row r="5797" customFormat="1" hidden="1" x14ac:dyDescent="0.35"/>
    <row r="5798" customFormat="1" hidden="1" x14ac:dyDescent="0.35"/>
    <row r="5799" customFormat="1" hidden="1" x14ac:dyDescent="0.35"/>
    <row r="5800" customFormat="1" hidden="1" x14ac:dyDescent="0.35"/>
    <row r="5801" customFormat="1" hidden="1" x14ac:dyDescent="0.35"/>
    <row r="5802" customFormat="1" hidden="1" x14ac:dyDescent="0.35"/>
    <row r="5803" customFormat="1" hidden="1" x14ac:dyDescent="0.35"/>
    <row r="5804" customFormat="1" hidden="1" x14ac:dyDescent="0.35"/>
    <row r="5805" customFormat="1" hidden="1" x14ac:dyDescent="0.35"/>
    <row r="5806" customFormat="1" hidden="1" x14ac:dyDescent="0.35"/>
    <row r="5807" customFormat="1" hidden="1" x14ac:dyDescent="0.35"/>
    <row r="5808" customFormat="1" hidden="1" x14ac:dyDescent="0.35"/>
    <row r="5809" customFormat="1" hidden="1" x14ac:dyDescent="0.35"/>
    <row r="5810" customFormat="1" hidden="1" x14ac:dyDescent="0.35"/>
    <row r="5811" customFormat="1" hidden="1" x14ac:dyDescent="0.35"/>
    <row r="5812" customFormat="1" hidden="1" x14ac:dyDescent="0.35"/>
    <row r="5813" customFormat="1" hidden="1" x14ac:dyDescent="0.35"/>
    <row r="5814" customFormat="1" hidden="1" x14ac:dyDescent="0.35"/>
    <row r="5815" customFormat="1" hidden="1" x14ac:dyDescent="0.35"/>
    <row r="5816" customFormat="1" hidden="1" x14ac:dyDescent="0.35"/>
    <row r="5817" customFormat="1" hidden="1" x14ac:dyDescent="0.35"/>
    <row r="5818" customFormat="1" hidden="1" x14ac:dyDescent="0.35"/>
    <row r="5819" customFormat="1" hidden="1" x14ac:dyDescent="0.35"/>
    <row r="5820" customFormat="1" hidden="1" x14ac:dyDescent="0.35"/>
    <row r="5821" customFormat="1" hidden="1" x14ac:dyDescent="0.35"/>
    <row r="5822" customFormat="1" hidden="1" x14ac:dyDescent="0.35"/>
    <row r="5823" customFormat="1" hidden="1" x14ac:dyDescent="0.35"/>
    <row r="5824" customFormat="1" hidden="1" x14ac:dyDescent="0.35"/>
    <row r="5825" customFormat="1" hidden="1" x14ac:dyDescent="0.35"/>
    <row r="5826" customFormat="1" hidden="1" x14ac:dyDescent="0.35"/>
    <row r="5827" customFormat="1" hidden="1" x14ac:dyDescent="0.35"/>
    <row r="5828" customFormat="1" hidden="1" x14ac:dyDescent="0.35"/>
    <row r="5829" customFormat="1" hidden="1" x14ac:dyDescent="0.35"/>
    <row r="5830" customFormat="1" hidden="1" x14ac:dyDescent="0.35"/>
    <row r="5831" customFormat="1" hidden="1" x14ac:dyDescent="0.35"/>
    <row r="5832" customFormat="1" hidden="1" x14ac:dyDescent="0.35"/>
    <row r="5833" customFormat="1" hidden="1" x14ac:dyDescent="0.35"/>
    <row r="5834" customFormat="1" hidden="1" x14ac:dyDescent="0.35"/>
    <row r="5835" customFormat="1" hidden="1" x14ac:dyDescent="0.35"/>
    <row r="5836" customFormat="1" hidden="1" x14ac:dyDescent="0.35"/>
    <row r="5837" customFormat="1" hidden="1" x14ac:dyDescent="0.35"/>
    <row r="5838" customFormat="1" hidden="1" x14ac:dyDescent="0.35"/>
    <row r="5839" customFormat="1" hidden="1" x14ac:dyDescent="0.35"/>
    <row r="5840" customFormat="1" hidden="1" x14ac:dyDescent="0.35"/>
    <row r="5841" customFormat="1" hidden="1" x14ac:dyDescent="0.35"/>
    <row r="5842" customFormat="1" hidden="1" x14ac:dyDescent="0.35"/>
    <row r="5843" customFormat="1" hidden="1" x14ac:dyDescent="0.35"/>
    <row r="5844" customFormat="1" hidden="1" x14ac:dyDescent="0.35"/>
    <row r="5845" customFormat="1" hidden="1" x14ac:dyDescent="0.35"/>
    <row r="5846" customFormat="1" hidden="1" x14ac:dyDescent="0.35"/>
    <row r="5847" customFormat="1" hidden="1" x14ac:dyDescent="0.35"/>
    <row r="5848" customFormat="1" hidden="1" x14ac:dyDescent="0.35"/>
    <row r="5849" customFormat="1" hidden="1" x14ac:dyDescent="0.35"/>
    <row r="5850" customFormat="1" hidden="1" x14ac:dyDescent="0.35"/>
    <row r="5851" customFormat="1" hidden="1" x14ac:dyDescent="0.35"/>
    <row r="5852" customFormat="1" hidden="1" x14ac:dyDescent="0.35"/>
    <row r="5853" customFormat="1" hidden="1" x14ac:dyDescent="0.35"/>
    <row r="5854" customFormat="1" hidden="1" x14ac:dyDescent="0.35"/>
    <row r="5855" customFormat="1" hidden="1" x14ac:dyDescent="0.35"/>
    <row r="5856" customFormat="1" hidden="1" x14ac:dyDescent="0.35"/>
    <row r="5857" customFormat="1" hidden="1" x14ac:dyDescent="0.35"/>
    <row r="5858" customFormat="1" hidden="1" x14ac:dyDescent="0.35"/>
    <row r="5859" customFormat="1" hidden="1" x14ac:dyDescent="0.35"/>
    <row r="5860" customFormat="1" hidden="1" x14ac:dyDescent="0.35"/>
    <row r="5861" customFormat="1" hidden="1" x14ac:dyDescent="0.35"/>
    <row r="5862" customFormat="1" hidden="1" x14ac:dyDescent="0.35"/>
    <row r="5863" customFormat="1" hidden="1" x14ac:dyDescent="0.35"/>
    <row r="5864" customFormat="1" hidden="1" x14ac:dyDescent="0.35"/>
    <row r="5865" customFormat="1" hidden="1" x14ac:dyDescent="0.35"/>
    <row r="5866" customFormat="1" hidden="1" x14ac:dyDescent="0.35"/>
    <row r="5867" customFormat="1" hidden="1" x14ac:dyDescent="0.35"/>
    <row r="5868" customFormat="1" hidden="1" x14ac:dyDescent="0.35"/>
    <row r="5869" customFormat="1" hidden="1" x14ac:dyDescent="0.35"/>
    <row r="5870" customFormat="1" hidden="1" x14ac:dyDescent="0.35"/>
    <row r="5871" customFormat="1" hidden="1" x14ac:dyDescent="0.35"/>
    <row r="5872" customFormat="1" hidden="1" x14ac:dyDescent="0.35"/>
    <row r="5873" customFormat="1" hidden="1" x14ac:dyDescent="0.35"/>
    <row r="5874" customFormat="1" hidden="1" x14ac:dyDescent="0.35"/>
    <row r="5875" customFormat="1" hidden="1" x14ac:dyDescent="0.35"/>
    <row r="5876" customFormat="1" hidden="1" x14ac:dyDescent="0.35"/>
    <row r="5877" customFormat="1" hidden="1" x14ac:dyDescent="0.35"/>
    <row r="5878" customFormat="1" hidden="1" x14ac:dyDescent="0.35"/>
    <row r="5879" customFormat="1" hidden="1" x14ac:dyDescent="0.35"/>
    <row r="5880" customFormat="1" hidden="1" x14ac:dyDescent="0.35"/>
    <row r="5881" customFormat="1" hidden="1" x14ac:dyDescent="0.35"/>
    <row r="5882" customFormat="1" hidden="1" x14ac:dyDescent="0.35"/>
    <row r="5883" customFormat="1" hidden="1" x14ac:dyDescent="0.35"/>
    <row r="5884" customFormat="1" hidden="1" x14ac:dyDescent="0.35"/>
    <row r="5885" customFormat="1" hidden="1" x14ac:dyDescent="0.35"/>
    <row r="5886" customFormat="1" hidden="1" x14ac:dyDescent="0.35"/>
    <row r="5887" customFormat="1" hidden="1" x14ac:dyDescent="0.35"/>
    <row r="5888" customFormat="1" hidden="1" x14ac:dyDescent="0.35"/>
    <row r="5889" customFormat="1" hidden="1" x14ac:dyDescent="0.35"/>
    <row r="5890" customFormat="1" hidden="1" x14ac:dyDescent="0.35"/>
    <row r="5891" customFormat="1" hidden="1" x14ac:dyDescent="0.35"/>
    <row r="5892" customFormat="1" hidden="1" x14ac:dyDescent="0.35"/>
    <row r="5893" customFormat="1" hidden="1" x14ac:dyDescent="0.35"/>
    <row r="5894" customFormat="1" hidden="1" x14ac:dyDescent="0.35"/>
    <row r="5895" customFormat="1" hidden="1" x14ac:dyDescent="0.35"/>
    <row r="5896" customFormat="1" hidden="1" x14ac:dyDescent="0.35"/>
    <row r="5897" customFormat="1" hidden="1" x14ac:dyDescent="0.35"/>
    <row r="5898" customFormat="1" hidden="1" x14ac:dyDescent="0.35"/>
    <row r="5899" customFormat="1" hidden="1" x14ac:dyDescent="0.35"/>
    <row r="5900" customFormat="1" hidden="1" x14ac:dyDescent="0.35"/>
    <row r="5901" customFormat="1" hidden="1" x14ac:dyDescent="0.35"/>
    <row r="5902" customFormat="1" hidden="1" x14ac:dyDescent="0.35"/>
    <row r="5903" customFormat="1" hidden="1" x14ac:dyDescent="0.35"/>
    <row r="5904" customFormat="1" hidden="1" x14ac:dyDescent="0.35"/>
    <row r="5905" customFormat="1" hidden="1" x14ac:dyDescent="0.35"/>
    <row r="5906" customFormat="1" hidden="1" x14ac:dyDescent="0.35"/>
    <row r="5907" customFormat="1" hidden="1" x14ac:dyDescent="0.35"/>
    <row r="5908" customFormat="1" hidden="1" x14ac:dyDescent="0.35"/>
    <row r="5909" customFormat="1" hidden="1" x14ac:dyDescent="0.35"/>
    <row r="5910" customFormat="1" hidden="1" x14ac:dyDescent="0.35"/>
    <row r="5911" customFormat="1" hidden="1" x14ac:dyDescent="0.35"/>
    <row r="5912" customFormat="1" hidden="1" x14ac:dyDescent="0.35"/>
    <row r="5913" customFormat="1" hidden="1" x14ac:dyDescent="0.35"/>
    <row r="5914" customFormat="1" hidden="1" x14ac:dyDescent="0.35"/>
    <row r="5915" customFormat="1" hidden="1" x14ac:dyDescent="0.35"/>
    <row r="5916" customFormat="1" hidden="1" x14ac:dyDescent="0.35"/>
    <row r="5917" customFormat="1" hidden="1" x14ac:dyDescent="0.35"/>
    <row r="5918" customFormat="1" hidden="1" x14ac:dyDescent="0.35"/>
    <row r="5919" customFormat="1" hidden="1" x14ac:dyDescent="0.35"/>
    <row r="5920" customFormat="1" hidden="1" x14ac:dyDescent="0.35"/>
    <row r="5921" customFormat="1" hidden="1" x14ac:dyDescent="0.35"/>
    <row r="5922" customFormat="1" hidden="1" x14ac:dyDescent="0.35"/>
    <row r="5923" customFormat="1" hidden="1" x14ac:dyDescent="0.35"/>
    <row r="5924" customFormat="1" hidden="1" x14ac:dyDescent="0.35"/>
    <row r="5925" customFormat="1" hidden="1" x14ac:dyDescent="0.35"/>
    <row r="5926" customFormat="1" hidden="1" x14ac:dyDescent="0.35"/>
    <row r="5927" customFormat="1" hidden="1" x14ac:dyDescent="0.35"/>
    <row r="5928" customFormat="1" hidden="1" x14ac:dyDescent="0.35"/>
    <row r="5929" customFormat="1" hidden="1" x14ac:dyDescent="0.35"/>
    <row r="5930" customFormat="1" hidden="1" x14ac:dyDescent="0.35"/>
    <row r="5931" customFormat="1" hidden="1" x14ac:dyDescent="0.35"/>
    <row r="5932" customFormat="1" hidden="1" x14ac:dyDescent="0.35"/>
    <row r="5933" customFormat="1" hidden="1" x14ac:dyDescent="0.35"/>
    <row r="5934" customFormat="1" hidden="1" x14ac:dyDescent="0.35"/>
    <row r="5935" customFormat="1" hidden="1" x14ac:dyDescent="0.35"/>
    <row r="5936" customFormat="1" hidden="1" x14ac:dyDescent="0.35"/>
    <row r="5937" customFormat="1" hidden="1" x14ac:dyDescent="0.35"/>
    <row r="5938" customFormat="1" hidden="1" x14ac:dyDescent="0.35"/>
    <row r="5939" customFormat="1" hidden="1" x14ac:dyDescent="0.35"/>
    <row r="5940" customFormat="1" hidden="1" x14ac:dyDescent="0.35"/>
    <row r="5941" customFormat="1" hidden="1" x14ac:dyDescent="0.35"/>
    <row r="5942" customFormat="1" hidden="1" x14ac:dyDescent="0.35"/>
    <row r="5943" customFormat="1" hidden="1" x14ac:dyDescent="0.35"/>
    <row r="5944" customFormat="1" hidden="1" x14ac:dyDescent="0.35"/>
    <row r="5945" customFormat="1" hidden="1" x14ac:dyDescent="0.35"/>
    <row r="5946" customFormat="1" hidden="1" x14ac:dyDescent="0.35"/>
    <row r="5947" customFormat="1" hidden="1" x14ac:dyDescent="0.35"/>
    <row r="5948" customFormat="1" hidden="1" x14ac:dyDescent="0.35"/>
    <row r="5949" customFormat="1" hidden="1" x14ac:dyDescent="0.35"/>
    <row r="5950" customFormat="1" hidden="1" x14ac:dyDescent="0.35"/>
    <row r="5951" customFormat="1" hidden="1" x14ac:dyDescent="0.35"/>
    <row r="5952" customFormat="1" hidden="1" x14ac:dyDescent="0.35"/>
    <row r="5953" customFormat="1" hidden="1" x14ac:dyDescent="0.35"/>
    <row r="5954" customFormat="1" hidden="1" x14ac:dyDescent="0.35"/>
    <row r="5955" customFormat="1" hidden="1" x14ac:dyDescent="0.35"/>
    <row r="5956" customFormat="1" hidden="1" x14ac:dyDescent="0.35"/>
    <row r="5957" customFormat="1" hidden="1" x14ac:dyDescent="0.35"/>
    <row r="5958" customFormat="1" hidden="1" x14ac:dyDescent="0.35"/>
    <row r="5959" customFormat="1" hidden="1" x14ac:dyDescent="0.35"/>
    <row r="5960" customFormat="1" hidden="1" x14ac:dyDescent="0.35"/>
    <row r="5961" customFormat="1" hidden="1" x14ac:dyDescent="0.35"/>
    <row r="5962" customFormat="1" hidden="1" x14ac:dyDescent="0.35"/>
    <row r="5963" customFormat="1" hidden="1" x14ac:dyDescent="0.35"/>
    <row r="5964" customFormat="1" hidden="1" x14ac:dyDescent="0.35"/>
    <row r="5965" customFormat="1" hidden="1" x14ac:dyDescent="0.35"/>
    <row r="5966" customFormat="1" hidden="1" x14ac:dyDescent="0.35"/>
    <row r="5967" customFormat="1" hidden="1" x14ac:dyDescent="0.35"/>
    <row r="5968" customFormat="1" hidden="1" x14ac:dyDescent="0.35"/>
    <row r="5969" customFormat="1" hidden="1" x14ac:dyDescent="0.35"/>
    <row r="5970" customFormat="1" hidden="1" x14ac:dyDescent="0.35"/>
    <row r="5971" customFormat="1" hidden="1" x14ac:dyDescent="0.35"/>
    <row r="5972" customFormat="1" hidden="1" x14ac:dyDescent="0.35"/>
    <row r="5973" customFormat="1" hidden="1" x14ac:dyDescent="0.35"/>
    <row r="5974" customFormat="1" hidden="1" x14ac:dyDescent="0.35"/>
    <row r="5975" customFormat="1" hidden="1" x14ac:dyDescent="0.35"/>
    <row r="5976" customFormat="1" hidden="1" x14ac:dyDescent="0.35"/>
    <row r="5977" customFormat="1" hidden="1" x14ac:dyDescent="0.35"/>
    <row r="5978" customFormat="1" hidden="1" x14ac:dyDescent="0.35"/>
    <row r="5979" customFormat="1" hidden="1" x14ac:dyDescent="0.35"/>
    <row r="5980" customFormat="1" hidden="1" x14ac:dyDescent="0.35"/>
    <row r="5981" customFormat="1" hidden="1" x14ac:dyDescent="0.35"/>
    <row r="5982" customFormat="1" hidden="1" x14ac:dyDescent="0.35"/>
    <row r="5983" customFormat="1" hidden="1" x14ac:dyDescent="0.35"/>
    <row r="5984" customFormat="1" hidden="1" x14ac:dyDescent="0.35"/>
    <row r="5985" customFormat="1" hidden="1" x14ac:dyDescent="0.35"/>
    <row r="5986" customFormat="1" hidden="1" x14ac:dyDescent="0.35"/>
    <row r="5987" customFormat="1" hidden="1" x14ac:dyDescent="0.35"/>
    <row r="5988" customFormat="1" hidden="1" x14ac:dyDescent="0.35"/>
    <row r="5989" customFormat="1" hidden="1" x14ac:dyDescent="0.35"/>
    <row r="5990" customFormat="1" hidden="1" x14ac:dyDescent="0.35"/>
    <row r="5991" customFormat="1" hidden="1" x14ac:dyDescent="0.35"/>
    <row r="5992" customFormat="1" hidden="1" x14ac:dyDescent="0.35"/>
    <row r="5993" customFormat="1" hidden="1" x14ac:dyDescent="0.35"/>
    <row r="5994" customFormat="1" hidden="1" x14ac:dyDescent="0.35"/>
    <row r="5995" customFormat="1" hidden="1" x14ac:dyDescent="0.35"/>
    <row r="5996" customFormat="1" hidden="1" x14ac:dyDescent="0.35"/>
    <row r="5997" customFormat="1" hidden="1" x14ac:dyDescent="0.35"/>
    <row r="5998" customFormat="1" hidden="1" x14ac:dyDescent="0.35"/>
    <row r="5999" customFormat="1" hidden="1" x14ac:dyDescent="0.35"/>
    <row r="6000" customFormat="1" hidden="1" x14ac:dyDescent="0.35"/>
    <row r="6001" customFormat="1" hidden="1" x14ac:dyDescent="0.35"/>
    <row r="6002" customFormat="1" hidden="1" x14ac:dyDescent="0.35"/>
    <row r="6003" customFormat="1" hidden="1" x14ac:dyDescent="0.35"/>
    <row r="6004" customFormat="1" hidden="1" x14ac:dyDescent="0.35"/>
    <row r="6005" customFormat="1" hidden="1" x14ac:dyDescent="0.35"/>
    <row r="6006" customFormat="1" hidden="1" x14ac:dyDescent="0.35"/>
    <row r="6007" customFormat="1" hidden="1" x14ac:dyDescent="0.35"/>
    <row r="6008" customFormat="1" hidden="1" x14ac:dyDescent="0.35"/>
    <row r="6009" customFormat="1" hidden="1" x14ac:dyDescent="0.35"/>
    <row r="6010" customFormat="1" hidden="1" x14ac:dyDescent="0.35"/>
    <row r="6011" customFormat="1" hidden="1" x14ac:dyDescent="0.35"/>
    <row r="6012" customFormat="1" hidden="1" x14ac:dyDescent="0.35"/>
    <row r="6013" customFormat="1" hidden="1" x14ac:dyDescent="0.35"/>
    <row r="6014" customFormat="1" hidden="1" x14ac:dyDescent="0.35"/>
    <row r="6015" customFormat="1" hidden="1" x14ac:dyDescent="0.35"/>
    <row r="6016" customFormat="1" hidden="1" x14ac:dyDescent="0.35"/>
    <row r="6017" customFormat="1" hidden="1" x14ac:dyDescent="0.35"/>
    <row r="6018" customFormat="1" hidden="1" x14ac:dyDescent="0.35"/>
    <row r="6019" customFormat="1" hidden="1" x14ac:dyDescent="0.35"/>
    <row r="6020" customFormat="1" hidden="1" x14ac:dyDescent="0.35"/>
    <row r="6021" customFormat="1" hidden="1" x14ac:dyDescent="0.35"/>
    <row r="6022" customFormat="1" hidden="1" x14ac:dyDescent="0.35"/>
    <row r="6023" customFormat="1" hidden="1" x14ac:dyDescent="0.35"/>
    <row r="6024" customFormat="1" hidden="1" x14ac:dyDescent="0.35"/>
    <row r="6025" customFormat="1" hidden="1" x14ac:dyDescent="0.35"/>
    <row r="6026" customFormat="1" hidden="1" x14ac:dyDescent="0.35"/>
    <row r="6027" customFormat="1" hidden="1" x14ac:dyDescent="0.35"/>
    <row r="6028" customFormat="1" hidden="1" x14ac:dyDescent="0.35"/>
    <row r="6029" customFormat="1" hidden="1" x14ac:dyDescent="0.35"/>
    <row r="6030" customFormat="1" hidden="1" x14ac:dyDescent="0.35"/>
    <row r="6031" customFormat="1" hidden="1" x14ac:dyDescent="0.35"/>
    <row r="6032" customFormat="1" hidden="1" x14ac:dyDescent="0.35"/>
    <row r="6033" customFormat="1" hidden="1" x14ac:dyDescent="0.35"/>
    <row r="6034" customFormat="1" hidden="1" x14ac:dyDescent="0.35"/>
    <row r="6035" customFormat="1" hidden="1" x14ac:dyDescent="0.35"/>
    <row r="6036" customFormat="1" hidden="1" x14ac:dyDescent="0.35"/>
    <row r="6037" customFormat="1" hidden="1" x14ac:dyDescent="0.35"/>
    <row r="6038" customFormat="1" hidden="1" x14ac:dyDescent="0.35"/>
    <row r="6039" customFormat="1" hidden="1" x14ac:dyDescent="0.35"/>
    <row r="6040" customFormat="1" hidden="1" x14ac:dyDescent="0.35"/>
    <row r="6041" customFormat="1" hidden="1" x14ac:dyDescent="0.35"/>
    <row r="6042" customFormat="1" hidden="1" x14ac:dyDescent="0.35"/>
    <row r="6043" customFormat="1" hidden="1" x14ac:dyDescent="0.35"/>
    <row r="6044" customFormat="1" hidden="1" x14ac:dyDescent="0.35"/>
    <row r="6045" customFormat="1" hidden="1" x14ac:dyDescent="0.35"/>
    <row r="6046" customFormat="1" hidden="1" x14ac:dyDescent="0.35"/>
    <row r="6047" customFormat="1" hidden="1" x14ac:dyDescent="0.35"/>
    <row r="6048" customFormat="1" hidden="1" x14ac:dyDescent="0.35"/>
    <row r="6049" customFormat="1" hidden="1" x14ac:dyDescent="0.35"/>
    <row r="6050" customFormat="1" hidden="1" x14ac:dyDescent="0.35"/>
    <row r="6051" customFormat="1" hidden="1" x14ac:dyDescent="0.35"/>
    <row r="6052" customFormat="1" hidden="1" x14ac:dyDescent="0.35"/>
    <row r="6053" customFormat="1" hidden="1" x14ac:dyDescent="0.35"/>
    <row r="6054" customFormat="1" hidden="1" x14ac:dyDescent="0.35"/>
    <row r="6055" customFormat="1" hidden="1" x14ac:dyDescent="0.35"/>
    <row r="6056" customFormat="1" hidden="1" x14ac:dyDescent="0.35"/>
    <row r="6057" customFormat="1" hidden="1" x14ac:dyDescent="0.35"/>
    <row r="6058" customFormat="1" hidden="1" x14ac:dyDescent="0.35"/>
    <row r="6059" customFormat="1" hidden="1" x14ac:dyDescent="0.35"/>
    <row r="6060" customFormat="1" hidden="1" x14ac:dyDescent="0.35"/>
    <row r="6061" customFormat="1" hidden="1" x14ac:dyDescent="0.35"/>
    <row r="6062" customFormat="1" hidden="1" x14ac:dyDescent="0.35"/>
    <row r="6063" customFormat="1" hidden="1" x14ac:dyDescent="0.35"/>
    <row r="6064" customFormat="1" hidden="1" x14ac:dyDescent="0.35"/>
    <row r="6065" customFormat="1" hidden="1" x14ac:dyDescent="0.35"/>
    <row r="6066" customFormat="1" hidden="1" x14ac:dyDescent="0.35"/>
    <row r="6067" customFormat="1" hidden="1" x14ac:dyDescent="0.35"/>
    <row r="6068" customFormat="1" hidden="1" x14ac:dyDescent="0.35"/>
    <row r="6069" customFormat="1" hidden="1" x14ac:dyDescent="0.35"/>
    <row r="6070" customFormat="1" hidden="1" x14ac:dyDescent="0.35"/>
    <row r="6071" customFormat="1" hidden="1" x14ac:dyDescent="0.35"/>
    <row r="6072" customFormat="1" hidden="1" x14ac:dyDescent="0.35"/>
    <row r="6073" customFormat="1" hidden="1" x14ac:dyDescent="0.35"/>
    <row r="6074" customFormat="1" hidden="1" x14ac:dyDescent="0.35"/>
    <row r="6075" customFormat="1" hidden="1" x14ac:dyDescent="0.35"/>
    <row r="6076" customFormat="1" hidden="1" x14ac:dyDescent="0.35"/>
    <row r="6077" customFormat="1" hidden="1" x14ac:dyDescent="0.35"/>
    <row r="6078" customFormat="1" hidden="1" x14ac:dyDescent="0.35"/>
    <row r="6079" customFormat="1" hidden="1" x14ac:dyDescent="0.35"/>
    <row r="6080" customFormat="1" hidden="1" x14ac:dyDescent="0.35"/>
    <row r="6081" customFormat="1" hidden="1" x14ac:dyDescent="0.35"/>
    <row r="6082" customFormat="1" hidden="1" x14ac:dyDescent="0.35"/>
    <row r="6083" customFormat="1" hidden="1" x14ac:dyDescent="0.35"/>
    <row r="6084" customFormat="1" hidden="1" x14ac:dyDescent="0.35"/>
    <row r="6085" customFormat="1" hidden="1" x14ac:dyDescent="0.35"/>
    <row r="6086" customFormat="1" hidden="1" x14ac:dyDescent="0.35"/>
    <row r="6087" customFormat="1" hidden="1" x14ac:dyDescent="0.35"/>
    <row r="6088" customFormat="1" hidden="1" x14ac:dyDescent="0.35"/>
    <row r="6089" customFormat="1" hidden="1" x14ac:dyDescent="0.35"/>
    <row r="6090" customFormat="1" hidden="1" x14ac:dyDescent="0.35"/>
    <row r="6091" customFormat="1" hidden="1" x14ac:dyDescent="0.35"/>
    <row r="6092" customFormat="1" hidden="1" x14ac:dyDescent="0.35"/>
    <row r="6093" customFormat="1" hidden="1" x14ac:dyDescent="0.35"/>
    <row r="6094" customFormat="1" hidden="1" x14ac:dyDescent="0.35"/>
    <row r="6095" customFormat="1" hidden="1" x14ac:dyDescent="0.35"/>
    <row r="6096" customFormat="1" hidden="1" x14ac:dyDescent="0.35"/>
    <row r="6097" customFormat="1" hidden="1" x14ac:dyDescent="0.35"/>
    <row r="6098" customFormat="1" hidden="1" x14ac:dyDescent="0.35"/>
    <row r="6099" customFormat="1" hidden="1" x14ac:dyDescent="0.35"/>
    <row r="6100" customFormat="1" hidden="1" x14ac:dyDescent="0.35"/>
    <row r="6101" customFormat="1" hidden="1" x14ac:dyDescent="0.35"/>
    <row r="6102" customFormat="1" hidden="1" x14ac:dyDescent="0.35"/>
    <row r="6103" customFormat="1" hidden="1" x14ac:dyDescent="0.35"/>
    <row r="6104" customFormat="1" hidden="1" x14ac:dyDescent="0.35"/>
    <row r="6105" customFormat="1" hidden="1" x14ac:dyDescent="0.35"/>
    <row r="6106" customFormat="1" hidden="1" x14ac:dyDescent="0.35"/>
    <row r="6107" customFormat="1" hidden="1" x14ac:dyDescent="0.35"/>
    <row r="6108" customFormat="1" hidden="1" x14ac:dyDescent="0.35"/>
    <row r="6109" customFormat="1" hidden="1" x14ac:dyDescent="0.35"/>
    <row r="6110" customFormat="1" hidden="1" x14ac:dyDescent="0.35"/>
    <row r="6111" customFormat="1" hidden="1" x14ac:dyDescent="0.35"/>
    <row r="6112" customFormat="1" hidden="1" x14ac:dyDescent="0.35"/>
    <row r="6113" customFormat="1" hidden="1" x14ac:dyDescent="0.35"/>
    <row r="6114" customFormat="1" hidden="1" x14ac:dyDescent="0.35"/>
    <row r="6115" customFormat="1" hidden="1" x14ac:dyDescent="0.35"/>
    <row r="6116" customFormat="1" hidden="1" x14ac:dyDescent="0.35"/>
    <row r="6117" customFormat="1" hidden="1" x14ac:dyDescent="0.35"/>
    <row r="6118" customFormat="1" hidden="1" x14ac:dyDescent="0.35"/>
    <row r="6119" customFormat="1" hidden="1" x14ac:dyDescent="0.35"/>
    <row r="6120" customFormat="1" hidden="1" x14ac:dyDescent="0.35"/>
    <row r="6121" customFormat="1" hidden="1" x14ac:dyDescent="0.35"/>
    <row r="6122" customFormat="1" hidden="1" x14ac:dyDescent="0.35"/>
    <row r="6123" customFormat="1" hidden="1" x14ac:dyDescent="0.35"/>
    <row r="6124" customFormat="1" hidden="1" x14ac:dyDescent="0.35"/>
    <row r="6125" customFormat="1" hidden="1" x14ac:dyDescent="0.35"/>
    <row r="6126" customFormat="1" hidden="1" x14ac:dyDescent="0.35"/>
    <row r="6127" customFormat="1" hidden="1" x14ac:dyDescent="0.35"/>
    <row r="6128" customFormat="1" hidden="1" x14ac:dyDescent="0.35"/>
    <row r="6129" customFormat="1" hidden="1" x14ac:dyDescent="0.35"/>
    <row r="6130" customFormat="1" hidden="1" x14ac:dyDescent="0.35"/>
    <row r="6131" customFormat="1" hidden="1" x14ac:dyDescent="0.35"/>
    <row r="6132" customFormat="1" hidden="1" x14ac:dyDescent="0.35"/>
    <row r="6133" customFormat="1" hidden="1" x14ac:dyDescent="0.35"/>
    <row r="6134" customFormat="1" hidden="1" x14ac:dyDescent="0.35"/>
    <row r="6135" customFormat="1" hidden="1" x14ac:dyDescent="0.35"/>
    <row r="6136" customFormat="1" hidden="1" x14ac:dyDescent="0.35"/>
    <row r="6137" customFormat="1" hidden="1" x14ac:dyDescent="0.35"/>
    <row r="6138" customFormat="1" hidden="1" x14ac:dyDescent="0.35"/>
    <row r="6139" customFormat="1" hidden="1" x14ac:dyDescent="0.35"/>
    <row r="6140" customFormat="1" hidden="1" x14ac:dyDescent="0.35"/>
    <row r="6141" customFormat="1" hidden="1" x14ac:dyDescent="0.35"/>
    <row r="6142" customFormat="1" hidden="1" x14ac:dyDescent="0.35"/>
    <row r="6143" customFormat="1" hidden="1" x14ac:dyDescent="0.35"/>
    <row r="6144" customFormat="1" hidden="1" x14ac:dyDescent="0.35"/>
    <row r="6145" customFormat="1" hidden="1" x14ac:dyDescent="0.35"/>
    <row r="6146" customFormat="1" hidden="1" x14ac:dyDescent="0.35"/>
    <row r="6147" customFormat="1" hidden="1" x14ac:dyDescent="0.35"/>
    <row r="6148" customFormat="1" hidden="1" x14ac:dyDescent="0.35"/>
    <row r="6149" customFormat="1" hidden="1" x14ac:dyDescent="0.35"/>
    <row r="6150" customFormat="1" hidden="1" x14ac:dyDescent="0.35"/>
    <row r="6151" customFormat="1" hidden="1" x14ac:dyDescent="0.35"/>
    <row r="6152" customFormat="1" hidden="1" x14ac:dyDescent="0.35"/>
    <row r="6153" customFormat="1" hidden="1" x14ac:dyDescent="0.35"/>
    <row r="6154" customFormat="1" hidden="1" x14ac:dyDescent="0.35"/>
    <row r="6155" customFormat="1" hidden="1" x14ac:dyDescent="0.35"/>
    <row r="6156" customFormat="1" hidden="1" x14ac:dyDescent="0.35"/>
    <row r="6157" customFormat="1" hidden="1" x14ac:dyDescent="0.35"/>
    <row r="6158" customFormat="1" hidden="1" x14ac:dyDescent="0.35"/>
    <row r="6159" customFormat="1" hidden="1" x14ac:dyDescent="0.35"/>
    <row r="6160" customFormat="1" hidden="1" x14ac:dyDescent="0.35"/>
    <row r="6161" customFormat="1" hidden="1" x14ac:dyDescent="0.35"/>
    <row r="6162" customFormat="1" hidden="1" x14ac:dyDescent="0.35"/>
    <row r="6163" customFormat="1" hidden="1" x14ac:dyDescent="0.35"/>
    <row r="6164" customFormat="1" hidden="1" x14ac:dyDescent="0.35"/>
    <row r="6165" customFormat="1" hidden="1" x14ac:dyDescent="0.35"/>
    <row r="6166" customFormat="1" hidden="1" x14ac:dyDescent="0.35"/>
    <row r="6167" customFormat="1" hidden="1" x14ac:dyDescent="0.35"/>
    <row r="6168" customFormat="1" hidden="1" x14ac:dyDescent="0.35"/>
    <row r="6169" customFormat="1" hidden="1" x14ac:dyDescent="0.35"/>
    <row r="6170" customFormat="1" hidden="1" x14ac:dyDescent="0.35"/>
    <row r="6171" customFormat="1" hidden="1" x14ac:dyDescent="0.35"/>
    <row r="6172" customFormat="1" hidden="1" x14ac:dyDescent="0.35"/>
    <row r="6173" customFormat="1" hidden="1" x14ac:dyDescent="0.35"/>
    <row r="6174" customFormat="1" hidden="1" x14ac:dyDescent="0.35"/>
    <row r="6175" customFormat="1" hidden="1" x14ac:dyDescent="0.35"/>
    <row r="6176" customFormat="1" hidden="1" x14ac:dyDescent="0.35"/>
    <row r="6177" customFormat="1" hidden="1" x14ac:dyDescent="0.35"/>
    <row r="6178" customFormat="1" hidden="1" x14ac:dyDescent="0.35"/>
    <row r="6179" customFormat="1" hidden="1" x14ac:dyDescent="0.35"/>
    <row r="6180" customFormat="1" hidden="1" x14ac:dyDescent="0.35"/>
    <row r="6181" customFormat="1" hidden="1" x14ac:dyDescent="0.35"/>
    <row r="6182" customFormat="1" hidden="1" x14ac:dyDescent="0.35"/>
    <row r="6183" customFormat="1" hidden="1" x14ac:dyDescent="0.35"/>
    <row r="6184" customFormat="1" hidden="1" x14ac:dyDescent="0.35"/>
    <row r="6185" customFormat="1" hidden="1" x14ac:dyDescent="0.35"/>
    <row r="6186" customFormat="1" hidden="1" x14ac:dyDescent="0.35"/>
    <row r="6187" customFormat="1" hidden="1" x14ac:dyDescent="0.35"/>
    <row r="6188" customFormat="1" hidden="1" x14ac:dyDescent="0.35"/>
    <row r="6189" customFormat="1" hidden="1" x14ac:dyDescent="0.35"/>
    <row r="6190" customFormat="1" hidden="1" x14ac:dyDescent="0.35"/>
    <row r="6191" customFormat="1" hidden="1" x14ac:dyDescent="0.35"/>
    <row r="6192" customFormat="1" hidden="1" x14ac:dyDescent="0.35"/>
    <row r="6193" customFormat="1" hidden="1" x14ac:dyDescent="0.35"/>
    <row r="6194" customFormat="1" hidden="1" x14ac:dyDescent="0.35"/>
    <row r="6195" customFormat="1" hidden="1" x14ac:dyDescent="0.35"/>
    <row r="6196" customFormat="1" hidden="1" x14ac:dyDescent="0.35"/>
    <row r="6197" customFormat="1" hidden="1" x14ac:dyDescent="0.35"/>
    <row r="6198" customFormat="1" hidden="1" x14ac:dyDescent="0.35"/>
    <row r="6199" customFormat="1" hidden="1" x14ac:dyDescent="0.35"/>
    <row r="6200" customFormat="1" hidden="1" x14ac:dyDescent="0.35"/>
    <row r="6201" customFormat="1" hidden="1" x14ac:dyDescent="0.35"/>
    <row r="6202" customFormat="1" hidden="1" x14ac:dyDescent="0.35"/>
    <row r="6203" customFormat="1" hidden="1" x14ac:dyDescent="0.35"/>
    <row r="6204" customFormat="1" hidden="1" x14ac:dyDescent="0.35"/>
    <row r="6205" customFormat="1" hidden="1" x14ac:dyDescent="0.35"/>
    <row r="6206" customFormat="1" hidden="1" x14ac:dyDescent="0.35"/>
    <row r="6207" customFormat="1" hidden="1" x14ac:dyDescent="0.35"/>
    <row r="6208" customFormat="1" hidden="1" x14ac:dyDescent="0.35"/>
    <row r="6209" customFormat="1" hidden="1" x14ac:dyDescent="0.35"/>
    <row r="6210" customFormat="1" hidden="1" x14ac:dyDescent="0.35"/>
    <row r="6211" customFormat="1" hidden="1" x14ac:dyDescent="0.35"/>
    <row r="6212" customFormat="1" hidden="1" x14ac:dyDescent="0.35"/>
    <row r="6213" customFormat="1" hidden="1" x14ac:dyDescent="0.35"/>
    <row r="6214" customFormat="1" hidden="1" x14ac:dyDescent="0.35"/>
    <row r="6215" customFormat="1" hidden="1" x14ac:dyDescent="0.35"/>
    <row r="6216" customFormat="1" hidden="1" x14ac:dyDescent="0.35"/>
    <row r="6217" customFormat="1" hidden="1" x14ac:dyDescent="0.35"/>
    <row r="6218" customFormat="1" hidden="1" x14ac:dyDescent="0.35"/>
    <row r="6219" customFormat="1" hidden="1" x14ac:dyDescent="0.35"/>
    <row r="6220" customFormat="1" hidden="1" x14ac:dyDescent="0.35"/>
    <row r="6221" customFormat="1" hidden="1" x14ac:dyDescent="0.35"/>
    <row r="6222" customFormat="1" hidden="1" x14ac:dyDescent="0.35"/>
    <row r="6223" customFormat="1" hidden="1" x14ac:dyDescent="0.35"/>
    <row r="6224" customFormat="1" hidden="1" x14ac:dyDescent="0.35"/>
    <row r="6225" customFormat="1" hidden="1" x14ac:dyDescent="0.35"/>
    <row r="6226" customFormat="1" hidden="1" x14ac:dyDescent="0.35"/>
    <row r="6227" customFormat="1" hidden="1" x14ac:dyDescent="0.35"/>
    <row r="6228" customFormat="1" hidden="1" x14ac:dyDescent="0.35"/>
    <row r="6229" customFormat="1" hidden="1" x14ac:dyDescent="0.35"/>
    <row r="6230" customFormat="1" hidden="1" x14ac:dyDescent="0.35"/>
    <row r="6231" customFormat="1" hidden="1" x14ac:dyDescent="0.35"/>
    <row r="6232" customFormat="1" hidden="1" x14ac:dyDescent="0.35"/>
    <row r="6233" customFormat="1" hidden="1" x14ac:dyDescent="0.35"/>
    <row r="6234" customFormat="1" hidden="1" x14ac:dyDescent="0.35"/>
    <row r="6235" customFormat="1" hidden="1" x14ac:dyDescent="0.35"/>
    <row r="6236" customFormat="1" hidden="1" x14ac:dyDescent="0.35"/>
    <row r="6237" customFormat="1" hidden="1" x14ac:dyDescent="0.35"/>
    <row r="6238" customFormat="1" hidden="1" x14ac:dyDescent="0.35"/>
    <row r="6239" customFormat="1" hidden="1" x14ac:dyDescent="0.35"/>
    <row r="6240" customFormat="1" hidden="1" x14ac:dyDescent="0.35"/>
    <row r="6241" customFormat="1" hidden="1" x14ac:dyDescent="0.35"/>
    <row r="6242" customFormat="1" hidden="1" x14ac:dyDescent="0.35"/>
    <row r="6243" customFormat="1" hidden="1" x14ac:dyDescent="0.35"/>
    <row r="6244" customFormat="1" hidden="1" x14ac:dyDescent="0.35"/>
    <row r="6245" customFormat="1" hidden="1" x14ac:dyDescent="0.35"/>
    <row r="6246" customFormat="1" hidden="1" x14ac:dyDescent="0.35"/>
    <row r="6247" customFormat="1" hidden="1" x14ac:dyDescent="0.35"/>
    <row r="6248" customFormat="1" hidden="1" x14ac:dyDescent="0.35"/>
    <row r="6249" customFormat="1" hidden="1" x14ac:dyDescent="0.35"/>
    <row r="6250" customFormat="1" hidden="1" x14ac:dyDescent="0.35"/>
    <row r="6251" customFormat="1" hidden="1" x14ac:dyDescent="0.35"/>
    <row r="6252" customFormat="1" hidden="1" x14ac:dyDescent="0.35"/>
    <row r="6253" customFormat="1" hidden="1" x14ac:dyDescent="0.35"/>
    <row r="6254" customFormat="1" hidden="1" x14ac:dyDescent="0.35"/>
    <row r="6255" customFormat="1" hidden="1" x14ac:dyDescent="0.35"/>
    <row r="6256" customFormat="1" hidden="1" x14ac:dyDescent="0.35"/>
    <row r="6257" customFormat="1" hidden="1" x14ac:dyDescent="0.35"/>
    <row r="6258" customFormat="1" hidden="1" x14ac:dyDescent="0.35"/>
    <row r="6259" customFormat="1" hidden="1" x14ac:dyDescent="0.35"/>
    <row r="6260" customFormat="1" hidden="1" x14ac:dyDescent="0.35"/>
    <row r="6261" customFormat="1" hidden="1" x14ac:dyDescent="0.35"/>
    <row r="6262" customFormat="1" hidden="1" x14ac:dyDescent="0.35"/>
    <row r="6263" customFormat="1" hidden="1" x14ac:dyDescent="0.35"/>
    <row r="6264" customFormat="1" hidden="1" x14ac:dyDescent="0.35"/>
    <row r="6265" customFormat="1" hidden="1" x14ac:dyDescent="0.35"/>
    <row r="6266" customFormat="1" hidden="1" x14ac:dyDescent="0.35"/>
    <row r="6267" customFormat="1" hidden="1" x14ac:dyDescent="0.35"/>
    <row r="6268" customFormat="1" hidden="1" x14ac:dyDescent="0.35"/>
    <row r="6269" customFormat="1" hidden="1" x14ac:dyDescent="0.35"/>
    <row r="6270" customFormat="1" hidden="1" x14ac:dyDescent="0.35"/>
    <row r="6271" customFormat="1" hidden="1" x14ac:dyDescent="0.35"/>
    <row r="6272" customFormat="1" hidden="1" x14ac:dyDescent="0.35"/>
    <row r="6273" customFormat="1" hidden="1" x14ac:dyDescent="0.35"/>
    <row r="6274" customFormat="1" hidden="1" x14ac:dyDescent="0.35"/>
    <row r="6275" customFormat="1" hidden="1" x14ac:dyDescent="0.35"/>
    <row r="6276" customFormat="1" hidden="1" x14ac:dyDescent="0.35"/>
    <row r="6277" customFormat="1" hidden="1" x14ac:dyDescent="0.35"/>
    <row r="6278" customFormat="1" hidden="1" x14ac:dyDescent="0.35"/>
    <row r="6279" customFormat="1" hidden="1" x14ac:dyDescent="0.35"/>
    <row r="6280" customFormat="1" hidden="1" x14ac:dyDescent="0.35"/>
    <row r="6281" customFormat="1" hidden="1" x14ac:dyDescent="0.35"/>
    <row r="6282" customFormat="1" hidden="1" x14ac:dyDescent="0.35"/>
    <row r="6283" customFormat="1" hidden="1" x14ac:dyDescent="0.35"/>
    <row r="6284" customFormat="1" hidden="1" x14ac:dyDescent="0.35"/>
    <row r="6285" customFormat="1" hidden="1" x14ac:dyDescent="0.35"/>
    <row r="6286" customFormat="1" hidden="1" x14ac:dyDescent="0.35"/>
    <row r="6287" customFormat="1" hidden="1" x14ac:dyDescent="0.35"/>
    <row r="6288" customFormat="1" hidden="1" x14ac:dyDescent="0.35"/>
    <row r="6289" customFormat="1" hidden="1" x14ac:dyDescent="0.35"/>
    <row r="6290" customFormat="1" hidden="1" x14ac:dyDescent="0.35"/>
    <row r="6291" customFormat="1" hidden="1" x14ac:dyDescent="0.35"/>
    <row r="6292" customFormat="1" hidden="1" x14ac:dyDescent="0.35"/>
    <row r="6293" customFormat="1" hidden="1" x14ac:dyDescent="0.35"/>
    <row r="6294" customFormat="1" hidden="1" x14ac:dyDescent="0.35"/>
    <row r="6295" customFormat="1" hidden="1" x14ac:dyDescent="0.35"/>
    <row r="6296" customFormat="1" hidden="1" x14ac:dyDescent="0.35"/>
    <row r="6297" customFormat="1" hidden="1" x14ac:dyDescent="0.35"/>
    <row r="6298" customFormat="1" hidden="1" x14ac:dyDescent="0.35"/>
    <row r="6299" customFormat="1" hidden="1" x14ac:dyDescent="0.35"/>
    <row r="6300" customFormat="1" hidden="1" x14ac:dyDescent="0.35"/>
    <row r="6301" customFormat="1" hidden="1" x14ac:dyDescent="0.35"/>
    <row r="6302" customFormat="1" hidden="1" x14ac:dyDescent="0.35"/>
    <row r="6303" customFormat="1" hidden="1" x14ac:dyDescent="0.35"/>
    <row r="6304" customFormat="1" hidden="1" x14ac:dyDescent="0.35"/>
    <row r="6305" customFormat="1" hidden="1" x14ac:dyDescent="0.35"/>
    <row r="6306" customFormat="1" hidden="1" x14ac:dyDescent="0.35"/>
    <row r="6307" customFormat="1" hidden="1" x14ac:dyDescent="0.35"/>
    <row r="6308" customFormat="1" hidden="1" x14ac:dyDescent="0.35"/>
    <row r="6309" customFormat="1" hidden="1" x14ac:dyDescent="0.35"/>
    <row r="6310" customFormat="1" hidden="1" x14ac:dyDescent="0.35"/>
    <row r="6311" customFormat="1" hidden="1" x14ac:dyDescent="0.35"/>
    <row r="6312" customFormat="1" hidden="1" x14ac:dyDescent="0.35"/>
    <row r="6313" customFormat="1" hidden="1" x14ac:dyDescent="0.35"/>
    <row r="6314" customFormat="1" hidden="1" x14ac:dyDescent="0.35"/>
    <row r="6315" customFormat="1" hidden="1" x14ac:dyDescent="0.35"/>
    <row r="6316" customFormat="1" hidden="1" x14ac:dyDescent="0.35"/>
    <row r="6317" customFormat="1" hidden="1" x14ac:dyDescent="0.35"/>
    <row r="6318" customFormat="1" hidden="1" x14ac:dyDescent="0.35"/>
    <row r="6319" customFormat="1" hidden="1" x14ac:dyDescent="0.35"/>
    <row r="6320" customFormat="1" hidden="1" x14ac:dyDescent="0.35"/>
    <row r="6321" customFormat="1" hidden="1" x14ac:dyDescent="0.35"/>
    <row r="6322" customFormat="1" hidden="1" x14ac:dyDescent="0.35"/>
    <row r="6323" customFormat="1" hidden="1" x14ac:dyDescent="0.35"/>
    <row r="6324" customFormat="1" hidden="1" x14ac:dyDescent="0.35"/>
    <row r="6325" customFormat="1" hidden="1" x14ac:dyDescent="0.35"/>
    <row r="6326" customFormat="1" hidden="1" x14ac:dyDescent="0.35"/>
    <row r="6327" customFormat="1" hidden="1" x14ac:dyDescent="0.35"/>
    <row r="6328" customFormat="1" hidden="1" x14ac:dyDescent="0.35"/>
    <row r="6329" customFormat="1" hidden="1" x14ac:dyDescent="0.35"/>
    <row r="6330" customFormat="1" hidden="1" x14ac:dyDescent="0.35"/>
    <row r="6331" customFormat="1" hidden="1" x14ac:dyDescent="0.35"/>
    <row r="6332" customFormat="1" hidden="1" x14ac:dyDescent="0.35"/>
    <row r="6333" customFormat="1" hidden="1" x14ac:dyDescent="0.35"/>
    <row r="6334" customFormat="1" hidden="1" x14ac:dyDescent="0.35"/>
    <row r="6335" customFormat="1" hidden="1" x14ac:dyDescent="0.35"/>
    <row r="6336" customFormat="1" hidden="1" x14ac:dyDescent="0.35"/>
    <row r="6337" customFormat="1" hidden="1" x14ac:dyDescent="0.35"/>
    <row r="6338" customFormat="1" hidden="1" x14ac:dyDescent="0.35"/>
    <row r="6339" customFormat="1" hidden="1" x14ac:dyDescent="0.35"/>
    <row r="6340" customFormat="1" hidden="1" x14ac:dyDescent="0.35"/>
    <row r="6341" customFormat="1" hidden="1" x14ac:dyDescent="0.35"/>
    <row r="6342" customFormat="1" hidden="1" x14ac:dyDescent="0.35"/>
    <row r="6343" customFormat="1" hidden="1" x14ac:dyDescent="0.35"/>
    <row r="6344" customFormat="1" hidden="1" x14ac:dyDescent="0.35"/>
    <row r="6345" customFormat="1" hidden="1" x14ac:dyDescent="0.35"/>
    <row r="6346" customFormat="1" hidden="1" x14ac:dyDescent="0.35"/>
    <row r="6347" customFormat="1" hidden="1" x14ac:dyDescent="0.35"/>
    <row r="6348" customFormat="1" hidden="1" x14ac:dyDescent="0.35"/>
    <row r="6349" customFormat="1" hidden="1" x14ac:dyDescent="0.35"/>
    <row r="6350" customFormat="1" hidden="1" x14ac:dyDescent="0.35"/>
    <row r="6351" customFormat="1" hidden="1" x14ac:dyDescent="0.35"/>
    <row r="6352" customFormat="1" hidden="1" x14ac:dyDescent="0.35"/>
    <row r="6353" customFormat="1" hidden="1" x14ac:dyDescent="0.35"/>
    <row r="6354" customFormat="1" hidden="1" x14ac:dyDescent="0.35"/>
    <row r="6355" customFormat="1" hidden="1" x14ac:dyDescent="0.35"/>
    <row r="6356" customFormat="1" hidden="1" x14ac:dyDescent="0.35"/>
    <row r="6357" customFormat="1" hidden="1" x14ac:dyDescent="0.35"/>
    <row r="6358" customFormat="1" hidden="1" x14ac:dyDescent="0.35"/>
    <row r="6359" customFormat="1" hidden="1" x14ac:dyDescent="0.35"/>
    <row r="6360" customFormat="1" hidden="1" x14ac:dyDescent="0.35"/>
    <row r="6361" customFormat="1" hidden="1" x14ac:dyDescent="0.35"/>
    <row r="6362" customFormat="1" hidden="1" x14ac:dyDescent="0.35"/>
    <row r="6363" customFormat="1" hidden="1" x14ac:dyDescent="0.35"/>
    <row r="6364" customFormat="1" hidden="1" x14ac:dyDescent="0.35"/>
    <row r="6365" customFormat="1" hidden="1" x14ac:dyDescent="0.35"/>
    <row r="6366" customFormat="1" hidden="1" x14ac:dyDescent="0.35"/>
    <row r="6367" customFormat="1" hidden="1" x14ac:dyDescent="0.35"/>
    <row r="6368" customFormat="1" hidden="1" x14ac:dyDescent="0.35"/>
    <row r="6369" customFormat="1" hidden="1" x14ac:dyDescent="0.35"/>
    <row r="6370" customFormat="1" hidden="1" x14ac:dyDescent="0.35"/>
    <row r="6371" customFormat="1" hidden="1" x14ac:dyDescent="0.35"/>
    <row r="6372" customFormat="1" hidden="1" x14ac:dyDescent="0.35"/>
    <row r="6373" customFormat="1" hidden="1" x14ac:dyDescent="0.35"/>
    <row r="6374" customFormat="1" hidden="1" x14ac:dyDescent="0.35"/>
    <row r="6375" customFormat="1" hidden="1" x14ac:dyDescent="0.35"/>
    <row r="6376" customFormat="1" hidden="1" x14ac:dyDescent="0.35"/>
    <row r="6377" customFormat="1" hidden="1" x14ac:dyDescent="0.35"/>
    <row r="6378" customFormat="1" hidden="1" x14ac:dyDescent="0.35"/>
    <row r="6379" customFormat="1" hidden="1" x14ac:dyDescent="0.35"/>
    <row r="6380" customFormat="1" hidden="1" x14ac:dyDescent="0.35"/>
    <row r="6381" customFormat="1" hidden="1" x14ac:dyDescent="0.35"/>
    <row r="6382" customFormat="1" hidden="1" x14ac:dyDescent="0.35"/>
    <row r="6383" customFormat="1" hidden="1" x14ac:dyDescent="0.35"/>
    <row r="6384" customFormat="1" hidden="1" x14ac:dyDescent="0.35"/>
    <row r="6385" customFormat="1" hidden="1" x14ac:dyDescent="0.35"/>
    <row r="6386" customFormat="1" hidden="1" x14ac:dyDescent="0.35"/>
    <row r="6387" customFormat="1" hidden="1" x14ac:dyDescent="0.35"/>
    <row r="6388" customFormat="1" hidden="1" x14ac:dyDescent="0.35"/>
    <row r="6389" customFormat="1" hidden="1" x14ac:dyDescent="0.35"/>
    <row r="6390" customFormat="1" hidden="1" x14ac:dyDescent="0.35"/>
    <row r="6391" customFormat="1" hidden="1" x14ac:dyDescent="0.35"/>
    <row r="6392" customFormat="1" hidden="1" x14ac:dyDescent="0.35"/>
    <row r="6393" customFormat="1" hidden="1" x14ac:dyDescent="0.35"/>
    <row r="6394" customFormat="1" hidden="1" x14ac:dyDescent="0.35"/>
    <row r="6395" customFormat="1" hidden="1" x14ac:dyDescent="0.35"/>
    <row r="6396" customFormat="1" hidden="1" x14ac:dyDescent="0.35"/>
    <row r="6397" customFormat="1" hidden="1" x14ac:dyDescent="0.35"/>
    <row r="6398" customFormat="1" hidden="1" x14ac:dyDescent="0.35"/>
    <row r="6399" customFormat="1" hidden="1" x14ac:dyDescent="0.35"/>
    <row r="6400" customFormat="1" hidden="1" x14ac:dyDescent="0.35"/>
    <row r="6401" customFormat="1" hidden="1" x14ac:dyDescent="0.35"/>
    <row r="6402" customFormat="1" hidden="1" x14ac:dyDescent="0.35"/>
    <row r="6403" customFormat="1" hidden="1" x14ac:dyDescent="0.35"/>
    <row r="6404" customFormat="1" hidden="1" x14ac:dyDescent="0.35"/>
    <row r="6405" customFormat="1" hidden="1" x14ac:dyDescent="0.35"/>
    <row r="6406" customFormat="1" hidden="1" x14ac:dyDescent="0.35"/>
    <row r="6407" customFormat="1" hidden="1" x14ac:dyDescent="0.35"/>
    <row r="6408" customFormat="1" hidden="1" x14ac:dyDescent="0.35"/>
    <row r="6409" customFormat="1" hidden="1" x14ac:dyDescent="0.35"/>
    <row r="6410" customFormat="1" hidden="1" x14ac:dyDescent="0.35"/>
    <row r="6411" customFormat="1" hidden="1" x14ac:dyDescent="0.35"/>
    <row r="6412" customFormat="1" hidden="1" x14ac:dyDescent="0.35"/>
    <row r="6413" customFormat="1" hidden="1" x14ac:dyDescent="0.35"/>
    <row r="6414" customFormat="1" hidden="1" x14ac:dyDescent="0.35"/>
    <row r="6415" customFormat="1" hidden="1" x14ac:dyDescent="0.35"/>
    <row r="6416" customFormat="1" hidden="1" x14ac:dyDescent="0.35"/>
    <row r="6417" customFormat="1" hidden="1" x14ac:dyDescent="0.35"/>
    <row r="6418" customFormat="1" hidden="1" x14ac:dyDescent="0.35"/>
    <row r="6419" customFormat="1" hidden="1" x14ac:dyDescent="0.35"/>
    <row r="6420" customFormat="1" hidden="1" x14ac:dyDescent="0.35"/>
    <row r="6421" customFormat="1" hidden="1" x14ac:dyDescent="0.35"/>
    <row r="6422" customFormat="1" hidden="1" x14ac:dyDescent="0.35"/>
    <row r="6423" customFormat="1" hidden="1" x14ac:dyDescent="0.35"/>
    <row r="6424" customFormat="1" hidden="1" x14ac:dyDescent="0.35"/>
    <row r="6425" customFormat="1" hidden="1" x14ac:dyDescent="0.35"/>
    <row r="6426" customFormat="1" hidden="1" x14ac:dyDescent="0.35"/>
    <row r="6427" customFormat="1" hidden="1" x14ac:dyDescent="0.35"/>
    <row r="6428" customFormat="1" hidden="1" x14ac:dyDescent="0.35"/>
    <row r="6429" customFormat="1" hidden="1" x14ac:dyDescent="0.35"/>
    <row r="6430" customFormat="1" hidden="1" x14ac:dyDescent="0.35"/>
    <row r="6431" customFormat="1" hidden="1" x14ac:dyDescent="0.35"/>
    <row r="6432" customFormat="1" hidden="1" x14ac:dyDescent="0.35"/>
    <row r="6433" customFormat="1" hidden="1" x14ac:dyDescent="0.35"/>
    <row r="6434" customFormat="1" hidden="1" x14ac:dyDescent="0.35"/>
    <row r="6435" customFormat="1" hidden="1" x14ac:dyDescent="0.35"/>
    <row r="6436" customFormat="1" hidden="1" x14ac:dyDescent="0.35"/>
    <row r="6437" customFormat="1" hidden="1" x14ac:dyDescent="0.35"/>
    <row r="6438" customFormat="1" hidden="1" x14ac:dyDescent="0.35"/>
    <row r="6439" customFormat="1" hidden="1" x14ac:dyDescent="0.35"/>
    <row r="6440" customFormat="1" hidden="1" x14ac:dyDescent="0.35"/>
    <row r="6441" customFormat="1" hidden="1" x14ac:dyDescent="0.35"/>
    <row r="6442" customFormat="1" hidden="1" x14ac:dyDescent="0.35"/>
    <row r="6443" customFormat="1" hidden="1" x14ac:dyDescent="0.35"/>
    <row r="6444" customFormat="1" hidden="1" x14ac:dyDescent="0.35"/>
    <row r="6445" customFormat="1" hidden="1" x14ac:dyDescent="0.35"/>
    <row r="6446" customFormat="1" hidden="1" x14ac:dyDescent="0.35"/>
    <row r="6447" customFormat="1" hidden="1" x14ac:dyDescent="0.35"/>
    <row r="6448" customFormat="1" hidden="1" x14ac:dyDescent="0.35"/>
    <row r="6449" customFormat="1" hidden="1" x14ac:dyDescent="0.35"/>
    <row r="6450" customFormat="1" hidden="1" x14ac:dyDescent="0.35"/>
    <row r="6451" customFormat="1" hidden="1" x14ac:dyDescent="0.35"/>
    <row r="6452" customFormat="1" hidden="1" x14ac:dyDescent="0.35"/>
    <row r="6453" customFormat="1" hidden="1" x14ac:dyDescent="0.35"/>
    <row r="6454" customFormat="1" hidden="1" x14ac:dyDescent="0.35"/>
    <row r="6455" customFormat="1" hidden="1" x14ac:dyDescent="0.35"/>
    <row r="6456" customFormat="1" hidden="1" x14ac:dyDescent="0.35"/>
    <row r="6457" customFormat="1" hidden="1" x14ac:dyDescent="0.35"/>
    <row r="6458" customFormat="1" hidden="1" x14ac:dyDescent="0.35"/>
    <row r="6459" customFormat="1" hidden="1" x14ac:dyDescent="0.35"/>
    <row r="6460" customFormat="1" hidden="1" x14ac:dyDescent="0.35"/>
    <row r="6461" customFormat="1" hidden="1" x14ac:dyDescent="0.35"/>
    <row r="6462" customFormat="1" hidden="1" x14ac:dyDescent="0.35"/>
    <row r="6463" customFormat="1" hidden="1" x14ac:dyDescent="0.35"/>
    <row r="6464" customFormat="1" hidden="1" x14ac:dyDescent="0.35"/>
    <row r="6465" customFormat="1" hidden="1" x14ac:dyDescent="0.35"/>
    <row r="6466" customFormat="1" hidden="1" x14ac:dyDescent="0.35"/>
    <row r="6467" customFormat="1" hidden="1" x14ac:dyDescent="0.35"/>
    <row r="6468" customFormat="1" hidden="1" x14ac:dyDescent="0.35"/>
    <row r="6469" customFormat="1" hidden="1" x14ac:dyDescent="0.35"/>
    <row r="6470" customFormat="1" hidden="1" x14ac:dyDescent="0.35"/>
    <row r="6471" customFormat="1" hidden="1" x14ac:dyDescent="0.35"/>
    <row r="6472" customFormat="1" hidden="1" x14ac:dyDescent="0.35"/>
    <row r="6473" customFormat="1" hidden="1" x14ac:dyDescent="0.35"/>
    <row r="6474" customFormat="1" hidden="1" x14ac:dyDescent="0.35"/>
    <row r="6475" customFormat="1" hidden="1" x14ac:dyDescent="0.35"/>
    <row r="6476" customFormat="1" hidden="1" x14ac:dyDescent="0.35"/>
    <row r="6477" customFormat="1" hidden="1" x14ac:dyDescent="0.35"/>
    <row r="6478" customFormat="1" hidden="1" x14ac:dyDescent="0.35"/>
    <row r="6479" customFormat="1" hidden="1" x14ac:dyDescent="0.35"/>
    <row r="6480" customFormat="1" hidden="1" x14ac:dyDescent="0.35"/>
    <row r="6481" customFormat="1" hidden="1" x14ac:dyDescent="0.35"/>
    <row r="6482" customFormat="1" hidden="1" x14ac:dyDescent="0.35"/>
    <row r="6483" customFormat="1" hidden="1" x14ac:dyDescent="0.35"/>
    <row r="6484" customFormat="1" hidden="1" x14ac:dyDescent="0.35"/>
    <row r="6485" customFormat="1" hidden="1" x14ac:dyDescent="0.35"/>
    <row r="6486" customFormat="1" hidden="1" x14ac:dyDescent="0.35"/>
    <row r="6487" customFormat="1" hidden="1" x14ac:dyDescent="0.35"/>
    <row r="6488" customFormat="1" hidden="1" x14ac:dyDescent="0.35"/>
    <row r="6489" customFormat="1" hidden="1" x14ac:dyDescent="0.35"/>
    <row r="6490" customFormat="1" hidden="1" x14ac:dyDescent="0.35"/>
    <row r="6491" customFormat="1" hidden="1" x14ac:dyDescent="0.35"/>
    <row r="6492" customFormat="1" hidden="1" x14ac:dyDescent="0.35"/>
    <row r="6493" customFormat="1" hidden="1" x14ac:dyDescent="0.35"/>
    <row r="6494" customFormat="1" hidden="1" x14ac:dyDescent="0.35"/>
    <row r="6495" customFormat="1" hidden="1" x14ac:dyDescent="0.35"/>
    <row r="6496" customFormat="1" hidden="1" x14ac:dyDescent="0.35"/>
    <row r="6497" customFormat="1" hidden="1" x14ac:dyDescent="0.35"/>
    <row r="6498" customFormat="1" hidden="1" x14ac:dyDescent="0.35"/>
    <row r="6499" customFormat="1" hidden="1" x14ac:dyDescent="0.35"/>
    <row r="6500" customFormat="1" hidden="1" x14ac:dyDescent="0.35"/>
    <row r="6501" customFormat="1" hidden="1" x14ac:dyDescent="0.35"/>
    <row r="6502" customFormat="1" hidden="1" x14ac:dyDescent="0.35"/>
    <row r="6503" customFormat="1" hidden="1" x14ac:dyDescent="0.35"/>
    <row r="6504" customFormat="1" hidden="1" x14ac:dyDescent="0.35"/>
    <row r="6505" customFormat="1" hidden="1" x14ac:dyDescent="0.35"/>
    <row r="6506" customFormat="1" hidden="1" x14ac:dyDescent="0.35"/>
    <row r="6507" customFormat="1" hidden="1" x14ac:dyDescent="0.35"/>
    <row r="6508" customFormat="1" hidden="1" x14ac:dyDescent="0.35"/>
    <row r="6509" customFormat="1" hidden="1" x14ac:dyDescent="0.35"/>
    <row r="6510" customFormat="1" hidden="1" x14ac:dyDescent="0.35"/>
    <row r="6511" customFormat="1" hidden="1" x14ac:dyDescent="0.35"/>
    <row r="6512" customFormat="1" hidden="1" x14ac:dyDescent="0.35"/>
    <row r="6513" customFormat="1" hidden="1" x14ac:dyDescent="0.35"/>
    <row r="6514" customFormat="1" hidden="1" x14ac:dyDescent="0.35"/>
    <row r="6515" customFormat="1" hidden="1" x14ac:dyDescent="0.35"/>
    <row r="6516" customFormat="1" hidden="1" x14ac:dyDescent="0.35"/>
    <row r="6517" customFormat="1" hidden="1" x14ac:dyDescent="0.35"/>
    <row r="6518" customFormat="1" hidden="1" x14ac:dyDescent="0.35"/>
    <row r="6519" customFormat="1" hidden="1" x14ac:dyDescent="0.35"/>
    <row r="6520" customFormat="1" hidden="1" x14ac:dyDescent="0.35"/>
    <row r="6521" customFormat="1" hidden="1" x14ac:dyDescent="0.35"/>
    <row r="6522" customFormat="1" hidden="1" x14ac:dyDescent="0.35"/>
    <row r="6523" customFormat="1" hidden="1" x14ac:dyDescent="0.35"/>
    <row r="6524" customFormat="1" hidden="1" x14ac:dyDescent="0.35"/>
    <row r="6525" customFormat="1" hidden="1" x14ac:dyDescent="0.35"/>
    <row r="6526" customFormat="1" hidden="1" x14ac:dyDescent="0.35"/>
    <row r="6527" customFormat="1" hidden="1" x14ac:dyDescent="0.35"/>
    <row r="6528" customFormat="1" hidden="1" x14ac:dyDescent="0.35"/>
    <row r="6529" customFormat="1" hidden="1" x14ac:dyDescent="0.35"/>
    <row r="6530" customFormat="1" hidden="1" x14ac:dyDescent="0.35"/>
    <row r="6531" customFormat="1" hidden="1" x14ac:dyDescent="0.35"/>
    <row r="6532" customFormat="1" hidden="1" x14ac:dyDescent="0.35"/>
    <row r="6533" customFormat="1" hidden="1" x14ac:dyDescent="0.35"/>
    <row r="6534" customFormat="1" hidden="1" x14ac:dyDescent="0.35"/>
    <row r="6535" customFormat="1" hidden="1" x14ac:dyDescent="0.35"/>
    <row r="6536" customFormat="1" hidden="1" x14ac:dyDescent="0.35"/>
    <row r="6537" customFormat="1" hidden="1" x14ac:dyDescent="0.35"/>
    <row r="6538" customFormat="1" hidden="1" x14ac:dyDescent="0.35"/>
    <row r="6539" customFormat="1" hidden="1" x14ac:dyDescent="0.35"/>
    <row r="6540" customFormat="1" hidden="1" x14ac:dyDescent="0.35"/>
    <row r="6541" customFormat="1" hidden="1" x14ac:dyDescent="0.35"/>
    <row r="6542" customFormat="1" hidden="1" x14ac:dyDescent="0.35"/>
    <row r="6543" customFormat="1" hidden="1" x14ac:dyDescent="0.35"/>
    <row r="6544" customFormat="1" hidden="1" x14ac:dyDescent="0.35"/>
    <row r="6545" customFormat="1" hidden="1" x14ac:dyDescent="0.35"/>
    <row r="6546" customFormat="1" hidden="1" x14ac:dyDescent="0.35"/>
    <row r="6547" customFormat="1" hidden="1" x14ac:dyDescent="0.35"/>
    <row r="6548" customFormat="1" hidden="1" x14ac:dyDescent="0.35"/>
    <row r="6549" customFormat="1" hidden="1" x14ac:dyDescent="0.35"/>
    <row r="6550" customFormat="1" hidden="1" x14ac:dyDescent="0.35"/>
    <row r="6551" customFormat="1" hidden="1" x14ac:dyDescent="0.35"/>
    <row r="6552" customFormat="1" hidden="1" x14ac:dyDescent="0.35"/>
    <row r="6553" customFormat="1" hidden="1" x14ac:dyDescent="0.35"/>
    <row r="6554" customFormat="1" hidden="1" x14ac:dyDescent="0.35"/>
    <row r="6555" customFormat="1" hidden="1" x14ac:dyDescent="0.35"/>
    <row r="6556" customFormat="1" hidden="1" x14ac:dyDescent="0.35"/>
    <row r="6557" customFormat="1" hidden="1" x14ac:dyDescent="0.35"/>
    <row r="6558" customFormat="1" hidden="1" x14ac:dyDescent="0.35"/>
    <row r="6559" customFormat="1" hidden="1" x14ac:dyDescent="0.35"/>
    <row r="6560" customFormat="1" hidden="1" x14ac:dyDescent="0.35"/>
    <row r="6561" customFormat="1" hidden="1" x14ac:dyDescent="0.35"/>
    <row r="6562" customFormat="1" hidden="1" x14ac:dyDescent="0.35"/>
    <row r="6563" customFormat="1" hidden="1" x14ac:dyDescent="0.35"/>
    <row r="6564" customFormat="1" hidden="1" x14ac:dyDescent="0.35"/>
    <row r="6565" customFormat="1" hidden="1" x14ac:dyDescent="0.35"/>
    <row r="6566" customFormat="1" hidden="1" x14ac:dyDescent="0.35"/>
    <row r="6567" customFormat="1" hidden="1" x14ac:dyDescent="0.35"/>
    <row r="6568" customFormat="1" hidden="1" x14ac:dyDescent="0.35"/>
    <row r="6569" customFormat="1" hidden="1" x14ac:dyDescent="0.35"/>
    <row r="6570" customFormat="1" hidden="1" x14ac:dyDescent="0.35"/>
    <row r="6571" customFormat="1" hidden="1" x14ac:dyDescent="0.35"/>
    <row r="6572" customFormat="1" hidden="1" x14ac:dyDescent="0.35"/>
    <row r="6573" customFormat="1" hidden="1" x14ac:dyDescent="0.35"/>
    <row r="6574" customFormat="1" hidden="1" x14ac:dyDescent="0.35"/>
    <row r="6575" customFormat="1" hidden="1" x14ac:dyDescent="0.35"/>
    <row r="6576" customFormat="1" hidden="1" x14ac:dyDescent="0.35"/>
    <row r="6577" customFormat="1" hidden="1" x14ac:dyDescent="0.35"/>
    <row r="6578" customFormat="1" hidden="1" x14ac:dyDescent="0.35"/>
    <row r="6579" customFormat="1" hidden="1" x14ac:dyDescent="0.35"/>
    <row r="6580" customFormat="1" hidden="1" x14ac:dyDescent="0.35"/>
    <row r="6581" customFormat="1" hidden="1" x14ac:dyDescent="0.35"/>
    <row r="6582" customFormat="1" hidden="1" x14ac:dyDescent="0.35"/>
    <row r="6583" customFormat="1" hidden="1" x14ac:dyDescent="0.35"/>
    <row r="6584" customFormat="1" hidden="1" x14ac:dyDescent="0.35"/>
    <row r="6585" customFormat="1" hidden="1" x14ac:dyDescent="0.35"/>
    <row r="6586" customFormat="1" hidden="1" x14ac:dyDescent="0.35"/>
    <row r="6587" customFormat="1" hidden="1" x14ac:dyDescent="0.35"/>
    <row r="6588" customFormat="1" hidden="1" x14ac:dyDescent="0.35"/>
    <row r="6589" customFormat="1" hidden="1" x14ac:dyDescent="0.35"/>
    <row r="6590" customFormat="1" hidden="1" x14ac:dyDescent="0.35"/>
    <row r="6591" customFormat="1" hidden="1" x14ac:dyDescent="0.35"/>
    <row r="6592" customFormat="1" hidden="1" x14ac:dyDescent="0.35"/>
    <row r="6593" customFormat="1" hidden="1" x14ac:dyDescent="0.35"/>
    <row r="6594" customFormat="1" hidden="1" x14ac:dyDescent="0.35"/>
    <row r="6595" customFormat="1" hidden="1" x14ac:dyDescent="0.35"/>
    <row r="6596" customFormat="1" hidden="1" x14ac:dyDescent="0.35"/>
    <row r="6597" customFormat="1" hidden="1" x14ac:dyDescent="0.35"/>
    <row r="6598" customFormat="1" hidden="1" x14ac:dyDescent="0.35"/>
    <row r="6599" customFormat="1" hidden="1" x14ac:dyDescent="0.35"/>
    <row r="6600" customFormat="1" hidden="1" x14ac:dyDescent="0.35"/>
    <row r="6601" customFormat="1" hidden="1" x14ac:dyDescent="0.35"/>
    <row r="6602" customFormat="1" hidden="1" x14ac:dyDescent="0.35"/>
    <row r="6603" customFormat="1" hidden="1" x14ac:dyDescent="0.35"/>
    <row r="6604" customFormat="1" hidden="1" x14ac:dyDescent="0.35"/>
    <row r="6605" customFormat="1" hidden="1" x14ac:dyDescent="0.35"/>
    <row r="6606" customFormat="1" hidden="1" x14ac:dyDescent="0.35"/>
    <row r="6607" customFormat="1" hidden="1" x14ac:dyDescent="0.35"/>
    <row r="6608" customFormat="1" hidden="1" x14ac:dyDescent="0.35"/>
    <row r="6609" customFormat="1" hidden="1" x14ac:dyDescent="0.35"/>
    <row r="6610" customFormat="1" hidden="1" x14ac:dyDescent="0.35"/>
    <row r="6611" customFormat="1" hidden="1" x14ac:dyDescent="0.35"/>
    <row r="6612" customFormat="1" hidden="1" x14ac:dyDescent="0.35"/>
    <row r="6613" customFormat="1" hidden="1" x14ac:dyDescent="0.35"/>
    <row r="6614" customFormat="1" hidden="1" x14ac:dyDescent="0.35"/>
    <row r="6615" customFormat="1" hidden="1" x14ac:dyDescent="0.35"/>
    <row r="6616" customFormat="1" hidden="1" x14ac:dyDescent="0.35"/>
    <row r="6617" customFormat="1" hidden="1" x14ac:dyDescent="0.35"/>
    <row r="6618" customFormat="1" hidden="1" x14ac:dyDescent="0.35"/>
    <row r="6619" customFormat="1" hidden="1" x14ac:dyDescent="0.35"/>
    <row r="6620" customFormat="1" hidden="1" x14ac:dyDescent="0.35"/>
    <row r="6621" customFormat="1" hidden="1" x14ac:dyDescent="0.35"/>
    <row r="6622" customFormat="1" hidden="1" x14ac:dyDescent="0.35"/>
    <row r="6623" customFormat="1" hidden="1" x14ac:dyDescent="0.35"/>
    <row r="6624" customFormat="1" hidden="1" x14ac:dyDescent="0.35"/>
    <row r="6625" customFormat="1" hidden="1" x14ac:dyDescent="0.35"/>
    <row r="6626" customFormat="1" hidden="1" x14ac:dyDescent="0.35"/>
    <row r="6627" customFormat="1" hidden="1" x14ac:dyDescent="0.35"/>
    <row r="6628" customFormat="1" hidden="1" x14ac:dyDescent="0.35"/>
    <row r="6629" customFormat="1" hidden="1" x14ac:dyDescent="0.35"/>
    <row r="6630" customFormat="1" hidden="1" x14ac:dyDescent="0.35"/>
    <row r="6631" customFormat="1" hidden="1" x14ac:dyDescent="0.35"/>
    <row r="6632" customFormat="1" hidden="1" x14ac:dyDescent="0.35"/>
    <row r="6633" customFormat="1" hidden="1" x14ac:dyDescent="0.35"/>
    <row r="6634" customFormat="1" hidden="1" x14ac:dyDescent="0.35"/>
    <row r="6635" customFormat="1" hidden="1" x14ac:dyDescent="0.35"/>
    <row r="6636" customFormat="1" hidden="1" x14ac:dyDescent="0.35"/>
    <row r="6637" customFormat="1" hidden="1" x14ac:dyDescent="0.35"/>
    <row r="6638" customFormat="1" hidden="1" x14ac:dyDescent="0.35"/>
    <row r="6639" customFormat="1" hidden="1" x14ac:dyDescent="0.35"/>
    <row r="6640" customFormat="1" hidden="1" x14ac:dyDescent="0.35"/>
    <row r="6641" customFormat="1" hidden="1" x14ac:dyDescent="0.35"/>
    <row r="6642" customFormat="1" hidden="1" x14ac:dyDescent="0.35"/>
    <row r="6643" customFormat="1" hidden="1" x14ac:dyDescent="0.35"/>
    <row r="6644" customFormat="1" hidden="1" x14ac:dyDescent="0.35"/>
    <row r="6645" customFormat="1" hidden="1" x14ac:dyDescent="0.35"/>
    <row r="6646" customFormat="1" hidden="1" x14ac:dyDescent="0.35"/>
    <row r="6647" customFormat="1" hidden="1" x14ac:dyDescent="0.35"/>
    <row r="6648" customFormat="1" hidden="1" x14ac:dyDescent="0.35"/>
    <row r="6649" customFormat="1" hidden="1" x14ac:dyDescent="0.35"/>
    <row r="6650" customFormat="1" hidden="1" x14ac:dyDescent="0.35"/>
    <row r="6651" customFormat="1" hidden="1" x14ac:dyDescent="0.35"/>
    <row r="6652" customFormat="1" hidden="1" x14ac:dyDescent="0.35"/>
    <row r="6653" customFormat="1" hidden="1" x14ac:dyDescent="0.35"/>
    <row r="6654" customFormat="1" hidden="1" x14ac:dyDescent="0.35"/>
    <row r="6655" customFormat="1" hidden="1" x14ac:dyDescent="0.35"/>
    <row r="6656" customFormat="1" hidden="1" x14ac:dyDescent="0.35"/>
    <row r="6657" customFormat="1" hidden="1" x14ac:dyDescent="0.35"/>
    <row r="6658" customFormat="1" hidden="1" x14ac:dyDescent="0.35"/>
    <row r="6659" customFormat="1" hidden="1" x14ac:dyDescent="0.35"/>
    <row r="6660" customFormat="1" hidden="1" x14ac:dyDescent="0.35"/>
    <row r="6661" customFormat="1" hidden="1" x14ac:dyDescent="0.35"/>
    <row r="6662" customFormat="1" hidden="1" x14ac:dyDescent="0.35"/>
    <row r="6663" customFormat="1" hidden="1" x14ac:dyDescent="0.35"/>
    <row r="6664" customFormat="1" hidden="1" x14ac:dyDescent="0.35"/>
    <row r="6665" customFormat="1" hidden="1" x14ac:dyDescent="0.35"/>
    <row r="6666" customFormat="1" hidden="1" x14ac:dyDescent="0.35"/>
    <row r="6667" customFormat="1" hidden="1" x14ac:dyDescent="0.35"/>
    <row r="6668" customFormat="1" hidden="1" x14ac:dyDescent="0.35"/>
    <row r="6669" customFormat="1" hidden="1" x14ac:dyDescent="0.35"/>
    <row r="6670" customFormat="1" hidden="1" x14ac:dyDescent="0.35"/>
    <row r="6671" customFormat="1" hidden="1" x14ac:dyDescent="0.35"/>
    <row r="6672" customFormat="1" hidden="1" x14ac:dyDescent="0.35"/>
    <row r="6673" customFormat="1" hidden="1" x14ac:dyDescent="0.35"/>
    <row r="6674" customFormat="1" hidden="1" x14ac:dyDescent="0.35"/>
    <row r="6675" customFormat="1" hidden="1" x14ac:dyDescent="0.35"/>
    <row r="6676" customFormat="1" hidden="1" x14ac:dyDescent="0.35"/>
    <row r="6677" customFormat="1" hidden="1" x14ac:dyDescent="0.35"/>
    <row r="6678" customFormat="1" hidden="1" x14ac:dyDescent="0.35"/>
    <row r="6679" customFormat="1" hidden="1" x14ac:dyDescent="0.35"/>
    <row r="6680" customFormat="1" hidden="1" x14ac:dyDescent="0.35"/>
    <row r="6681" customFormat="1" hidden="1" x14ac:dyDescent="0.35"/>
    <row r="6682" customFormat="1" hidden="1" x14ac:dyDescent="0.35"/>
    <row r="6683" customFormat="1" hidden="1" x14ac:dyDescent="0.35"/>
    <row r="6684" customFormat="1" hidden="1" x14ac:dyDescent="0.35"/>
    <row r="6685" customFormat="1" hidden="1" x14ac:dyDescent="0.35"/>
    <row r="6686" customFormat="1" hidden="1" x14ac:dyDescent="0.35"/>
    <row r="6687" customFormat="1" hidden="1" x14ac:dyDescent="0.35"/>
    <row r="6688" customFormat="1" hidden="1" x14ac:dyDescent="0.35"/>
    <row r="6689" customFormat="1" hidden="1" x14ac:dyDescent="0.35"/>
    <row r="6690" customFormat="1" hidden="1" x14ac:dyDescent="0.35"/>
    <row r="6691" customFormat="1" hidden="1" x14ac:dyDescent="0.35"/>
    <row r="6692" customFormat="1" hidden="1" x14ac:dyDescent="0.35"/>
    <row r="6693" customFormat="1" hidden="1" x14ac:dyDescent="0.35"/>
    <row r="6694" customFormat="1" hidden="1" x14ac:dyDescent="0.35"/>
    <row r="6695" customFormat="1" hidden="1" x14ac:dyDescent="0.35"/>
    <row r="6696" customFormat="1" hidden="1" x14ac:dyDescent="0.35"/>
    <row r="6697" customFormat="1" hidden="1" x14ac:dyDescent="0.35"/>
    <row r="6698" customFormat="1" hidden="1" x14ac:dyDescent="0.35"/>
    <row r="6699" customFormat="1" hidden="1" x14ac:dyDescent="0.35"/>
    <row r="6700" customFormat="1" hidden="1" x14ac:dyDescent="0.35"/>
    <row r="6701" customFormat="1" hidden="1" x14ac:dyDescent="0.35"/>
    <row r="6702" customFormat="1" hidden="1" x14ac:dyDescent="0.35"/>
    <row r="6703" customFormat="1" hidden="1" x14ac:dyDescent="0.35"/>
    <row r="6704" customFormat="1" hidden="1" x14ac:dyDescent="0.35"/>
    <row r="6705" customFormat="1" hidden="1" x14ac:dyDescent="0.35"/>
    <row r="6706" customFormat="1" hidden="1" x14ac:dyDescent="0.35"/>
    <row r="6707" customFormat="1" hidden="1" x14ac:dyDescent="0.35"/>
    <row r="6708" customFormat="1" hidden="1" x14ac:dyDescent="0.35"/>
    <row r="6709" customFormat="1" hidden="1" x14ac:dyDescent="0.35"/>
    <row r="6710" customFormat="1" hidden="1" x14ac:dyDescent="0.35"/>
    <row r="6711" customFormat="1" hidden="1" x14ac:dyDescent="0.35"/>
    <row r="6712" customFormat="1" hidden="1" x14ac:dyDescent="0.35"/>
    <row r="6713" customFormat="1" hidden="1" x14ac:dyDescent="0.35"/>
    <row r="6714" customFormat="1" hidden="1" x14ac:dyDescent="0.35"/>
    <row r="6715" customFormat="1" hidden="1" x14ac:dyDescent="0.35"/>
    <row r="6716" customFormat="1" hidden="1" x14ac:dyDescent="0.35"/>
    <row r="6717" customFormat="1" hidden="1" x14ac:dyDescent="0.35"/>
    <row r="6718" customFormat="1" hidden="1" x14ac:dyDescent="0.35"/>
    <row r="6719" customFormat="1" hidden="1" x14ac:dyDescent="0.35"/>
    <row r="6720" customFormat="1" hidden="1" x14ac:dyDescent="0.35"/>
    <row r="6721" customFormat="1" hidden="1" x14ac:dyDescent="0.35"/>
    <row r="6722" customFormat="1" hidden="1" x14ac:dyDescent="0.35"/>
    <row r="6723" customFormat="1" hidden="1" x14ac:dyDescent="0.35"/>
    <row r="6724" customFormat="1" hidden="1" x14ac:dyDescent="0.35"/>
    <row r="6725" customFormat="1" hidden="1" x14ac:dyDescent="0.35"/>
    <row r="6726" customFormat="1" hidden="1" x14ac:dyDescent="0.35"/>
    <row r="6727" customFormat="1" hidden="1" x14ac:dyDescent="0.35"/>
    <row r="6728" customFormat="1" hidden="1" x14ac:dyDescent="0.35"/>
    <row r="6729" customFormat="1" hidden="1" x14ac:dyDescent="0.35"/>
    <row r="6730" customFormat="1" hidden="1" x14ac:dyDescent="0.35"/>
    <row r="6731" customFormat="1" hidden="1" x14ac:dyDescent="0.35"/>
    <row r="6732" customFormat="1" hidden="1" x14ac:dyDescent="0.35"/>
    <row r="6733" customFormat="1" hidden="1" x14ac:dyDescent="0.35"/>
    <row r="6734" customFormat="1" hidden="1" x14ac:dyDescent="0.35"/>
    <row r="6735" customFormat="1" hidden="1" x14ac:dyDescent="0.35"/>
    <row r="6736" customFormat="1" hidden="1" x14ac:dyDescent="0.35"/>
    <row r="6737" customFormat="1" hidden="1" x14ac:dyDescent="0.35"/>
    <row r="6738" customFormat="1" hidden="1" x14ac:dyDescent="0.35"/>
    <row r="6739" customFormat="1" hidden="1" x14ac:dyDescent="0.35"/>
    <row r="6740" customFormat="1" hidden="1" x14ac:dyDescent="0.35"/>
    <row r="6741" customFormat="1" hidden="1" x14ac:dyDescent="0.35"/>
    <row r="6742" customFormat="1" hidden="1" x14ac:dyDescent="0.35"/>
    <row r="6743" customFormat="1" hidden="1" x14ac:dyDescent="0.35"/>
    <row r="6744" customFormat="1" hidden="1" x14ac:dyDescent="0.35"/>
    <row r="6745" customFormat="1" hidden="1" x14ac:dyDescent="0.35"/>
    <row r="6746" customFormat="1" hidden="1" x14ac:dyDescent="0.35"/>
    <row r="6747" customFormat="1" hidden="1" x14ac:dyDescent="0.35"/>
    <row r="6748" customFormat="1" hidden="1" x14ac:dyDescent="0.35"/>
    <row r="6749" customFormat="1" hidden="1" x14ac:dyDescent="0.35"/>
    <row r="6750" customFormat="1" hidden="1" x14ac:dyDescent="0.35"/>
    <row r="6751" customFormat="1" hidden="1" x14ac:dyDescent="0.35"/>
    <row r="6752" customFormat="1" hidden="1" x14ac:dyDescent="0.35"/>
    <row r="6753" customFormat="1" hidden="1" x14ac:dyDescent="0.35"/>
    <row r="6754" customFormat="1" hidden="1" x14ac:dyDescent="0.35"/>
    <row r="6755" customFormat="1" hidden="1" x14ac:dyDescent="0.35"/>
    <row r="6756" customFormat="1" hidden="1" x14ac:dyDescent="0.35"/>
    <row r="6757" customFormat="1" hidden="1" x14ac:dyDescent="0.35"/>
    <row r="6758" customFormat="1" hidden="1" x14ac:dyDescent="0.35"/>
    <row r="6759" customFormat="1" hidden="1" x14ac:dyDescent="0.35"/>
    <row r="6760" customFormat="1" hidden="1" x14ac:dyDescent="0.35"/>
    <row r="6761" customFormat="1" hidden="1" x14ac:dyDescent="0.35"/>
    <row r="6762" customFormat="1" hidden="1" x14ac:dyDescent="0.35"/>
    <row r="6763" customFormat="1" hidden="1" x14ac:dyDescent="0.35"/>
    <row r="6764" customFormat="1" hidden="1" x14ac:dyDescent="0.35"/>
    <row r="6765" customFormat="1" hidden="1" x14ac:dyDescent="0.35"/>
    <row r="6766" customFormat="1" hidden="1" x14ac:dyDescent="0.35"/>
    <row r="6767" customFormat="1" hidden="1" x14ac:dyDescent="0.35"/>
    <row r="6768" customFormat="1" hidden="1" x14ac:dyDescent="0.35"/>
    <row r="6769" customFormat="1" hidden="1" x14ac:dyDescent="0.35"/>
    <row r="6770" customFormat="1" hidden="1" x14ac:dyDescent="0.35"/>
    <row r="6771" customFormat="1" hidden="1" x14ac:dyDescent="0.35"/>
    <row r="6772" customFormat="1" hidden="1" x14ac:dyDescent="0.35"/>
    <row r="6773" customFormat="1" hidden="1" x14ac:dyDescent="0.35"/>
    <row r="6774" customFormat="1" hidden="1" x14ac:dyDescent="0.35"/>
    <row r="6775" customFormat="1" hidden="1" x14ac:dyDescent="0.35"/>
    <row r="6776" customFormat="1" hidden="1" x14ac:dyDescent="0.35"/>
    <row r="6777" customFormat="1" hidden="1" x14ac:dyDescent="0.35"/>
    <row r="6778" customFormat="1" hidden="1" x14ac:dyDescent="0.35"/>
    <row r="6779" customFormat="1" hidden="1" x14ac:dyDescent="0.35"/>
    <row r="6780" customFormat="1" hidden="1" x14ac:dyDescent="0.35"/>
    <row r="6781" customFormat="1" hidden="1" x14ac:dyDescent="0.35"/>
    <row r="6782" customFormat="1" hidden="1" x14ac:dyDescent="0.35"/>
    <row r="6783" customFormat="1" hidden="1" x14ac:dyDescent="0.35"/>
    <row r="6784" customFormat="1" hidden="1" x14ac:dyDescent="0.35"/>
    <row r="6785" customFormat="1" hidden="1" x14ac:dyDescent="0.35"/>
    <row r="6786" customFormat="1" hidden="1" x14ac:dyDescent="0.35"/>
    <row r="6787" customFormat="1" hidden="1" x14ac:dyDescent="0.35"/>
    <row r="6788" customFormat="1" hidden="1" x14ac:dyDescent="0.35"/>
    <row r="6789" customFormat="1" hidden="1" x14ac:dyDescent="0.35"/>
    <row r="6790" customFormat="1" hidden="1" x14ac:dyDescent="0.35"/>
    <row r="6791" customFormat="1" hidden="1" x14ac:dyDescent="0.35"/>
    <row r="6792" customFormat="1" hidden="1" x14ac:dyDescent="0.35"/>
    <row r="6793" customFormat="1" hidden="1" x14ac:dyDescent="0.35"/>
    <row r="6794" customFormat="1" hidden="1" x14ac:dyDescent="0.35"/>
    <row r="6795" customFormat="1" hidden="1" x14ac:dyDescent="0.35"/>
    <row r="6796" customFormat="1" hidden="1" x14ac:dyDescent="0.35"/>
    <row r="6797" customFormat="1" hidden="1" x14ac:dyDescent="0.35"/>
    <row r="6798" customFormat="1" hidden="1" x14ac:dyDescent="0.35"/>
    <row r="6799" customFormat="1" hidden="1" x14ac:dyDescent="0.35"/>
    <row r="6800" customFormat="1" hidden="1" x14ac:dyDescent="0.35"/>
    <row r="6801" customFormat="1" hidden="1" x14ac:dyDescent="0.35"/>
    <row r="6802" customFormat="1" hidden="1" x14ac:dyDescent="0.35"/>
    <row r="6803" customFormat="1" hidden="1" x14ac:dyDescent="0.35"/>
    <row r="6804" customFormat="1" hidden="1" x14ac:dyDescent="0.35"/>
    <row r="6805" customFormat="1" hidden="1" x14ac:dyDescent="0.35"/>
    <row r="6806" customFormat="1" hidden="1" x14ac:dyDescent="0.35"/>
    <row r="6807" customFormat="1" hidden="1" x14ac:dyDescent="0.35"/>
    <row r="6808" customFormat="1" hidden="1" x14ac:dyDescent="0.35"/>
    <row r="6809" customFormat="1" hidden="1" x14ac:dyDescent="0.35"/>
    <row r="6810" customFormat="1" hidden="1" x14ac:dyDescent="0.35"/>
    <row r="6811" customFormat="1" hidden="1" x14ac:dyDescent="0.35"/>
    <row r="6812" customFormat="1" hidden="1" x14ac:dyDescent="0.35"/>
    <row r="6813" customFormat="1" hidden="1" x14ac:dyDescent="0.35"/>
    <row r="6814" customFormat="1" hidden="1" x14ac:dyDescent="0.35"/>
    <row r="6815" customFormat="1" hidden="1" x14ac:dyDescent="0.35"/>
    <row r="6816" customFormat="1" hidden="1" x14ac:dyDescent="0.35"/>
    <row r="6817" customFormat="1" hidden="1" x14ac:dyDescent="0.35"/>
    <row r="6818" customFormat="1" hidden="1" x14ac:dyDescent="0.35"/>
    <row r="6819" customFormat="1" hidden="1" x14ac:dyDescent="0.35"/>
    <row r="6820" customFormat="1" hidden="1" x14ac:dyDescent="0.35"/>
    <row r="6821" customFormat="1" hidden="1" x14ac:dyDescent="0.35"/>
    <row r="6822" customFormat="1" hidden="1" x14ac:dyDescent="0.35"/>
    <row r="6823" customFormat="1" hidden="1" x14ac:dyDescent="0.35"/>
    <row r="6824" customFormat="1" hidden="1" x14ac:dyDescent="0.35"/>
    <row r="6825" customFormat="1" hidden="1" x14ac:dyDescent="0.35"/>
    <row r="6826" customFormat="1" hidden="1" x14ac:dyDescent="0.35"/>
    <row r="6827" customFormat="1" hidden="1" x14ac:dyDescent="0.35"/>
    <row r="6828" customFormat="1" hidden="1" x14ac:dyDescent="0.35"/>
    <row r="6829" customFormat="1" hidden="1" x14ac:dyDescent="0.35"/>
    <row r="6830" customFormat="1" hidden="1" x14ac:dyDescent="0.35"/>
    <row r="6831" customFormat="1" hidden="1" x14ac:dyDescent="0.35"/>
    <row r="6832" customFormat="1" hidden="1" x14ac:dyDescent="0.35"/>
    <row r="6833" customFormat="1" hidden="1" x14ac:dyDescent="0.35"/>
    <row r="6834" customFormat="1" hidden="1" x14ac:dyDescent="0.35"/>
    <row r="6835" customFormat="1" hidden="1" x14ac:dyDescent="0.35"/>
    <row r="6836" customFormat="1" hidden="1" x14ac:dyDescent="0.35"/>
    <row r="6837" customFormat="1" hidden="1" x14ac:dyDescent="0.35"/>
    <row r="6838" customFormat="1" hidden="1" x14ac:dyDescent="0.35"/>
    <row r="6839" customFormat="1" hidden="1" x14ac:dyDescent="0.35"/>
    <row r="6840" customFormat="1" hidden="1" x14ac:dyDescent="0.35"/>
    <row r="6841" customFormat="1" hidden="1" x14ac:dyDescent="0.35"/>
    <row r="6842" customFormat="1" hidden="1" x14ac:dyDescent="0.35"/>
    <row r="6843" customFormat="1" hidden="1" x14ac:dyDescent="0.35"/>
    <row r="6844" customFormat="1" hidden="1" x14ac:dyDescent="0.35"/>
    <row r="6845" customFormat="1" hidden="1" x14ac:dyDescent="0.35"/>
    <row r="6846" customFormat="1" hidden="1" x14ac:dyDescent="0.35"/>
    <row r="6847" customFormat="1" hidden="1" x14ac:dyDescent="0.35"/>
    <row r="6848" customFormat="1" hidden="1" x14ac:dyDescent="0.35"/>
    <row r="6849" customFormat="1" hidden="1" x14ac:dyDescent="0.35"/>
    <row r="6850" customFormat="1" hidden="1" x14ac:dyDescent="0.35"/>
    <row r="6851" customFormat="1" hidden="1" x14ac:dyDescent="0.35"/>
    <row r="6852" customFormat="1" hidden="1" x14ac:dyDescent="0.35"/>
    <row r="6853" customFormat="1" hidden="1" x14ac:dyDescent="0.35"/>
    <row r="6854" customFormat="1" hidden="1" x14ac:dyDescent="0.35"/>
    <row r="6855" customFormat="1" hidden="1" x14ac:dyDescent="0.35"/>
    <row r="6856" customFormat="1" hidden="1" x14ac:dyDescent="0.35"/>
    <row r="6857" customFormat="1" hidden="1" x14ac:dyDescent="0.35"/>
    <row r="6858" customFormat="1" hidden="1" x14ac:dyDescent="0.35"/>
    <row r="6859" customFormat="1" hidden="1" x14ac:dyDescent="0.35"/>
    <row r="6860" customFormat="1" hidden="1" x14ac:dyDescent="0.35"/>
    <row r="6861" customFormat="1" hidden="1" x14ac:dyDescent="0.35"/>
    <row r="6862" customFormat="1" hidden="1" x14ac:dyDescent="0.35"/>
    <row r="6863" customFormat="1" hidden="1" x14ac:dyDescent="0.35"/>
    <row r="6864" customFormat="1" hidden="1" x14ac:dyDescent="0.35"/>
    <row r="6865" customFormat="1" hidden="1" x14ac:dyDescent="0.35"/>
    <row r="6866" customFormat="1" hidden="1" x14ac:dyDescent="0.35"/>
    <row r="6867" customFormat="1" hidden="1" x14ac:dyDescent="0.35"/>
    <row r="6868" customFormat="1" hidden="1" x14ac:dyDescent="0.35"/>
    <row r="6869" customFormat="1" hidden="1" x14ac:dyDescent="0.35"/>
    <row r="6870" customFormat="1" hidden="1" x14ac:dyDescent="0.35"/>
    <row r="6871" customFormat="1" hidden="1" x14ac:dyDescent="0.35"/>
    <row r="6872" customFormat="1" hidden="1" x14ac:dyDescent="0.35"/>
    <row r="6873" customFormat="1" hidden="1" x14ac:dyDescent="0.35"/>
    <row r="6874" customFormat="1" hidden="1" x14ac:dyDescent="0.35"/>
    <row r="6875" customFormat="1" hidden="1" x14ac:dyDescent="0.35"/>
    <row r="6876" customFormat="1" hidden="1" x14ac:dyDescent="0.35"/>
    <row r="6877" customFormat="1" hidden="1" x14ac:dyDescent="0.35"/>
    <row r="6878" customFormat="1" hidden="1" x14ac:dyDescent="0.35"/>
    <row r="6879" customFormat="1" hidden="1" x14ac:dyDescent="0.35"/>
    <row r="6880" customFormat="1" hidden="1" x14ac:dyDescent="0.35"/>
    <row r="6881" customFormat="1" hidden="1" x14ac:dyDescent="0.35"/>
    <row r="6882" customFormat="1" hidden="1" x14ac:dyDescent="0.35"/>
    <row r="6883" customFormat="1" hidden="1" x14ac:dyDescent="0.35"/>
    <row r="6884" customFormat="1" hidden="1" x14ac:dyDescent="0.35"/>
    <row r="6885" customFormat="1" hidden="1" x14ac:dyDescent="0.35"/>
    <row r="6886" customFormat="1" hidden="1" x14ac:dyDescent="0.35"/>
    <row r="6887" customFormat="1" hidden="1" x14ac:dyDescent="0.35"/>
    <row r="6888" customFormat="1" hidden="1" x14ac:dyDescent="0.35"/>
    <row r="6889" customFormat="1" hidden="1" x14ac:dyDescent="0.35"/>
    <row r="6890" customFormat="1" hidden="1" x14ac:dyDescent="0.35"/>
    <row r="6891" customFormat="1" hidden="1" x14ac:dyDescent="0.35"/>
    <row r="6892" customFormat="1" hidden="1" x14ac:dyDescent="0.35"/>
    <row r="6893" customFormat="1" hidden="1" x14ac:dyDescent="0.35"/>
    <row r="6894" customFormat="1" hidden="1" x14ac:dyDescent="0.35"/>
    <row r="6895" customFormat="1" hidden="1" x14ac:dyDescent="0.35"/>
    <row r="6896" customFormat="1" hidden="1" x14ac:dyDescent="0.35"/>
    <row r="6897" customFormat="1" hidden="1" x14ac:dyDescent="0.35"/>
    <row r="6898" customFormat="1" hidden="1" x14ac:dyDescent="0.35"/>
    <row r="6899" customFormat="1" hidden="1" x14ac:dyDescent="0.35"/>
    <row r="6900" customFormat="1" hidden="1" x14ac:dyDescent="0.35"/>
    <row r="6901" customFormat="1" hidden="1" x14ac:dyDescent="0.35"/>
    <row r="6902" customFormat="1" hidden="1" x14ac:dyDescent="0.35"/>
    <row r="6903" customFormat="1" hidden="1" x14ac:dyDescent="0.35"/>
    <row r="6904" customFormat="1" hidden="1" x14ac:dyDescent="0.35"/>
    <row r="6905" customFormat="1" hidden="1" x14ac:dyDescent="0.35"/>
    <row r="6906" customFormat="1" hidden="1" x14ac:dyDescent="0.35"/>
    <row r="6907" customFormat="1" hidden="1" x14ac:dyDescent="0.35"/>
    <row r="6908" customFormat="1" hidden="1" x14ac:dyDescent="0.35"/>
    <row r="6909" customFormat="1" hidden="1" x14ac:dyDescent="0.35"/>
    <row r="6910" customFormat="1" hidden="1" x14ac:dyDescent="0.35"/>
    <row r="6911" customFormat="1" hidden="1" x14ac:dyDescent="0.35"/>
    <row r="6912" customFormat="1" hidden="1" x14ac:dyDescent="0.35"/>
    <row r="6913" customFormat="1" hidden="1" x14ac:dyDescent="0.35"/>
    <row r="6914" customFormat="1" hidden="1" x14ac:dyDescent="0.35"/>
    <row r="6915" customFormat="1" hidden="1" x14ac:dyDescent="0.35"/>
    <row r="6916" customFormat="1" hidden="1" x14ac:dyDescent="0.35"/>
    <row r="6917" customFormat="1" hidden="1" x14ac:dyDescent="0.35"/>
    <row r="6918" customFormat="1" hidden="1" x14ac:dyDescent="0.35"/>
    <row r="6919" customFormat="1" hidden="1" x14ac:dyDescent="0.35"/>
    <row r="6920" customFormat="1" hidden="1" x14ac:dyDescent="0.35"/>
    <row r="6921" customFormat="1" hidden="1" x14ac:dyDescent="0.35"/>
    <row r="6922" customFormat="1" hidden="1" x14ac:dyDescent="0.35"/>
    <row r="6923" customFormat="1" hidden="1" x14ac:dyDescent="0.35"/>
    <row r="6924" customFormat="1" hidden="1" x14ac:dyDescent="0.35"/>
    <row r="6925" customFormat="1" hidden="1" x14ac:dyDescent="0.35"/>
    <row r="6926" customFormat="1" hidden="1" x14ac:dyDescent="0.35"/>
    <row r="6927" customFormat="1" hidden="1" x14ac:dyDescent="0.35"/>
    <row r="6928" customFormat="1" hidden="1" x14ac:dyDescent="0.35"/>
    <row r="6929" customFormat="1" hidden="1" x14ac:dyDescent="0.35"/>
    <row r="6930" customFormat="1" hidden="1" x14ac:dyDescent="0.35"/>
    <row r="6931" customFormat="1" hidden="1" x14ac:dyDescent="0.35"/>
    <row r="6932" customFormat="1" hidden="1" x14ac:dyDescent="0.35"/>
    <row r="6933" customFormat="1" hidden="1" x14ac:dyDescent="0.35"/>
    <row r="6934" customFormat="1" hidden="1" x14ac:dyDescent="0.35"/>
    <row r="6935" customFormat="1" hidden="1" x14ac:dyDescent="0.35"/>
    <row r="6936" customFormat="1" hidden="1" x14ac:dyDescent="0.35"/>
    <row r="6937" customFormat="1" hidden="1" x14ac:dyDescent="0.35"/>
    <row r="6938" customFormat="1" hidden="1" x14ac:dyDescent="0.35"/>
    <row r="6939" customFormat="1" hidden="1" x14ac:dyDescent="0.35"/>
    <row r="6940" customFormat="1" hidden="1" x14ac:dyDescent="0.35"/>
    <row r="6941" customFormat="1" hidden="1" x14ac:dyDescent="0.35"/>
    <row r="6942" customFormat="1" hidden="1" x14ac:dyDescent="0.35"/>
    <row r="6943" customFormat="1" hidden="1" x14ac:dyDescent="0.35"/>
    <row r="6944" customFormat="1" hidden="1" x14ac:dyDescent="0.35"/>
    <row r="6945" customFormat="1" hidden="1" x14ac:dyDescent="0.35"/>
    <row r="6946" customFormat="1" hidden="1" x14ac:dyDescent="0.35"/>
    <row r="6947" customFormat="1" hidden="1" x14ac:dyDescent="0.35"/>
    <row r="6948" customFormat="1" hidden="1" x14ac:dyDescent="0.35"/>
    <row r="6949" customFormat="1" hidden="1" x14ac:dyDescent="0.35"/>
    <row r="6950" customFormat="1" hidden="1" x14ac:dyDescent="0.35"/>
    <row r="6951" customFormat="1" hidden="1" x14ac:dyDescent="0.35"/>
    <row r="6952" customFormat="1" hidden="1" x14ac:dyDescent="0.35"/>
    <row r="6953" customFormat="1" hidden="1" x14ac:dyDescent="0.35"/>
    <row r="6954" customFormat="1" hidden="1" x14ac:dyDescent="0.35"/>
    <row r="6955" customFormat="1" hidden="1" x14ac:dyDescent="0.35"/>
    <row r="6956" customFormat="1" hidden="1" x14ac:dyDescent="0.35"/>
    <row r="6957" customFormat="1" hidden="1" x14ac:dyDescent="0.35"/>
    <row r="6958" customFormat="1" hidden="1" x14ac:dyDescent="0.35"/>
    <row r="6959" customFormat="1" hidden="1" x14ac:dyDescent="0.35"/>
    <row r="6960" customFormat="1" hidden="1" x14ac:dyDescent="0.35"/>
    <row r="6961" customFormat="1" hidden="1" x14ac:dyDescent="0.35"/>
    <row r="6962" customFormat="1" hidden="1" x14ac:dyDescent="0.35"/>
    <row r="6963" customFormat="1" hidden="1" x14ac:dyDescent="0.35"/>
    <row r="6964" customFormat="1" hidden="1" x14ac:dyDescent="0.35"/>
    <row r="6965" customFormat="1" hidden="1" x14ac:dyDescent="0.35"/>
    <row r="6966" customFormat="1" hidden="1" x14ac:dyDescent="0.35"/>
    <row r="6967" customFormat="1" hidden="1" x14ac:dyDescent="0.35"/>
    <row r="6968" customFormat="1" hidden="1" x14ac:dyDescent="0.35"/>
    <row r="6969" customFormat="1" hidden="1" x14ac:dyDescent="0.35"/>
    <row r="6970" customFormat="1" hidden="1" x14ac:dyDescent="0.35"/>
    <row r="6971" customFormat="1" hidden="1" x14ac:dyDescent="0.35"/>
    <row r="6972" customFormat="1" hidden="1" x14ac:dyDescent="0.35"/>
    <row r="6973" customFormat="1" hidden="1" x14ac:dyDescent="0.35"/>
    <row r="6974" customFormat="1" hidden="1" x14ac:dyDescent="0.35"/>
    <row r="6975" customFormat="1" hidden="1" x14ac:dyDescent="0.35"/>
    <row r="6976" customFormat="1" hidden="1" x14ac:dyDescent="0.35"/>
    <row r="6977" customFormat="1" hidden="1" x14ac:dyDescent="0.35"/>
    <row r="6978" customFormat="1" hidden="1" x14ac:dyDescent="0.35"/>
    <row r="6979" customFormat="1" hidden="1" x14ac:dyDescent="0.35"/>
    <row r="6980" customFormat="1" hidden="1" x14ac:dyDescent="0.35"/>
    <row r="6981" customFormat="1" hidden="1" x14ac:dyDescent="0.35"/>
    <row r="6982" customFormat="1" hidden="1" x14ac:dyDescent="0.35"/>
    <row r="6983" customFormat="1" hidden="1" x14ac:dyDescent="0.35"/>
    <row r="6984" customFormat="1" hidden="1" x14ac:dyDescent="0.35"/>
    <row r="6985" customFormat="1" hidden="1" x14ac:dyDescent="0.35"/>
    <row r="6986" customFormat="1" hidden="1" x14ac:dyDescent="0.35"/>
    <row r="6987" customFormat="1" hidden="1" x14ac:dyDescent="0.35"/>
    <row r="6988" customFormat="1" hidden="1" x14ac:dyDescent="0.35"/>
    <row r="6989" customFormat="1" hidden="1" x14ac:dyDescent="0.35"/>
    <row r="6990" customFormat="1" hidden="1" x14ac:dyDescent="0.35"/>
    <row r="6991" customFormat="1" hidden="1" x14ac:dyDescent="0.35"/>
    <row r="6992" customFormat="1" hidden="1" x14ac:dyDescent="0.35"/>
    <row r="6993" customFormat="1" hidden="1" x14ac:dyDescent="0.35"/>
    <row r="6994" customFormat="1" hidden="1" x14ac:dyDescent="0.35"/>
    <row r="6995" customFormat="1" hidden="1" x14ac:dyDescent="0.35"/>
    <row r="6996" customFormat="1" hidden="1" x14ac:dyDescent="0.35"/>
    <row r="6997" customFormat="1" hidden="1" x14ac:dyDescent="0.35"/>
    <row r="6998" customFormat="1" hidden="1" x14ac:dyDescent="0.35"/>
    <row r="6999" customFormat="1" hidden="1" x14ac:dyDescent="0.35"/>
    <row r="7000" customFormat="1" hidden="1" x14ac:dyDescent="0.35"/>
    <row r="7001" customFormat="1" hidden="1" x14ac:dyDescent="0.35"/>
    <row r="7002" customFormat="1" hidden="1" x14ac:dyDescent="0.35"/>
    <row r="7003" customFormat="1" hidden="1" x14ac:dyDescent="0.35"/>
    <row r="7004" customFormat="1" hidden="1" x14ac:dyDescent="0.35"/>
    <row r="7005" customFormat="1" hidden="1" x14ac:dyDescent="0.35"/>
    <row r="7006" customFormat="1" hidden="1" x14ac:dyDescent="0.35"/>
    <row r="7007" customFormat="1" hidden="1" x14ac:dyDescent="0.35"/>
    <row r="7008" customFormat="1" hidden="1" x14ac:dyDescent="0.35"/>
    <row r="7009" customFormat="1" hidden="1" x14ac:dyDescent="0.35"/>
    <row r="7010" customFormat="1" hidden="1" x14ac:dyDescent="0.35"/>
    <row r="7011" customFormat="1" hidden="1" x14ac:dyDescent="0.35"/>
    <row r="7012" customFormat="1" hidden="1" x14ac:dyDescent="0.35"/>
    <row r="7013" customFormat="1" hidden="1" x14ac:dyDescent="0.35"/>
    <row r="7014" customFormat="1" hidden="1" x14ac:dyDescent="0.35"/>
    <row r="7015" customFormat="1" hidden="1" x14ac:dyDescent="0.35"/>
    <row r="7016" customFormat="1" hidden="1" x14ac:dyDescent="0.35"/>
    <row r="7017" customFormat="1" hidden="1" x14ac:dyDescent="0.35"/>
    <row r="7018" customFormat="1" hidden="1" x14ac:dyDescent="0.35"/>
    <row r="7019" customFormat="1" hidden="1" x14ac:dyDescent="0.35"/>
    <row r="7020" customFormat="1" hidden="1" x14ac:dyDescent="0.35"/>
    <row r="7021" customFormat="1" hidden="1" x14ac:dyDescent="0.35"/>
    <row r="7022" customFormat="1" hidden="1" x14ac:dyDescent="0.35"/>
    <row r="7023" customFormat="1" hidden="1" x14ac:dyDescent="0.35"/>
    <row r="7024" customFormat="1" hidden="1" x14ac:dyDescent="0.35"/>
    <row r="7025" customFormat="1" hidden="1" x14ac:dyDescent="0.35"/>
    <row r="7026" customFormat="1" hidden="1" x14ac:dyDescent="0.35"/>
    <row r="7027" customFormat="1" hidden="1" x14ac:dyDescent="0.35"/>
    <row r="7028" customFormat="1" hidden="1" x14ac:dyDescent="0.35"/>
    <row r="7029" customFormat="1" hidden="1" x14ac:dyDescent="0.35"/>
    <row r="7030" customFormat="1" hidden="1" x14ac:dyDescent="0.35"/>
    <row r="7031" customFormat="1" hidden="1" x14ac:dyDescent="0.35"/>
    <row r="7032" customFormat="1" hidden="1" x14ac:dyDescent="0.35"/>
    <row r="7033" customFormat="1" hidden="1" x14ac:dyDescent="0.35"/>
    <row r="7034" customFormat="1" hidden="1" x14ac:dyDescent="0.35"/>
    <row r="7035" customFormat="1" hidden="1" x14ac:dyDescent="0.35"/>
    <row r="7036" customFormat="1" hidden="1" x14ac:dyDescent="0.35"/>
    <row r="7037" customFormat="1" hidden="1" x14ac:dyDescent="0.35"/>
    <row r="7038" customFormat="1" hidden="1" x14ac:dyDescent="0.35"/>
    <row r="7039" customFormat="1" hidden="1" x14ac:dyDescent="0.35"/>
    <row r="7040" customFormat="1" hidden="1" x14ac:dyDescent="0.35"/>
    <row r="7041" customFormat="1" hidden="1" x14ac:dyDescent="0.35"/>
    <row r="7042" customFormat="1" hidden="1" x14ac:dyDescent="0.35"/>
    <row r="7043" customFormat="1" hidden="1" x14ac:dyDescent="0.35"/>
    <row r="7044" customFormat="1" hidden="1" x14ac:dyDescent="0.35"/>
    <row r="7045" customFormat="1" hidden="1" x14ac:dyDescent="0.35"/>
    <row r="7046" customFormat="1" hidden="1" x14ac:dyDescent="0.35"/>
    <row r="7047" customFormat="1" hidden="1" x14ac:dyDescent="0.35"/>
    <row r="7048" customFormat="1" hidden="1" x14ac:dyDescent="0.35"/>
    <row r="7049" customFormat="1" hidden="1" x14ac:dyDescent="0.35"/>
    <row r="7050" customFormat="1" hidden="1" x14ac:dyDescent="0.35"/>
    <row r="7051" customFormat="1" hidden="1" x14ac:dyDescent="0.35"/>
    <row r="7052" customFormat="1" hidden="1" x14ac:dyDescent="0.35"/>
    <row r="7053" customFormat="1" hidden="1" x14ac:dyDescent="0.35"/>
    <row r="7054" customFormat="1" hidden="1" x14ac:dyDescent="0.35"/>
    <row r="7055" customFormat="1" hidden="1" x14ac:dyDescent="0.35"/>
    <row r="7056" customFormat="1" hidden="1" x14ac:dyDescent="0.35"/>
    <row r="7057" customFormat="1" hidden="1" x14ac:dyDescent="0.35"/>
    <row r="7058" customFormat="1" hidden="1" x14ac:dyDescent="0.35"/>
    <row r="7059" customFormat="1" hidden="1" x14ac:dyDescent="0.35"/>
    <row r="7060" customFormat="1" hidden="1" x14ac:dyDescent="0.35"/>
    <row r="7061" customFormat="1" hidden="1" x14ac:dyDescent="0.35"/>
    <row r="7062" customFormat="1" hidden="1" x14ac:dyDescent="0.35"/>
    <row r="7063" customFormat="1" hidden="1" x14ac:dyDescent="0.35"/>
    <row r="7064" customFormat="1" hidden="1" x14ac:dyDescent="0.35"/>
    <row r="7065" customFormat="1" hidden="1" x14ac:dyDescent="0.35"/>
    <row r="7066" customFormat="1" hidden="1" x14ac:dyDescent="0.35"/>
    <row r="7067" customFormat="1" hidden="1" x14ac:dyDescent="0.35"/>
    <row r="7068" customFormat="1" hidden="1" x14ac:dyDescent="0.35"/>
    <row r="7069" customFormat="1" hidden="1" x14ac:dyDescent="0.35"/>
    <row r="7070" customFormat="1" hidden="1" x14ac:dyDescent="0.35"/>
    <row r="7071" customFormat="1" hidden="1" x14ac:dyDescent="0.35"/>
    <row r="7072" customFormat="1" hidden="1" x14ac:dyDescent="0.35"/>
    <row r="7073" customFormat="1" hidden="1" x14ac:dyDescent="0.35"/>
    <row r="7074" customFormat="1" hidden="1" x14ac:dyDescent="0.35"/>
    <row r="7075" customFormat="1" hidden="1" x14ac:dyDescent="0.35"/>
    <row r="7076" customFormat="1" hidden="1" x14ac:dyDescent="0.35"/>
    <row r="7077" customFormat="1" hidden="1" x14ac:dyDescent="0.35"/>
    <row r="7078" customFormat="1" hidden="1" x14ac:dyDescent="0.35"/>
    <row r="7079" customFormat="1" hidden="1" x14ac:dyDescent="0.35"/>
    <row r="7080" customFormat="1" hidden="1" x14ac:dyDescent="0.35"/>
    <row r="7081" customFormat="1" hidden="1" x14ac:dyDescent="0.35"/>
    <row r="7082" customFormat="1" hidden="1" x14ac:dyDescent="0.35"/>
    <row r="7083" customFormat="1" hidden="1" x14ac:dyDescent="0.35"/>
    <row r="7084" customFormat="1" hidden="1" x14ac:dyDescent="0.35"/>
    <row r="7085" customFormat="1" hidden="1" x14ac:dyDescent="0.35"/>
    <row r="7086" customFormat="1" hidden="1" x14ac:dyDescent="0.35"/>
    <row r="7087" customFormat="1" hidden="1" x14ac:dyDescent="0.35"/>
    <row r="7088" customFormat="1" hidden="1" x14ac:dyDescent="0.35"/>
    <row r="7089" customFormat="1" hidden="1" x14ac:dyDescent="0.35"/>
    <row r="7090" customFormat="1" hidden="1" x14ac:dyDescent="0.35"/>
    <row r="7091" customFormat="1" hidden="1" x14ac:dyDescent="0.35"/>
    <row r="7092" customFormat="1" hidden="1" x14ac:dyDescent="0.35"/>
    <row r="7093" customFormat="1" hidden="1" x14ac:dyDescent="0.35"/>
    <row r="7094" customFormat="1" hidden="1" x14ac:dyDescent="0.35"/>
    <row r="7095" customFormat="1" hidden="1" x14ac:dyDescent="0.35"/>
    <row r="7096" customFormat="1" hidden="1" x14ac:dyDescent="0.35"/>
    <row r="7097" customFormat="1" hidden="1" x14ac:dyDescent="0.35"/>
    <row r="7098" customFormat="1" hidden="1" x14ac:dyDescent="0.35"/>
    <row r="7099" customFormat="1" hidden="1" x14ac:dyDescent="0.35"/>
    <row r="7100" customFormat="1" hidden="1" x14ac:dyDescent="0.35"/>
    <row r="7101" customFormat="1" hidden="1" x14ac:dyDescent="0.35"/>
    <row r="7102" customFormat="1" hidden="1" x14ac:dyDescent="0.35"/>
    <row r="7103" customFormat="1" hidden="1" x14ac:dyDescent="0.35"/>
    <row r="7104" customFormat="1" hidden="1" x14ac:dyDescent="0.35"/>
    <row r="7105" customFormat="1" hidden="1" x14ac:dyDescent="0.35"/>
    <row r="7106" customFormat="1" hidden="1" x14ac:dyDescent="0.35"/>
    <row r="7107" customFormat="1" hidden="1" x14ac:dyDescent="0.35"/>
    <row r="7108" customFormat="1" hidden="1" x14ac:dyDescent="0.35"/>
    <row r="7109" customFormat="1" hidden="1" x14ac:dyDescent="0.35"/>
    <row r="7110" customFormat="1" hidden="1" x14ac:dyDescent="0.35"/>
    <row r="7111" customFormat="1" hidden="1" x14ac:dyDescent="0.35"/>
    <row r="7112" customFormat="1" hidden="1" x14ac:dyDescent="0.35"/>
    <row r="7113" customFormat="1" hidden="1" x14ac:dyDescent="0.35"/>
    <row r="7114" customFormat="1" hidden="1" x14ac:dyDescent="0.35"/>
    <row r="7115" customFormat="1" hidden="1" x14ac:dyDescent="0.35"/>
    <row r="7116" customFormat="1" hidden="1" x14ac:dyDescent="0.35"/>
    <row r="7117" customFormat="1" hidden="1" x14ac:dyDescent="0.35"/>
    <row r="7118" customFormat="1" hidden="1" x14ac:dyDescent="0.35"/>
    <row r="7119" customFormat="1" hidden="1" x14ac:dyDescent="0.35"/>
    <row r="7120" customFormat="1" hidden="1" x14ac:dyDescent="0.35"/>
    <row r="7121" customFormat="1" hidden="1" x14ac:dyDescent="0.35"/>
    <row r="7122" customFormat="1" hidden="1" x14ac:dyDescent="0.35"/>
    <row r="7123" customFormat="1" hidden="1" x14ac:dyDescent="0.35"/>
    <row r="7124" customFormat="1" hidden="1" x14ac:dyDescent="0.35"/>
    <row r="7125" customFormat="1" hidden="1" x14ac:dyDescent="0.35"/>
    <row r="7126" customFormat="1" hidden="1" x14ac:dyDescent="0.35"/>
    <row r="7127" customFormat="1" hidden="1" x14ac:dyDescent="0.35"/>
    <row r="7128" customFormat="1" hidden="1" x14ac:dyDescent="0.35"/>
    <row r="7129" customFormat="1" hidden="1" x14ac:dyDescent="0.35"/>
    <row r="7130" customFormat="1" hidden="1" x14ac:dyDescent="0.35"/>
    <row r="7131" customFormat="1" hidden="1" x14ac:dyDescent="0.35"/>
    <row r="7132" customFormat="1" hidden="1" x14ac:dyDescent="0.35"/>
    <row r="7133" customFormat="1" hidden="1" x14ac:dyDescent="0.35"/>
    <row r="7134" customFormat="1" hidden="1" x14ac:dyDescent="0.35"/>
    <row r="7135" customFormat="1" hidden="1" x14ac:dyDescent="0.35"/>
    <row r="7136" customFormat="1" hidden="1" x14ac:dyDescent="0.35"/>
    <row r="7137" customFormat="1" hidden="1" x14ac:dyDescent="0.35"/>
    <row r="7138" customFormat="1" hidden="1" x14ac:dyDescent="0.35"/>
    <row r="7139" customFormat="1" hidden="1" x14ac:dyDescent="0.35"/>
    <row r="7140" customFormat="1" hidden="1" x14ac:dyDescent="0.35"/>
    <row r="7141" customFormat="1" hidden="1" x14ac:dyDescent="0.35"/>
    <row r="7142" customFormat="1" hidden="1" x14ac:dyDescent="0.35"/>
    <row r="7143" customFormat="1" hidden="1" x14ac:dyDescent="0.35"/>
    <row r="7144" customFormat="1" hidden="1" x14ac:dyDescent="0.35"/>
    <row r="7145" customFormat="1" hidden="1" x14ac:dyDescent="0.35"/>
    <row r="7146" customFormat="1" hidden="1" x14ac:dyDescent="0.35"/>
    <row r="7147" customFormat="1" hidden="1" x14ac:dyDescent="0.35"/>
    <row r="7148" customFormat="1" hidden="1" x14ac:dyDescent="0.35"/>
    <row r="7149" customFormat="1" hidden="1" x14ac:dyDescent="0.35"/>
    <row r="7150" customFormat="1" hidden="1" x14ac:dyDescent="0.35"/>
    <row r="7151" customFormat="1" hidden="1" x14ac:dyDescent="0.35"/>
    <row r="7152" customFormat="1" hidden="1" x14ac:dyDescent="0.35"/>
    <row r="7153" customFormat="1" hidden="1" x14ac:dyDescent="0.35"/>
    <row r="7154" customFormat="1" hidden="1" x14ac:dyDescent="0.35"/>
    <row r="7155" customFormat="1" hidden="1" x14ac:dyDescent="0.35"/>
    <row r="7156" customFormat="1" hidden="1" x14ac:dyDescent="0.35"/>
    <row r="7157" customFormat="1" hidden="1" x14ac:dyDescent="0.35"/>
    <row r="7158" customFormat="1" hidden="1" x14ac:dyDescent="0.35"/>
    <row r="7159" customFormat="1" hidden="1" x14ac:dyDescent="0.35"/>
    <row r="7160" customFormat="1" hidden="1" x14ac:dyDescent="0.35"/>
    <row r="7161" customFormat="1" hidden="1" x14ac:dyDescent="0.35"/>
    <row r="7162" customFormat="1" hidden="1" x14ac:dyDescent="0.35"/>
    <row r="7163" customFormat="1" hidden="1" x14ac:dyDescent="0.35"/>
    <row r="7164" customFormat="1" hidden="1" x14ac:dyDescent="0.35"/>
    <row r="7165" customFormat="1" hidden="1" x14ac:dyDescent="0.35"/>
    <row r="7166" customFormat="1" hidden="1" x14ac:dyDescent="0.35"/>
    <row r="7167" customFormat="1" hidden="1" x14ac:dyDescent="0.35"/>
    <row r="7168" customFormat="1" hidden="1" x14ac:dyDescent="0.35"/>
    <row r="7169" customFormat="1" hidden="1" x14ac:dyDescent="0.35"/>
    <row r="7170" customFormat="1" hidden="1" x14ac:dyDescent="0.35"/>
    <row r="7171" customFormat="1" hidden="1" x14ac:dyDescent="0.35"/>
    <row r="7172" customFormat="1" hidden="1" x14ac:dyDescent="0.35"/>
    <row r="7173" customFormat="1" hidden="1" x14ac:dyDescent="0.35"/>
    <row r="7174" customFormat="1" hidden="1" x14ac:dyDescent="0.35"/>
    <row r="7175" customFormat="1" hidden="1" x14ac:dyDescent="0.35"/>
    <row r="7176" customFormat="1" hidden="1" x14ac:dyDescent="0.35"/>
    <row r="7177" customFormat="1" hidden="1" x14ac:dyDescent="0.35"/>
    <row r="7178" customFormat="1" hidden="1" x14ac:dyDescent="0.35"/>
    <row r="7179" customFormat="1" hidden="1" x14ac:dyDescent="0.35"/>
    <row r="7180" customFormat="1" hidden="1" x14ac:dyDescent="0.35"/>
    <row r="7181" customFormat="1" hidden="1" x14ac:dyDescent="0.35"/>
    <row r="7182" customFormat="1" hidden="1" x14ac:dyDescent="0.35"/>
    <row r="7183" customFormat="1" hidden="1" x14ac:dyDescent="0.35"/>
    <row r="7184" customFormat="1" hidden="1" x14ac:dyDescent="0.35"/>
    <row r="7185" customFormat="1" hidden="1" x14ac:dyDescent="0.35"/>
    <row r="7186" customFormat="1" hidden="1" x14ac:dyDescent="0.35"/>
    <row r="7187" customFormat="1" hidden="1" x14ac:dyDescent="0.35"/>
    <row r="7188" customFormat="1" hidden="1" x14ac:dyDescent="0.35"/>
    <row r="7189" customFormat="1" hidden="1" x14ac:dyDescent="0.35"/>
    <row r="7190" customFormat="1" hidden="1" x14ac:dyDescent="0.35"/>
    <row r="7191" customFormat="1" hidden="1" x14ac:dyDescent="0.35"/>
    <row r="7192" customFormat="1" hidden="1" x14ac:dyDescent="0.35"/>
    <row r="7193" customFormat="1" hidden="1" x14ac:dyDescent="0.35"/>
    <row r="7194" customFormat="1" hidden="1" x14ac:dyDescent="0.35"/>
    <row r="7195" customFormat="1" hidden="1" x14ac:dyDescent="0.35"/>
    <row r="7196" customFormat="1" hidden="1" x14ac:dyDescent="0.35"/>
    <row r="7197" customFormat="1" hidden="1" x14ac:dyDescent="0.35"/>
    <row r="7198" customFormat="1" hidden="1" x14ac:dyDescent="0.35"/>
    <row r="7199" customFormat="1" hidden="1" x14ac:dyDescent="0.35"/>
    <row r="7200" customFormat="1" hidden="1" x14ac:dyDescent="0.35"/>
    <row r="7201" customFormat="1" hidden="1" x14ac:dyDescent="0.35"/>
    <row r="7202" customFormat="1" hidden="1" x14ac:dyDescent="0.35"/>
    <row r="7203" customFormat="1" hidden="1" x14ac:dyDescent="0.35"/>
    <row r="7204" customFormat="1" hidden="1" x14ac:dyDescent="0.35"/>
    <row r="7205" customFormat="1" hidden="1" x14ac:dyDescent="0.35"/>
    <row r="7206" customFormat="1" hidden="1" x14ac:dyDescent="0.35"/>
    <row r="7207" customFormat="1" hidden="1" x14ac:dyDescent="0.35"/>
    <row r="7208" customFormat="1" hidden="1" x14ac:dyDescent="0.35"/>
    <row r="7209" customFormat="1" hidden="1" x14ac:dyDescent="0.35"/>
    <row r="7210" customFormat="1" hidden="1" x14ac:dyDescent="0.35"/>
    <row r="7211" customFormat="1" hidden="1" x14ac:dyDescent="0.35"/>
    <row r="7212" customFormat="1" hidden="1" x14ac:dyDescent="0.35"/>
    <row r="7213" customFormat="1" hidden="1" x14ac:dyDescent="0.35"/>
    <row r="7214" customFormat="1" hidden="1" x14ac:dyDescent="0.35"/>
    <row r="7215" customFormat="1" hidden="1" x14ac:dyDescent="0.35"/>
    <row r="7216" customFormat="1" hidden="1" x14ac:dyDescent="0.35"/>
    <row r="7217" customFormat="1" hidden="1" x14ac:dyDescent="0.35"/>
    <row r="7218" customFormat="1" hidden="1" x14ac:dyDescent="0.35"/>
    <row r="7219" customFormat="1" hidden="1" x14ac:dyDescent="0.35"/>
    <row r="7220" customFormat="1" hidden="1" x14ac:dyDescent="0.35"/>
    <row r="7221" customFormat="1" hidden="1" x14ac:dyDescent="0.35"/>
    <row r="7222" customFormat="1" hidden="1" x14ac:dyDescent="0.35"/>
    <row r="7223" customFormat="1" hidden="1" x14ac:dyDescent="0.35"/>
    <row r="7224" customFormat="1" hidden="1" x14ac:dyDescent="0.35"/>
    <row r="7225" customFormat="1" hidden="1" x14ac:dyDescent="0.35"/>
    <row r="7226" customFormat="1" hidden="1" x14ac:dyDescent="0.35"/>
    <row r="7227" customFormat="1" hidden="1" x14ac:dyDescent="0.35"/>
    <row r="7228" customFormat="1" hidden="1" x14ac:dyDescent="0.35"/>
    <row r="7229" customFormat="1" hidden="1" x14ac:dyDescent="0.35"/>
    <row r="7230" customFormat="1" hidden="1" x14ac:dyDescent="0.35"/>
    <row r="7231" customFormat="1" hidden="1" x14ac:dyDescent="0.35"/>
    <row r="7232" customFormat="1" hidden="1" x14ac:dyDescent="0.35"/>
    <row r="7233" customFormat="1" hidden="1" x14ac:dyDescent="0.35"/>
    <row r="7234" customFormat="1" hidden="1" x14ac:dyDescent="0.35"/>
    <row r="7235" customFormat="1" hidden="1" x14ac:dyDescent="0.35"/>
    <row r="7236" customFormat="1" hidden="1" x14ac:dyDescent="0.35"/>
    <row r="7237" customFormat="1" hidden="1" x14ac:dyDescent="0.35"/>
    <row r="7238" customFormat="1" hidden="1" x14ac:dyDescent="0.35"/>
    <row r="7239" customFormat="1" hidden="1" x14ac:dyDescent="0.35"/>
    <row r="7240" customFormat="1" hidden="1" x14ac:dyDescent="0.35"/>
    <row r="7241" customFormat="1" hidden="1" x14ac:dyDescent="0.35"/>
    <row r="7242" customFormat="1" hidden="1" x14ac:dyDescent="0.35"/>
    <row r="7243" customFormat="1" hidden="1" x14ac:dyDescent="0.35"/>
    <row r="7244" customFormat="1" hidden="1" x14ac:dyDescent="0.35"/>
    <row r="7245" customFormat="1" hidden="1" x14ac:dyDescent="0.35"/>
    <row r="7246" customFormat="1" hidden="1" x14ac:dyDescent="0.35"/>
    <row r="7247" customFormat="1" hidden="1" x14ac:dyDescent="0.35"/>
    <row r="7248" customFormat="1" hidden="1" x14ac:dyDescent="0.35"/>
    <row r="7249" customFormat="1" hidden="1" x14ac:dyDescent="0.35"/>
    <row r="7250" customFormat="1" hidden="1" x14ac:dyDescent="0.35"/>
    <row r="7251" customFormat="1" hidden="1" x14ac:dyDescent="0.35"/>
    <row r="7252" customFormat="1" hidden="1" x14ac:dyDescent="0.35"/>
    <row r="7253" customFormat="1" hidden="1" x14ac:dyDescent="0.35"/>
    <row r="7254" customFormat="1" hidden="1" x14ac:dyDescent="0.35"/>
    <row r="7255" customFormat="1" hidden="1" x14ac:dyDescent="0.35"/>
    <row r="7256" customFormat="1" hidden="1" x14ac:dyDescent="0.35"/>
    <row r="7257" customFormat="1" hidden="1" x14ac:dyDescent="0.35"/>
    <row r="7258" customFormat="1" hidden="1" x14ac:dyDescent="0.35"/>
    <row r="7259" customFormat="1" hidden="1" x14ac:dyDescent="0.35"/>
    <row r="7260" customFormat="1" hidden="1" x14ac:dyDescent="0.35"/>
    <row r="7261" customFormat="1" hidden="1" x14ac:dyDescent="0.35"/>
    <row r="7262" customFormat="1" hidden="1" x14ac:dyDescent="0.35"/>
    <row r="7263" customFormat="1" hidden="1" x14ac:dyDescent="0.35"/>
    <row r="7264" customFormat="1" hidden="1" x14ac:dyDescent="0.35"/>
    <row r="7265" customFormat="1" hidden="1" x14ac:dyDescent="0.35"/>
    <row r="7266" customFormat="1" hidden="1" x14ac:dyDescent="0.35"/>
    <row r="7267" customFormat="1" hidden="1" x14ac:dyDescent="0.35"/>
    <row r="7268" customFormat="1" hidden="1" x14ac:dyDescent="0.35"/>
    <row r="7269" customFormat="1" hidden="1" x14ac:dyDescent="0.35"/>
    <row r="7270" customFormat="1" hidden="1" x14ac:dyDescent="0.35"/>
    <row r="7271" customFormat="1" hidden="1" x14ac:dyDescent="0.35"/>
    <row r="7272" customFormat="1" hidden="1" x14ac:dyDescent="0.35"/>
    <row r="7273" customFormat="1" hidden="1" x14ac:dyDescent="0.35"/>
    <row r="7274" customFormat="1" hidden="1" x14ac:dyDescent="0.35"/>
    <row r="7275" customFormat="1" hidden="1" x14ac:dyDescent="0.35"/>
    <row r="7276" customFormat="1" hidden="1" x14ac:dyDescent="0.35"/>
    <row r="7277" customFormat="1" hidden="1" x14ac:dyDescent="0.35"/>
    <row r="7278" customFormat="1" hidden="1" x14ac:dyDescent="0.35"/>
    <row r="7279" customFormat="1" hidden="1" x14ac:dyDescent="0.35"/>
    <row r="7280" customFormat="1" hidden="1" x14ac:dyDescent="0.35"/>
    <row r="7281" customFormat="1" hidden="1" x14ac:dyDescent="0.35"/>
    <row r="7282" customFormat="1" hidden="1" x14ac:dyDescent="0.35"/>
    <row r="7283" customFormat="1" hidden="1" x14ac:dyDescent="0.35"/>
    <row r="7284" customFormat="1" hidden="1" x14ac:dyDescent="0.35"/>
    <row r="7285" customFormat="1" hidden="1" x14ac:dyDescent="0.35"/>
    <row r="7286" customFormat="1" hidden="1" x14ac:dyDescent="0.35"/>
    <row r="7287" customFormat="1" hidden="1" x14ac:dyDescent="0.35"/>
    <row r="7288" customFormat="1" hidden="1" x14ac:dyDescent="0.35"/>
    <row r="7289" customFormat="1" hidden="1" x14ac:dyDescent="0.35"/>
    <row r="7290" customFormat="1" hidden="1" x14ac:dyDescent="0.35"/>
    <row r="7291" customFormat="1" hidden="1" x14ac:dyDescent="0.35"/>
    <row r="7292" customFormat="1" hidden="1" x14ac:dyDescent="0.35"/>
    <row r="7293" customFormat="1" hidden="1" x14ac:dyDescent="0.35"/>
    <row r="7294" customFormat="1" hidden="1" x14ac:dyDescent="0.35"/>
    <row r="7295" customFormat="1" hidden="1" x14ac:dyDescent="0.35"/>
    <row r="7296" customFormat="1" hidden="1" x14ac:dyDescent="0.35"/>
    <row r="7297" customFormat="1" hidden="1" x14ac:dyDescent="0.35"/>
    <row r="7298" customFormat="1" hidden="1" x14ac:dyDescent="0.35"/>
    <row r="7299" customFormat="1" hidden="1" x14ac:dyDescent="0.35"/>
    <row r="7300" customFormat="1" hidden="1" x14ac:dyDescent="0.35"/>
    <row r="7301" customFormat="1" hidden="1" x14ac:dyDescent="0.35"/>
    <row r="7302" customFormat="1" hidden="1" x14ac:dyDescent="0.35"/>
    <row r="7303" customFormat="1" hidden="1" x14ac:dyDescent="0.35"/>
    <row r="7304" customFormat="1" hidden="1" x14ac:dyDescent="0.35"/>
    <row r="7305" customFormat="1" hidden="1" x14ac:dyDescent="0.35"/>
    <row r="7306" customFormat="1" hidden="1" x14ac:dyDescent="0.35"/>
    <row r="7307" customFormat="1" hidden="1" x14ac:dyDescent="0.35"/>
    <row r="7308" customFormat="1" hidden="1" x14ac:dyDescent="0.35"/>
    <row r="7309" customFormat="1" hidden="1" x14ac:dyDescent="0.35"/>
    <row r="7310" customFormat="1" hidden="1" x14ac:dyDescent="0.35"/>
    <row r="7311" customFormat="1" hidden="1" x14ac:dyDescent="0.35"/>
    <row r="7312" customFormat="1" hidden="1" x14ac:dyDescent="0.35"/>
    <row r="7313" customFormat="1" hidden="1" x14ac:dyDescent="0.35"/>
    <row r="7314" customFormat="1" hidden="1" x14ac:dyDescent="0.35"/>
    <row r="7315" customFormat="1" hidden="1" x14ac:dyDescent="0.35"/>
    <row r="7316" customFormat="1" hidden="1" x14ac:dyDescent="0.35"/>
    <row r="7317" customFormat="1" hidden="1" x14ac:dyDescent="0.35"/>
    <row r="7318" customFormat="1" hidden="1" x14ac:dyDescent="0.35"/>
    <row r="7319" customFormat="1" hidden="1" x14ac:dyDescent="0.35"/>
    <row r="7320" customFormat="1" hidden="1" x14ac:dyDescent="0.35"/>
    <row r="7321" customFormat="1" hidden="1" x14ac:dyDescent="0.35"/>
    <row r="7322" customFormat="1" hidden="1" x14ac:dyDescent="0.35"/>
    <row r="7323" customFormat="1" hidden="1" x14ac:dyDescent="0.35"/>
    <row r="7324" customFormat="1" hidden="1" x14ac:dyDescent="0.35"/>
    <row r="7325" customFormat="1" hidden="1" x14ac:dyDescent="0.35"/>
    <row r="7326" customFormat="1" hidden="1" x14ac:dyDescent="0.35"/>
    <row r="7327" customFormat="1" hidden="1" x14ac:dyDescent="0.35"/>
    <row r="7328" customFormat="1" hidden="1" x14ac:dyDescent="0.35"/>
    <row r="7329" customFormat="1" hidden="1" x14ac:dyDescent="0.35"/>
    <row r="7330" customFormat="1" hidden="1" x14ac:dyDescent="0.35"/>
    <row r="7331" customFormat="1" hidden="1" x14ac:dyDescent="0.35"/>
    <row r="7332" customFormat="1" hidden="1" x14ac:dyDescent="0.35"/>
    <row r="7333" customFormat="1" hidden="1" x14ac:dyDescent="0.35"/>
    <row r="7334" customFormat="1" hidden="1" x14ac:dyDescent="0.35"/>
    <row r="7335" customFormat="1" hidden="1" x14ac:dyDescent="0.35"/>
    <row r="7336" customFormat="1" hidden="1" x14ac:dyDescent="0.35"/>
    <row r="7337" customFormat="1" hidden="1" x14ac:dyDescent="0.35"/>
    <row r="7338" customFormat="1" hidden="1" x14ac:dyDescent="0.35"/>
    <row r="7339" customFormat="1" hidden="1" x14ac:dyDescent="0.35"/>
    <row r="7340" customFormat="1" hidden="1" x14ac:dyDescent="0.35"/>
    <row r="7341" customFormat="1" hidden="1" x14ac:dyDescent="0.35"/>
    <row r="7342" customFormat="1" hidden="1" x14ac:dyDescent="0.35"/>
    <row r="7343" customFormat="1" hidden="1" x14ac:dyDescent="0.35"/>
    <row r="7344" customFormat="1" hidden="1" x14ac:dyDescent="0.35"/>
    <row r="7345" customFormat="1" hidden="1" x14ac:dyDescent="0.35"/>
    <row r="7346" customFormat="1" hidden="1" x14ac:dyDescent="0.35"/>
    <row r="7347" customFormat="1" hidden="1" x14ac:dyDescent="0.35"/>
    <row r="7348" customFormat="1" hidden="1" x14ac:dyDescent="0.35"/>
    <row r="7349" customFormat="1" hidden="1" x14ac:dyDescent="0.35"/>
    <row r="7350" customFormat="1" hidden="1" x14ac:dyDescent="0.35"/>
    <row r="7351" customFormat="1" hidden="1" x14ac:dyDescent="0.35"/>
    <row r="7352" customFormat="1" hidden="1" x14ac:dyDescent="0.35"/>
    <row r="7353" customFormat="1" hidden="1" x14ac:dyDescent="0.35"/>
    <row r="7354" customFormat="1" hidden="1" x14ac:dyDescent="0.35"/>
    <row r="7355" customFormat="1" hidden="1" x14ac:dyDescent="0.35"/>
    <row r="7356" customFormat="1" hidden="1" x14ac:dyDescent="0.35"/>
    <row r="7357" customFormat="1" hidden="1" x14ac:dyDescent="0.35"/>
    <row r="7358" customFormat="1" hidden="1" x14ac:dyDescent="0.35"/>
    <row r="7359" customFormat="1" hidden="1" x14ac:dyDescent="0.35"/>
    <row r="7360" customFormat="1" hidden="1" x14ac:dyDescent="0.35"/>
    <row r="7361" customFormat="1" hidden="1" x14ac:dyDescent="0.35"/>
    <row r="7362" customFormat="1" hidden="1" x14ac:dyDescent="0.35"/>
    <row r="7363" customFormat="1" hidden="1" x14ac:dyDescent="0.35"/>
    <row r="7364" customFormat="1" hidden="1" x14ac:dyDescent="0.35"/>
    <row r="7365" customFormat="1" hidden="1" x14ac:dyDescent="0.35"/>
    <row r="7366" customFormat="1" hidden="1" x14ac:dyDescent="0.35"/>
    <row r="7367" customFormat="1" hidden="1" x14ac:dyDescent="0.35"/>
    <row r="7368" customFormat="1" hidden="1" x14ac:dyDescent="0.35"/>
    <row r="7369" customFormat="1" hidden="1" x14ac:dyDescent="0.35"/>
    <row r="7370" customFormat="1" hidden="1" x14ac:dyDescent="0.35"/>
    <row r="7371" customFormat="1" hidden="1" x14ac:dyDescent="0.35"/>
    <row r="7372" customFormat="1" hidden="1" x14ac:dyDescent="0.35"/>
    <row r="7373" customFormat="1" hidden="1" x14ac:dyDescent="0.35"/>
    <row r="7374" customFormat="1" hidden="1" x14ac:dyDescent="0.35"/>
    <row r="7375" customFormat="1" hidden="1" x14ac:dyDescent="0.35"/>
    <row r="7376" customFormat="1" hidden="1" x14ac:dyDescent="0.35"/>
    <row r="7377" customFormat="1" hidden="1" x14ac:dyDescent="0.35"/>
    <row r="7378" customFormat="1" hidden="1" x14ac:dyDescent="0.35"/>
    <row r="7379" customFormat="1" hidden="1" x14ac:dyDescent="0.35"/>
    <row r="7380" customFormat="1" hidden="1" x14ac:dyDescent="0.35"/>
    <row r="7381" customFormat="1" hidden="1" x14ac:dyDescent="0.35"/>
    <row r="7382" customFormat="1" hidden="1" x14ac:dyDescent="0.35"/>
    <row r="7383" customFormat="1" hidden="1" x14ac:dyDescent="0.35"/>
    <row r="7384" customFormat="1" hidden="1" x14ac:dyDescent="0.35"/>
    <row r="7385" customFormat="1" hidden="1" x14ac:dyDescent="0.35"/>
    <row r="7386" customFormat="1" hidden="1" x14ac:dyDescent="0.35"/>
    <row r="7387" customFormat="1" hidden="1" x14ac:dyDescent="0.35"/>
    <row r="7388" customFormat="1" hidden="1" x14ac:dyDescent="0.35"/>
    <row r="7389" customFormat="1" hidden="1" x14ac:dyDescent="0.35"/>
    <row r="7390" customFormat="1" hidden="1" x14ac:dyDescent="0.35"/>
    <row r="7391" customFormat="1" hidden="1" x14ac:dyDescent="0.35"/>
    <row r="7392" customFormat="1" hidden="1" x14ac:dyDescent="0.35"/>
    <row r="7393" customFormat="1" hidden="1" x14ac:dyDescent="0.35"/>
    <row r="7394" customFormat="1" hidden="1" x14ac:dyDescent="0.35"/>
    <row r="7395" customFormat="1" hidden="1" x14ac:dyDescent="0.35"/>
    <row r="7396" customFormat="1" hidden="1" x14ac:dyDescent="0.35"/>
    <row r="7397" customFormat="1" hidden="1" x14ac:dyDescent="0.35"/>
    <row r="7398" customFormat="1" hidden="1" x14ac:dyDescent="0.35"/>
    <row r="7399" customFormat="1" hidden="1" x14ac:dyDescent="0.35"/>
    <row r="7400" customFormat="1" hidden="1" x14ac:dyDescent="0.35"/>
    <row r="7401" customFormat="1" hidden="1" x14ac:dyDescent="0.35"/>
    <row r="7402" customFormat="1" hidden="1" x14ac:dyDescent="0.35"/>
    <row r="7403" customFormat="1" hidden="1" x14ac:dyDescent="0.35"/>
    <row r="7404" customFormat="1" hidden="1" x14ac:dyDescent="0.35"/>
    <row r="7405" customFormat="1" hidden="1" x14ac:dyDescent="0.35"/>
    <row r="7406" customFormat="1" hidden="1" x14ac:dyDescent="0.35"/>
    <row r="7407" customFormat="1" hidden="1" x14ac:dyDescent="0.35"/>
    <row r="7408" customFormat="1" hidden="1" x14ac:dyDescent="0.35"/>
    <row r="7409" customFormat="1" hidden="1" x14ac:dyDescent="0.35"/>
    <row r="7410" customFormat="1" hidden="1" x14ac:dyDescent="0.35"/>
    <row r="7411" customFormat="1" hidden="1" x14ac:dyDescent="0.35"/>
    <row r="7412" customFormat="1" hidden="1" x14ac:dyDescent="0.35"/>
    <row r="7413" customFormat="1" hidden="1" x14ac:dyDescent="0.35"/>
    <row r="7414" customFormat="1" hidden="1" x14ac:dyDescent="0.35"/>
    <row r="7415" customFormat="1" hidden="1" x14ac:dyDescent="0.35"/>
    <row r="7416" customFormat="1" hidden="1" x14ac:dyDescent="0.35"/>
    <row r="7417" customFormat="1" hidden="1" x14ac:dyDescent="0.35"/>
    <row r="7418" customFormat="1" hidden="1" x14ac:dyDescent="0.35"/>
    <row r="7419" customFormat="1" hidden="1" x14ac:dyDescent="0.35"/>
    <row r="7420" customFormat="1" hidden="1" x14ac:dyDescent="0.35"/>
    <row r="7421" customFormat="1" hidden="1" x14ac:dyDescent="0.35"/>
    <row r="7422" customFormat="1" hidden="1" x14ac:dyDescent="0.35"/>
    <row r="7423" customFormat="1" hidden="1" x14ac:dyDescent="0.35"/>
    <row r="7424" customFormat="1" hidden="1" x14ac:dyDescent="0.35"/>
    <row r="7425" customFormat="1" hidden="1" x14ac:dyDescent="0.35"/>
    <row r="7426" customFormat="1" hidden="1" x14ac:dyDescent="0.35"/>
    <row r="7427" customFormat="1" hidden="1" x14ac:dyDescent="0.35"/>
    <row r="7428" customFormat="1" hidden="1" x14ac:dyDescent="0.35"/>
    <row r="7429" customFormat="1" hidden="1" x14ac:dyDescent="0.35"/>
    <row r="7430" customFormat="1" hidden="1" x14ac:dyDescent="0.35"/>
    <row r="7431" customFormat="1" hidden="1" x14ac:dyDescent="0.35"/>
    <row r="7432" customFormat="1" hidden="1" x14ac:dyDescent="0.35"/>
    <row r="7433" customFormat="1" hidden="1" x14ac:dyDescent="0.35"/>
    <row r="7434" customFormat="1" hidden="1" x14ac:dyDescent="0.35"/>
    <row r="7435" customFormat="1" hidden="1" x14ac:dyDescent="0.35"/>
    <row r="7436" customFormat="1" hidden="1" x14ac:dyDescent="0.35"/>
    <row r="7437" customFormat="1" hidden="1" x14ac:dyDescent="0.35"/>
    <row r="7438" customFormat="1" hidden="1" x14ac:dyDescent="0.35"/>
    <row r="7439" customFormat="1" hidden="1" x14ac:dyDescent="0.35"/>
    <row r="7440" customFormat="1" hidden="1" x14ac:dyDescent="0.35"/>
    <row r="7441" customFormat="1" hidden="1" x14ac:dyDescent="0.35"/>
    <row r="7442" customFormat="1" hidden="1" x14ac:dyDescent="0.35"/>
    <row r="7443" customFormat="1" hidden="1" x14ac:dyDescent="0.35"/>
    <row r="7444" customFormat="1" hidden="1" x14ac:dyDescent="0.35"/>
    <row r="7445" customFormat="1" hidden="1" x14ac:dyDescent="0.35"/>
    <row r="7446" customFormat="1" hidden="1" x14ac:dyDescent="0.35"/>
    <row r="7447" customFormat="1" hidden="1" x14ac:dyDescent="0.35"/>
    <row r="7448" customFormat="1" hidden="1" x14ac:dyDescent="0.35"/>
    <row r="7449" customFormat="1" hidden="1" x14ac:dyDescent="0.35"/>
    <row r="7450" customFormat="1" hidden="1" x14ac:dyDescent="0.35"/>
    <row r="7451" customFormat="1" hidden="1" x14ac:dyDescent="0.35"/>
    <row r="7452" customFormat="1" hidden="1" x14ac:dyDescent="0.35"/>
    <row r="7453" customFormat="1" hidden="1" x14ac:dyDescent="0.35"/>
    <row r="7454" customFormat="1" hidden="1" x14ac:dyDescent="0.35"/>
    <row r="7455" customFormat="1" hidden="1" x14ac:dyDescent="0.35"/>
    <row r="7456" customFormat="1" hidden="1" x14ac:dyDescent="0.35"/>
    <row r="7457" customFormat="1" hidden="1" x14ac:dyDescent="0.35"/>
    <row r="7458" customFormat="1" hidden="1" x14ac:dyDescent="0.35"/>
    <row r="7459" customFormat="1" hidden="1" x14ac:dyDescent="0.35"/>
    <row r="7460" customFormat="1" hidden="1" x14ac:dyDescent="0.35"/>
    <row r="7461" customFormat="1" hidden="1" x14ac:dyDescent="0.35"/>
    <row r="7462" customFormat="1" hidden="1" x14ac:dyDescent="0.35"/>
    <row r="7463" customFormat="1" hidden="1" x14ac:dyDescent="0.35"/>
    <row r="7464" customFormat="1" hidden="1" x14ac:dyDescent="0.35"/>
    <row r="7465" customFormat="1" hidden="1" x14ac:dyDescent="0.35"/>
    <row r="7466" customFormat="1" hidden="1" x14ac:dyDescent="0.35"/>
    <row r="7467" customFormat="1" hidden="1" x14ac:dyDescent="0.35"/>
    <row r="7468" customFormat="1" hidden="1" x14ac:dyDescent="0.35"/>
    <row r="7469" customFormat="1" hidden="1" x14ac:dyDescent="0.35"/>
    <row r="7470" customFormat="1" hidden="1" x14ac:dyDescent="0.35"/>
    <row r="7471" customFormat="1" hidden="1" x14ac:dyDescent="0.35"/>
    <row r="7472" customFormat="1" hidden="1" x14ac:dyDescent="0.35"/>
    <row r="7473" customFormat="1" hidden="1" x14ac:dyDescent="0.35"/>
    <row r="7474" customFormat="1" hidden="1" x14ac:dyDescent="0.35"/>
    <row r="7475" customFormat="1" hidden="1" x14ac:dyDescent="0.35"/>
    <row r="7476" customFormat="1" hidden="1" x14ac:dyDescent="0.35"/>
    <row r="7477" customFormat="1" hidden="1" x14ac:dyDescent="0.35"/>
    <row r="7478" customFormat="1" hidden="1" x14ac:dyDescent="0.35"/>
    <row r="7479" customFormat="1" hidden="1" x14ac:dyDescent="0.35"/>
    <row r="7480" customFormat="1" hidden="1" x14ac:dyDescent="0.35"/>
    <row r="7481" customFormat="1" hidden="1" x14ac:dyDescent="0.35"/>
    <row r="7482" customFormat="1" hidden="1" x14ac:dyDescent="0.35"/>
    <row r="7483" customFormat="1" hidden="1" x14ac:dyDescent="0.35"/>
    <row r="7484" customFormat="1" hidden="1" x14ac:dyDescent="0.35"/>
    <row r="7485" customFormat="1" hidden="1" x14ac:dyDescent="0.35"/>
    <row r="7486" customFormat="1" hidden="1" x14ac:dyDescent="0.35"/>
    <row r="7487" customFormat="1" hidden="1" x14ac:dyDescent="0.35"/>
    <row r="7488" customFormat="1" hidden="1" x14ac:dyDescent="0.35"/>
    <row r="7489" customFormat="1" hidden="1" x14ac:dyDescent="0.35"/>
    <row r="7490" customFormat="1" hidden="1" x14ac:dyDescent="0.35"/>
    <row r="7491" customFormat="1" hidden="1" x14ac:dyDescent="0.35"/>
    <row r="7492" customFormat="1" hidden="1" x14ac:dyDescent="0.35"/>
    <row r="7493" customFormat="1" hidden="1" x14ac:dyDescent="0.35"/>
    <row r="7494" customFormat="1" hidden="1" x14ac:dyDescent="0.35"/>
    <row r="7495" customFormat="1" hidden="1" x14ac:dyDescent="0.35"/>
    <row r="7496" customFormat="1" hidden="1" x14ac:dyDescent="0.35"/>
    <row r="7497" customFormat="1" hidden="1" x14ac:dyDescent="0.35"/>
    <row r="7498" customFormat="1" hidden="1" x14ac:dyDescent="0.35"/>
    <row r="7499" customFormat="1" hidden="1" x14ac:dyDescent="0.35"/>
    <row r="7500" customFormat="1" hidden="1" x14ac:dyDescent="0.35"/>
    <row r="7501" customFormat="1" hidden="1" x14ac:dyDescent="0.35"/>
    <row r="7502" customFormat="1" hidden="1" x14ac:dyDescent="0.35"/>
    <row r="7503" customFormat="1" hidden="1" x14ac:dyDescent="0.35"/>
    <row r="7504" customFormat="1" hidden="1" x14ac:dyDescent="0.35"/>
    <row r="7505" customFormat="1" hidden="1" x14ac:dyDescent="0.35"/>
    <row r="7506" customFormat="1" hidden="1" x14ac:dyDescent="0.35"/>
    <row r="7507" customFormat="1" hidden="1" x14ac:dyDescent="0.35"/>
    <row r="7508" customFormat="1" hidden="1" x14ac:dyDescent="0.35"/>
    <row r="7509" customFormat="1" hidden="1" x14ac:dyDescent="0.35"/>
    <row r="7510" customFormat="1" hidden="1" x14ac:dyDescent="0.35"/>
    <row r="7511" customFormat="1" hidden="1" x14ac:dyDescent="0.35"/>
    <row r="7512" customFormat="1" hidden="1" x14ac:dyDescent="0.35"/>
    <row r="7513" customFormat="1" hidden="1" x14ac:dyDescent="0.35"/>
    <row r="7514" customFormat="1" hidden="1" x14ac:dyDescent="0.35"/>
    <row r="7515" customFormat="1" hidden="1" x14ac:dyDescent="0.35"/>
    <row r="7516" customFormat="1" hidden="1" x14ac:dyDescent="0.35"/>
    <row r="7517" customFormat="1" hidden="1" x14ac:dyDescent="0.35"/>
    <row r="7518" customFormat="1" hidden="1" x14ac:dyDescent="0.35"/>
    <row r="7519" customFormat="1" hidden="1" x14ac:dyDescent="0.35"/>
    <row r="7520" customFormat="1" hidden="1" x14ac:dyDescent="0.35"/>
    <row r="7521" customFormat="1" hidden="1" x14ac:dyDescent="0.35"/>
    <row r="7522" customFormat="1" hidden="1" x14ac:dyDescent="0.35"/>
    <row r="7523" customFormat="1" hidden="1" x14ac:dyDescent="0.35"/>
    <row r="7524" customFormat="1" hidden="1" x14ac:dyDescent="0.35"/>
    <row r="7525" customFormat="1" hidden="1" x14ac:dyDescent="0.35"/>
    <row r="7526" customFormat="1" hidden="1" x14ac:dyDescent="0.35"/>
    <row r="7527" customFormat="1" hidden="1" x14ac:dyDescent="0.35"/>
    <row r="7528" customFormat="1" hidden="1" x14ac:dyDescent="0.35"/>
    <row r="7529" customFormat="1" hidden="1" x14ac:dyDescent="0.35"/>
    <row r="7530" customFormat="1" hidden="1" x14ac:dyDescent="0.35"/>
    <row r="7531" customFormat="1" hidden="1" x14ac:dyDescent="0.35"/>
    <row r="7532" customFormat="1" hidden="1" x14ac:dyDescent="0.35"/>
    <row r="7533" customFormat="1" hidden="1" x14ac:dyDescent="0.35"/>
    <row r="7534" customFormat="1" hidden="1" x14ac:dyDescent="0.35"/>
    <row r="7535" customFormat="1" hidden="1" x14ac:dyDescent="0.35"/>
    <row r="7536" customFormat="1" hidden="1" x14ac:dyDescent="0.35"/>
    <row r="7537" customFormat="1" hidden="1" x14ac:dyDescent="0.35"/>
    <row r="7538" customFormat="1" hidden="1" x14ac:dyDescent="0.35"/>
    <row r="7539" customFormat="1" hidden="1" x14ac:dyDescent="0.35"/>
    <row r="7540" customFormat="1" hidden="1" x14ac:dyDescent="0.35"/>
    <row r="7541" customFormat="1" hidden="1" x14ac:dyDescent="0.35"/>
    <row r="7542" customFormat="1" hidden="1" x14ac:dyDescent="0.35"/>
    <row r="7543" customFormat="1" hidden="1" x14ac:dyDescent="0.35"/>
    <row r="7544" customFormat="1" hidden="1" x14ac:dyDescent="0.35"/>
    <row r="7545" customFormat="1" hidden="1" x14ac:dyDescent="0.35"/>
    <row r="7546" customFormat="1" hidden="1" x14ac:dyDescent="0.35"/>
    <row r="7547" customFormat="1" hidden="1" x14ac:dyDescent="0.35"/>
    <row r="7548" customFormat="1" hidden="1" x14ac:dyDescent="0.35"/>
    <row r="7549" customFormat="1" hidden="1" x14ac:dyDescent="0.35"/>
    <row r="7550" customFormat="1" hidden="1" x14ac:dyDescent="0.35"/>
    <row r="7551" customFormat="1" hidden="1" x14ac:dyDescent="0.35"/>
    <row r="7552" customFormat="1" hidden="1" x14ac:dyDescent="0.35"/>
    <row r="7553" customFormat="1" hidden="1" x14ac:dyDescent="0.35"/>
    <row r="7554" customFormat="1" hidden="1" x14ac:dyDescent="0.35"/>
    <row r="7555" customFormat="1" hidden="1" x14ac:dyDescent="0.35"/>
    <row r="7556" customFormat="1" hidden="1" x14ac:dyDescent="0.35"/>
    <row r="7557" customFormat="1" hidden="1" x14ac:dyDescent="0.35"/>
    <row r="7558" customFormat="1" hidden="1" x14ac:dyDescent="0.35"/>
    <row r="7559" customFormat="1" hidden="1" x14ac:dyDescent="0.35"/>
    <row r="7560" customFormat="1" hidden="1" x14ac:dyDescent="0.35"/>
    <row r="7561" customFormat="1" hidden="1" x14ac:dyDescent="0.35"/>
    <row r="7562" customFormat="1" hidden="1" x14ac:dyDescent="0.35"/>
    <row r="7563" customFormat="1" hidden="1" x14ac:dyDescent="0.35"/>
    <row r="7564" customFormat="1" hidden="1" x14ac:dyDescent="0.35"/>
    <row r="7565" customFormat="1" hidden="1" x14ac:dyDescent="0.35"/>
    <row r="7566" customFormat="1" hidden="1" x14ac:dyDescent="0.35"/>
    <row r="7567" customFormat="1" hidden="1" x14ac:dyDescent="0.35"/>
    <row r="7568" customFormat="1" hidden="1" x14ac:dyDescent="0.35"/>
    <row r="7569" customFormat="1" hidden="1" x14ac:dyDescent="0.35"/>
    <row r="7570" customFormat="1" hidden="1" x14ac:dyDescent="0.35"/>
    <row r="7571" customFormat="1" hidden="1" x14ac:dyDescent="0.35"/>
    <row r="7572" customFormat="1" hidden="1" x14ac:dyDescent="0.35"/>
    <row r="7573" customFormat="1" hidden="1" x14ac:dyDescent="0.35"/>
    <row r="7574" customFormat="1" hidden="1" x14ac:dyDescent="0.35"/>
    <row r="7575" customFormat="1" hidden="1" x14ac:dyDescent="0.35"/>
    <row r="7576" customFormat="1" hidden="1" x14ac:dyDescent="0.35"/>
    <row r="7577" customFormat="1" hidden="1" x14ac:dyDescent="0.35"/>
    <row r="7578" customFormat="1" hidden="1" x14ac:dyDescent="0.35"/>
    <row r="7579" customFormat="1" hidden="1" x14ac:dyDescent="0.35"/>
    <row r="7580" customFormat="1" hidden="1" x14ac:dyDescent="0.35"/>
    <row r="7581" customFormat="1" hidden="1" x14ac:dyDescent="0.35"/>
    <row r="7582" customFormat="1" hidden="1" x14ac:dyDescent="0.35"/>
    <row r="7583" customFormat="1" hidden="1" x14ac:dyDescent="0.35"/>
    <row r="7584" customFormat="1" hidden="1" x14ac:dyDescent="0.35"/>
    <row r="7585" customFormat="1" hidden="1" x14ac:dyDescent="0.35"/>
    <row r="7586" customFormat="1" hidden="1" x14ac:dyDescent="0.35"/>
    <row r="7587" customFormat="1" hidden="1" x14ac:dyDescent="0.35"/>
    <row r="7588" customFormat="1" hidden="1" x14ac:dyDescent="0.35"/>
    <row r="7589" customFormat="1" hidden="1" x14ac:dyDescent="0.35"/>
    <row r="7590" customFormat="1" hidden="1" x14ac:dyDescent="0.35"/>
    <row r="7591" customFormat="1" hidden="1" x14ac:dyDescent="0.35"/>
    <row r="7592" customFormat="1" hidden="1" x14ac:dyDescent="0.35"/>
    <row r="7593" customFormat="1" hidden="1" x14ac:dyDescent="0.35"/>
    <row r="7594" customFormat="1" hidden="1" x14ac:dyDescent="0.35"/>
    <row r="7595" customFormat="1" hidden="1" x14ac:dyDescent="0.35"/>
    <row r="7596" customFormat="1" hidden="1" x14ac:dyDescent="0.35"/>
    <row r="7597" customFormat="1" hidden="1" x14ac:dyDescent="0.35"/>
    <row r="7598" customFormat="1" hidden="1" x14ac:dyDescent="0.35"/>
    <row r="7599" customFormat="1" hidden="1" x14ac:dyDescent="0.35"/>
    <row r="7600" customFormat="1" hidden="1" x14ac:dyDescent="0.35"/>
    <row r="7601" customFormat="1" hidden="1" x14ac:dyDescent="0.35"/>
    <row r="7602" customFormat="1" hidden="1" x14ac:dyDescent="0.35"/>
    <row r="7603" customFormat="1" hidden="1" x14ac:dyDescent="0.35"/>
    <row r="7604" customFormat="1" hidden="1" x14ac:dyDescent="0.35"/>
    <row r="7605" customFormat="1" hidden="1" x14ac:dyDescent="0.35"/>
    <row r="7606" customFormat="1" hidden="1" x14ac:dyDescent="0.35"/>
    <row r="7607" customFormat="1" hidden="1" x14ac:dyDescent="0.35"/>
    <row r="7608" customFormat="1" hidden="1" x14ac:dyDescent="0.35"/>
    <row r="7609" customFormat="1" hidden="1" x14ac:dyDescent="0.35"/>
    <row r="7610" customFormat="1" hidden="1" x14ac:dyDescent="0.35"/>
    <row r="7611" customFormat="1" hidden="1" x14ac:dyDescent="0.35"/>
    <row r="7612" customFormat="1" hidden="1" x14ac:dyDescent="0.35"/>
    <row r="7613" customFormat="1" hidden="1" x14ac:dyDescent="0.35"/>
    <row r="7614" customFormat="1" hidden="1" x14ac:dyDescent="0.35"/>
    <row r="7615" customFormat="1" hidden="1" x14ac:dyDescent="0.35"/>
    <row r="7616" customFormat="1" hidden="1" x14ac:dyDescent="0.35"/>
    <row r="7617" customFormat="1" hidden="1" x14ac:dyDescent="0.35"/>
    <row r="7618" customFormat="1" hidden="1" x14ac:dyDescent="0.35"/>
    <row r="7619" customFormat="1" hidden="1" x14ac:dyDescent="0.35"/>
    <row r="7620" customFormat="1" hidden="1" x14ac:dyDescent="0.35"/>
    <row r="7621" customFormat="1" hidden="1" x14ac:dyDescent="0.35"/>
    <row r="7622" customFormat="1" hidden="1" x14ac:dyDescent="0.35"/>
    <row r="7623" customFormat="1" hidden="1" x14ac:dyDescent="0.35"/>
    <row r="7624" customFormat="1" hidden="1" x14ac:dyDescent="0.35"/>
    <row r="7625" customFormat="1" hidden="1" x14ac:dyDescent="0.35"/>
    <row r="7626" customFormat="1" hidden="1" x14ac:dyDescent="0.35"/>
    <row r="7627" customFormat="1" hidden="1" x14ac:dyDescent="0.35"/>
    <row r="7628" customFormat="1" hidden="1" x14ac:dyDescent="0.35"/>
    <row r="7629" customFormat="1" hidden="1" x14ac:dyDescent="0.35"/>
    <row r="7630" customFormat="1" hidden="1" x14ac:dyDescent="0.35"/>
    <row r="7631" customFormat="1" hidden="1" x14ac:dyDescent="0.35"/>
    <row r="7632" customFormat="1" hidden="1" x14ac:dyDescent="0.35"/>
    <row r="7633" customFormat="1" hidden="1" x14ac:dyDescent="0.35"/>
    <row r="7634" customFormat="1" hidden="1" x14ac:dyDescent="0.35"/>
    <row r="7635" customFormat="1" hidden="1" x14ac:dyDescent="0.35"/>
    <row r="7636" customFormat="1" hidden="1" x14ac:dyDescent="0.35"/>
    <row r="7637" customFormat="1" hidden="1" x14ac:dyDescent="0.35"/>
    <row r="7638" customFormat="1" hidden="1" x14ac:dyDescent="0.35"/>
    <row r="7639" customFormat="1" hidden="1" x14ac:dyDescent="0.35"/>
    <row r="7640" customFormat="1" hidden="1" x14ac:dyDescent="0.35"/>
    <row r="7641" customFormat="1" hidden="1" x14ac:dyDescent="0.35"/>
    <row r="7642" customFormat="1" hidden="1" x14ac:dyDescent="0.35"/>
    <row r="7643" customFormat="1" hidden="1" x14ac:dyDescent="0.35"/>
    <row r="7644" customFormat="1" hidden="1" x14ac:dyDescent="0.35"/>
    <row r="7645" customFormat="1" hidden="1" x14ac:dyDescent="0.35"/>
    <row r="7646" customFormat="1" hidden="1" x14ac:dyDescent="0.35"/>
    <row r="7647" customFormat="1" hidden="1" x14ac:dyDescent="0.35"/>
    <row r="7648" customFormat="1" hidden="1" x14ac:dyDescent="0.35"/>
    <row r="7649" customFormat="1" hidden="1" x14ac:dyDescent="0.35"/>
    <row r="7650" customFormat="1" hidden="1" x14ac:dyDescent="0.35"/>
    <row r="7651" customFormat="1" hidden="1" x14ac:dyDescent="0.35"/>
    <row r="7652" customFormat="1" hidden="1" x14ac:dyDescent="0.35"/>
    <row r="7653" customFormat="1" hidden="1" x14ac:dyDescent="0.35"/>
    <row r="7654" customFormat="1" hidden="1" x14ac:dyDescent="0.35"/>
    <row r="7655" customFormat="1" hidden="1" x14ac:dyDescent="0.35"/>
    <row r="7656" customFormat="1" hidden="1" x14ac:dyDescent="0.35"/>
    <row r="7657" customFormat="1" hidden="1" x14ac:dyDescent="0.35"/>
    <row r="7658" customFormat="1" hidden="1" x14ac:dyDescent="0.35"/>
    <row r="7659" customFormat="1" hidden="1" x14ac:dyDescent="0.35"/>
    <row r="7660" customFormat="1" hidden="1" x14ac:dyDescent="0.35"/>
    <row r="7661" customFormat="1" hidden="1" x14ac:dyDescent="0.35"/>
    <row r="7662" customFormat="1" hidden="1" x14ac:dyDescent="0.35"/>
    <row r="7663" customFormat="1" hidden="1" x14ac:dyDescent="0.35"/>
    <row r="7664" customFormat="1" hidden="1" x14ac:dyDescent="0.35"/>
    <row r="7665" customFormat="1" hidden="1" x14ac:dyDescent="0.35"/>
    <row r="7666" customFormat="1" hidden="1" x14ac:dyDescent="0.35"/>
    <row r="7667" customFormat="1" hidden="1" x14ac:dyDescent="0.35"/>
    <row r="7668" customFormat="1" hidden="1" x14ac:dyDescent="0.35"/>
    <row r="7669" customFormat="1" hidden="1" x14ac:dyDescent="0.35"/>
    <row r="7670" customFormat="1" hidden="1" x14ac:dyDescent="0.35"/>
    <row r="7671" customFormat="1" hidden="1" x14ac:dyDescent="0.35"/>
    <row r="7672" customFormat="1" hidden="1" x14ac:dyDescent="0.35"/>
    <row r="7673" customFormat="1" hidden="1" x14ac:dyDescent="0.35"/>
    <row r="7674" customFormat="1" hidden="1" x14ac:dyDescent="0.35"/>
    <row r="7675" customFormat="1" hidden="1" x14ac:dyDescent="0.35"/>
    <row r="7676" customFormat="1" hidden="1" x14ac:dyDescent="0.35"/>
    <row r="7677" customFormat="1" hidden="1" x14ac:dyDescent="0.35"/>
    <row r="7678" customFormat="1" hidden="1" x14ac:dyDescent="0.35"/>
    <row r="7679" customFormat="1" hidden="1" x14ac:dyDescent="0.35"/>
    <row r="7680" customFormat="1" hidden="1" x14ac:dyDescent="0.35"/>
    <row r="7681" customFormat="1" hidden="1" x14ac:dyDescent="0.35"/>
    <row r="7682" customFormat="1" hidden="1" x14ac:dyDescent="0.35"/>
    <row r="7683" customFormat="1" hidden="1" x14ac:dyDescent="0.35"/>
    <row r="7684" customFormat="1" hidden="1" x14ac:dyDescent="0.35"/>
    <row r="7685" customFormat="1" hidden="1" x14ac:dyDescent="0.35"/>
    <row r="7686" customFormat="1" hidden="1" x14ac:dyDescent="0.35"/>
    <row r="7687" customFormat="1" hidden="1" x14ac:dyDescent="0.35"/>
    <row r="7688" customFormat="1" hidden="1" x14ac:dyDescent="0.35"/>
    <row r="7689" customFormat="1" hidden="1" x14ac:dyDescent="0.35"/>
    <row r="7690" customFormat="1" hidden="1" x14ac:dyDescent="0.35"/>
    <row r="7691" customFormat="1" hidden="1" x14ac:dyDescent="0.35"/>
    <row r="7692" customFormat="1" hidden="1" x14ac:dyDescent="0.35"/>
    <row r="7693" customFormat="1" hidden="1" x14ac:dyDescent="0.35"/>
    <row r="7694" customFormat="1" hidden="1" x14ac:dyDescent="0.35"/>
    <row r="7695" customFormat="1" hidden="1" x14ac:dyDescent="0.35"/>
    <row r="7696" customFormat="1" hidden="1" x14ac:dyDescent="0.35"/>
    <row r="7697" customFormat="1" hidden="1" x14ac:dyDescent="0.35"/>
    <row r="7698" customFormat="1" hidden="1" x14ac:dyDescent="0.35"/>
    <row r="7699" customFormat="1" hidden="1" x14ac:dyDescent="0.35"/>
    <row r="7700" customFormat="1" hidden="1" x14ac:dyDescent="0.35"/>
    <row r="7701" customFormat="1" hidden="1" x14ac:dyDescent="0.35"/>
    <row r="7702" customFormat="1" hidden="1" x14ac:dyDescent="0.35"/>
    <row r="7703" customFormat="1" hidden="1" x14ac:dyDescent="0.35"/>
    <row r="7704" customFormat="1" hidden="1" x14ac:dyDescent="0.35"/>
    <row r="7705" customFormat="1" hidden="1" x14ac:dyDescent="0.35"/>
    <row r="7706" customFormat="1" hidden="1" x14ac:dyDescent="0.35"/>
    <row r="7707" customFormat="1" hidden="1" x14ac:dyDescent="0.35"/>
    <row r="7708" customFormat="1" hidden="1" x14ac:dyDescent="0.35"/>
    <row r="7709" customFormat="1" hidden="1" x14ac:dyDescent="0.35"/>
    <row r="7710" customFormat="1" hidden="1" x14ac:dyDescent="0.35"/>
    <row r="7711" customFormat="1" hidden="1" x14ac:dyDescent="0.35"/>
    <row r="7712" customFormat="1" hidden="1" x14ac:dyDescent="0.35"/>
    <row r="7713" customFormat="1" hidden="1" x14ac:dyDescent="0.35"/>
    <row r="7714" customFormat="1" hidden="1" x14ac:dyDescent="0.35"/>
    <row r="7715" customFormat="1" hidden="1" x14ac:dyDescent="0.35"/>
    <row r="7716" customFormat="1" hidden="1" x14ac:dyDescent="0.35"/>
    <row r="7717" customFormat="1" hidden="1" x14ac:dyDescent="0.35"/>
    <row r="7718" customFormat="1" hidden="1" x14ac:dyDescent="0.35"/>
    <row r="7719" customFormat="1" hidden="1" x14ac:dyDescent="0.35"/>
    <row r="7720" customFormat="1" hidden="1" x14ac:dyDescent="0.35"/>
    <row r="7721" customFormat="1" hidden="1" x14ac:dyDescent="0.35"/>
    <row r="7722" customFormat="1" hidden="1" x14ac:dyDescent="0.35"/>
    <row r="7723" customFormat="1" hidden="1" x14ac:dyDescent="0.35"/>
    <row r="7724" customFormat="1" hidden="1" x14ac:dyDescent="0.35"/>
    <row r="7725" customFormat="1" hidden="1" x14ac:dyDescent="0.35"/>
    <row r="7726" customFormat="1" hidden="1" x14ac:dyDescent="0.35"/>
    <row r="7727" customFormat="1" hidden="1" x14ac:dyDescent="0.35"/>
    <row r="7728" customFormat="1" hidden="1" x14ac:dyDescent="0.35"/>
    <row r="7729" customFormat="1" hidden="1" x14ac:dyDescent="0.35"/>
    <row r="7730" customFormat="1" hidden="1" x14ac:dyDescent="0.35"/>
    <row r="7731" customFormat="1" hidden="1" x14ac:dyDescent="0.35"/>
    <row r="7732" customFormat="1" hidden="1" x14ac:dyDescent="0.35"/>
    <row r="7733" customFormat="1" hidden="1" x14ac:dyDescent="0.35"/>
    <row r="7734" customFormat="1" hidden="1" x14ac:dyDescent="0.35"/>
    <row r="7735" customFormat="1" hidden="1" x14ac:dyDescent="0.35"/>
    <row r="7736" customFormat="1" hidden="1" x14ac:dyDescent="0.35"/>
    <row r="7737" customFormat="1" hidden="1" x14ac:dyDescent="0.35"/>
    <row r="7738" customFormat="1" hidden="1" x14ac:dyDescent="0.35"/>
    <row r="7739" customFormat="1" hidden="1" x14ac:dyDescent="0.35"/>
    <row r="7740" customFormat="1" hidden="1" x14ac:dyDescent="0.35"/>
    <row r="7741" customFormat="1" hidden="1" x14ac:dyDescent="0.35"/>
    <row r="7742" customFormat="1" hidden="1" x14ac:dyDescent="0.35"/>
    <row r="7743" customFormat="1" hidden="1" x14ac:dyDescent="0.35"/>
    <row r="7744" customFormat="1" hidden="1" x14ac:dyDescent="0.35"/>
    <row r="7745" customFormat="1" hidden="1" x14ac:dyDescent="0.35"/>
    <row r="7746" customFormat="1" hidden="1" x14ac:dyDescent="0.35"/>
    <row r="7747" customFormat="1" hidden="1" x14ac:dyDescent="0.35"/>
    <row r="7748" customFormat="1" hidden="1" x14ac:dyDescent="0.35"/>
    <row r="7749" customFormat="1" hidden="1" x14ac:dyDescent="0.35"/>
    <row r="7750" customFormat="1" hidden="1" x14ac:dyDescent="0.35"/>
    <row r="7751" customFormat="1" hidden="1" x14ac:dyDescent="0.35"/>
    <row r="7752" customFormat="1" hidden="1" x14ac:dyDescent="0.35"/>
    <row r="7753" customFormat="1" hidden="1" x14ac:dyDescent="0.35"/>
    <row r="7754" customFormat="1" hidden="1" x14ac:dyDescent="0.35"/>
    <row r="7755" customFormat="1" hidden="1" x14ac:dyDescent="0.35"/>
    <row r="7756" customFormat="1" hidden="1" x14ac:dyDescent="0.35"/>
    <row r="7757" customFormat="1" hidden="1" x14ac:dyDescent="0.35"/>
    <row r="7758" customFormat="1" hidden="1" x14ac:dyDescent="0.35"/>
    <row r="7759" customFormat="1" hidden="1" x14ac:dyDescent="0.35"/>
    <row r="7760" customFormat="1" hidden="1" x14ac:dyDescent="0.35"/>
    <row r="7761" customFormat="1" hidden="1" x14ac:dyDescent="0.35"/>
    <row r="7762" customFormat="1" hidden="1" x14ac:dyDescent="0.35"/>
    <row r="7763" customFormat="1" hidden="1" x14ac:dyDescent="0.35"/>
    <row r="7764" customFormat="1" hidden="1" x14ac:dyDescent="0.35"/>
    <row r="7765" customFormat="1" hidden="1" x14ac:dyDescent="0.35"/>
    <row r="7766" customFormat="1" hidden="1" x14ac:dyDescent="0.35"/>
    <row r="7767" customFormat="1" hidden="1" x14ac:dyDescent="0.35"/>
    <row r="7768" customFormat="1" hidden="1" x14ac:dyDescent="0.35"/>
    <row r="7769" customFormat="1" hidden="1" x14ac:dyDescent="0.35"/>
    <row r="7770" customFormat="1" hidden="1" x14ac:dyDescent="0.35"/>
    <row r="7771" customFormat="1" hidden="1" x14ac:dyDescent="0.35"/>
    <row r="7772" customFormat="1" hidden="1" x14ac:dyDescent="0.35"/>
    <row r="7773" customFormat="1" hidden="1" x14ac:dyDescent="0.35"/>
    <row r="7774" customFormat="1" hidden="1" x14ac:dyDescent="0.35"/>
    <row r="7775" customFormat="1" hidden="1" x14ac:dyDescent="0.35"/>
    <row r="7776" customFormat="1" hidden="1" x14ac:dyDescent="0.35"/>
    <row r="7777" customFormat="1" hidden="1" x14ac:dyDescent="0.35"/>
    <row r="7778" customFormat="1" hidden="1" x14ac:dyDescent="0.35"/>
    <row r="7779" customFormat="1" hidden="1" x14ac:dyDescent="0.35"/>
    <row r="7780" customFormat="1" hidden="1" x14ac:dyDescent="0.35"/>
    <row r="7781" customFormat="1" hidden="1" x14ac:dyDescent="0.35"/>
    <row r="7782" customFormat="1" hidden="1" x14ac:dyDescent="0.35"/>
    <row r="7783" customFormat="1" hidden="1" x14ac:dyDescent="0.35"/>
    <row r="7784" customFormat="1" hidden="1" x14ac:dyDescent="0.35"/>
    <row r="7785" customFormat="1" hidden="1" x14ac:dyDescent="0.35"/>
    <row r="7786" customFormat="1" hidden="1" x14ac:dyDescent="0.35"/>
    <row r="7787" customFormat="1" hidden="1" x14ac:dyDescent="0.35"/>
    <row r="7788" customFormat="1" hidden="1" x14ac:dyDescent="0.35"/>
    <row r="7789" customFormat="1" hidden="1" x14ac:dyDescent="0.35"/>
    <row r="7790" customFormat="1" hidden="1" x14ac:dyDescent="0.35"/>
    <row r="7791" customFormat="1" hidden="1" x14ac:dyDescent="0.35"/>
    <row r="7792" customFormat="1" hidden="1" x14ac:dyDescent="0.35"/>
    <row r="7793" customFormat="1" hidden="1" x14ac:dyDescent="0.35"/>
    <row r="7794" customFormat="1" hidden="1" x14ac:dyDescent="0.35"/>
    <row r="7795" customFormat="1" hidden="1" x14ac:dyDescent="0.35"/>
    <row r="7796" customFormat="1" hidden="1" x14ac:dyDescent="0.35"/>
    <row r="7797" customFormat="1" hidden="1" x14ac:dyDescent="0.35"/>
    <row r="7798" customFormat="1" hidden="1" x14ac:dyDescent="0.35"/>
    <row r="7799" customFormat="1" hidden="1" x14ac:dyDescent="0.35"/>
    <row r="7800" customFormat="1" hidden="1" x14ac:dyDescent="0.35"/>
    <row r="7801" customFormat="1" hidden="1" x14ac:dyDescent="0.35"/>
    <row r="7802" customFormat="1" hidden="1" x14ac:dyDescent="0.35"/>
    <row r="7803" customFormat="1" hidden="1" x14ac:dyDescent="0.35"/>
    <row r="7804" customFormat="1" hidden="1" x14ac:dyDescent="0.35"/>
    <row r="7805" customFormat="1" hidden="1" x14ac:dyDescent="0.35"/>
    <row r="7806" customFormat="1" hidden="1" x14ac:dyDescent="0.35"/>
    <row r="7807" customFormat="1" hidden="1" x14ac:dyDescent="0.35"/>
    <row r="7808" customFormat="1" hidden="1" x14ac:dyDescent="0.35"/>
    <row r="7809" customFormat="1" hidden="1" x14ac:dyDescent="0.35"/>
    <row r="7810" customFormat="1" hidden="1" x14ac:dyDescent="0.35"/>
    <row r="7811" customFormat="1" hidden="1" x14ac:dyDescent="0.35"/>
    <row r="7812" customFormat="1" hidden="1" x14ac:dyDescent="0.35"/>
    <row r="7813" customFormat="1" hidden="1" x14ac:dyDescent="0.35"/>
    <row r="7814" customFormat="1" hidden="1" x14ac:dyDescent="0.35"/>
    <row r="7815" customFormat="1" hidden="1" x14ac:dyDescent="0.35"/>
    <row r="7816" customFormat="1" hidden="1" x14ac:dyDescent="0.35"/>
    <row r="7817" customFormat="1" hidden="1" x14ac:dyDescent="0.35"/>
    <row r="7818" customFormat="1" hidden="1" x14ac:dyDescent="0.35"/>
    <row r="7819" customFormat="1" hidden="1" x14ac:dyDescent="0.35"/>
    <row r="7820" customFormat="1" hidden="1" x14ac:dyDescent="0.35"/>
    <row r="7821" customFormat="1" hidden="1" x14ac:dyDescent="0.35"/>
    <row r="7822" customFormat="1" hidden="1" x14ac:dyDescent="0.35"/>
    <row r="7823" customFormat="1" hidden="1" x14ac:dyDescent="0.35"/>
    <row r="7824" customFormat="1" hidden="1" x14ac:dyDescent="0.35"/>
    <row r="7825" customFormat="1" hidden="1" x14ac:dyDescent="0.35"/>
    <row r="7826" customFormat="1" hidden="1" x14ac:dyDescent="0.35"/>
    <row r="7827" customFormat="1" hidden="1" x14ac:dyDescent="0.35"/>
    <row r="7828" customFormat="1" hidden="1" x14ac:dyDescent="0.35"/>
    <row r="7829" customFormat="1" hidden="1" x14ac:dyDescent="0.35"/>
    <row r="7830" customFormat="1" hidden="1" x14ac:dyDescent="0.35"/>
    <row r="7831" customFormat="1" hidden="1" x14ac:dyDescent="0.35"/>
    <row r="7832" customFormat="1" hidden="1" x14ac:dyDescent="0.35"/>
    <row r="7833" customFormat="1" hidden="1" x14ac:dyDescent="0.35"/>
    <row r="7834" customFormat="1" hidden="1" x14ac:dyDescent="0.35"/>
    <row r="7835" customFormat="1" hidden="1" x14ac:dyDescent="0.35"/>
    <row r="7836" customFormat="1" hidden="1" x14ac:dyDescent="0.35"/>
    <row r="7837" customFormat="1" hidden="1" x14ac:dyDescent="0.35"/>
    <row r="7838" customFormat="1" hidden="1" x14ac:dyDescent="0.35"/>
    <row r="7839" customFormat="1" hidden="1" x14ac:dyDescent="0.35"/>
    <row r="7840" customFormat="1" hidden="1" x14ac:dyDescent="0.35"/>
    <row r="7841" customFormat="1" hidden="1" x14ac:dyDescent="0.35"/>
    <row r="7842" customFormat="1" hidden="1" x14ac:dyDescent="0.35"/>
    <row r="7843" customFormat="1" hidden="1" x14ac:dyDescent="0.35"/>
    <row r="7844" customFormat="1" hidden="1" x14ac:dyDescent="0.35"/>
    <row r="7845" customFormat="1" hidden="1" x14ac:dyDescent="0.35"/>
    <row r="7846" customFormat="1" hidden="1" x14ac:dyDescent="0.35"/>
    <row r="7847" customFormat="1" hidden="1" x14ac:dyDescent="0.35"/>
    <row r="7848" customFormat="1" hidden="1" x14ac:dyDescent="0.35"/>
    <row r="7849" customFormat="1" hidden="1" x14ac:dyDescent="0.35"/>
    <row r="7850" customFormat="1" hidden="1" x14ac:dyDescent="0.35"/>
    <row r="7851" customFormat="1" hidden="1" x14ac:dyDescent="0.35"/>
    <row r="7852" customFormat="1" hidden="1" x14ac:dyDescent="0.35"/>
    <row r="7853" customFormat="1" hidden="1" x14ac:dyDescent="0.35"/>
    <row r="7854" customFormat="1" hidden="1" x14ac:dyDescent="0.35"/>
    <row r="7855" customFormat="1" hidden="1" x14ac:dyDescent="0.35"/>
    <row r="7856" customFormat="1" hidden="1" x14ac:dyDescent="0.35"/>
    <row r="7857" customFormat="1" hidden="1" x14ac:dyDescent="0.35"/>
    <row r="7858" customFormat="1" hidden="1" x14ac:dyDescent="0.35"/>
    <row r="7859" customFormat="1" hidden="1" x14ac:dyDescent="0.35"/>
    <row r="7860" customFormat="1" hidden="1" x14ac:dyDescent="0.35"/>
    <row r="7861" customFormat="1" hidden="1" x14ac:dyDescent="0.35"/>
    <row r="7862" customFormat="1" hidden="1" x14ac:dyDescent="0.35"/>
    <row r="7863" customFormat="1" hidden="1" x14ac:dyDescent="0.35"/>
    <row r="7864" customFormat="1" hidden="1" x14ac:dyDescent="0.35"/>
    <row r="7865" customFormat="1" hidden="1" x14ac:dyDescent="0.35"/>
    <row r="7866" customFormat="1" hidden="1" x14ac:dyDescent="0.35"/>
    <row r="7867" customFormat="1" hidden="1" x14ac:dyDescent="0.35"/>
    <row r="7868" customFormat="1" hidden="1" x14ac:dyDescent="0.35"/>
    <row r="7869" customFormat="1" hidden="1" x14ac:dyDescent="0.35"/>
    <row r="7870" customFormat="1" hidden="1" x14ac:dyDescent="0.35"/>
    <row r="7871" customFormat="1" hidden="1" x14ac:dyDescent="0.35"/>
    <row r="7872" customFormat="1" hidden="1" x14ac:dyDescent="0.35"/>
    <row r="7873" customFormat="1" hidden="1" x14ac:dyDescent="0.35"/>
    <row r="7874" customFormat="1" hidden="1" x14ac:dyDescent="0.35"/>
    <row r="7875" customFormat="1" hidden="1" x14ac:dyDescent="0.35"/>
    <row r="7876" customFormat="1" hidden="1" x14ac:dyDescent="0.35"/>
    <row r="7877" customFormat="1" hidden="1" x14ac:dyDescent="0.35"/>
    <row r="7878" customFormat="1" hidden="1" x14ac:dyDescent="0.35"/>
    <row r="7879" customFormat="1" hidden="1" x14ac:dyDescent="0.35"/>
    <row r="7880" customFormat="1" hidden="1" x14ac:dyDescent="0.35"/>
    <row r="7881" customFormat="1" hidden="1" x14ac:dyDescent="0.35"/>
    <row r="7882" customFormat="1" hidden="1" x14ac:dyDescent="0.35"/>
    <row r="7883" customFormat="1" hidden="1" x14ac:dyDescent="0.35"/>
    <row r="7884" customFormat="1" hidden="1" x14ac:dyDescent="0.35"/>
    <row r="7885" customFormat="1" hidden="1" x14ac:dyDescent="0.35"/>
    <row r="7886" customFormat="1" hidden="1" x14ac:dyDescent="0.35"/>
    <row r="7887" customFormat="1" hidden="1" x14ac:dyDescent="0.35"/>
    <row r="7888" customFormat="1" hidden="1" x14ac:dyDescent="0.35"/>
    <row r="7889" customFormat="1" hidden="1" x14ac:dyDescent="0.35"/>
    <row r="7890" customFormat="1" hidden="1" x14ac:dyDescent="0.35"/>
    <row r="7891" customFormat="1" hidden="1" x14ac:dyDescent="0.35"/>
    <row r="7892" customFormat="1" hidden="1" x14ac:dyDescent="0.35"/>
    <row r="7893" customFormat="1" hidden="1" x14ac:dyDescent="0.35"/>
    <row r="7894" customFormat="1" hidden="1" x14ac:dyDescent="0.35"/>
    <row r="7895" customFormat="1" hidden="1" x14ac:dyDescent="0.35"/>
    <row r="7896" customFormat="1" hidden="1" x14ac:dyDescent="0.35"/>
    <row r="7897" customFormat="1" hidden="1" x14ac:dyDescent="0.35"/>
    <row r="7898" customFormat="1" hidden="1" x14ac:dyDescent="0.35"/>
    <row r="7899" customFormat="1" hidden="1" x14ac:dyDescent="0.35"/>
    <row r="7900" customFormat="1" hidden="1" x14ac:dyDescent="0.35"/>
    <row r="7901" customFormat="1" hidden="1" x14ac:dyDescent="0.35"/>
    <row r="7902" customFormat="1" hidden="1" x14ac:dyDescent="0.35"/>
    <row r="7903" customFormat="1" hidden="1" x14ac:dyDescent="0.35"/>
    <row r="7904" customFormat="1" hidden="1" x14ac:dyDescent="0.35"/>
    <row r="7905" customFormat="1" hidden="1" x14ac:dyDescent="0.35"/>
    <row r="7906" customFormat="1" hidden="1" x14ac:dyDescent="0.35"/>
    <row r="7907" customFormat="1" hidden="1" x14ac:dyDescent="0.35"/>
    <row r="7908" customFormat="1" hidden="1" x14ac:dyDescent="0.35"/>
    <row r="7909" customFormat="1" hidden="1" x14ac:dyDescent="0.35"/>
    <row r="7910" customFormat="1" hidden="1" x14ac:dyDescent="0.35"/>
    <row r="7911" customFormat="1" hidden="1" x14ac:dyDescent="0.35"/>
    <row r="7912" customFormat="1" hidden="1" x14ac:dyDescent="0.35"/>
    <row r="7913" customFormat="1" hidden="1" x14ac:dyDescent="0.35"/>
    <row r="7914" customFormat="1" hidden="1" x14ac:dyDescent="0.35"/>
    <row r="7915" customFormat="1" hidden="1" x14ac:dyDescent="0.35"/>
    <row r="7916" customFormat="1" hidden="1" x14ac:dyDescent="0.35"/>
    <row r="7917" customFormat="1" hidden="1" x14ac:dyDescent="0.35"/>
    <row r="7918" customFormat="1" hidden="1" x14ac:dyDescent="0.35"/>
    <row r="7919" customFormat="1" hidden="1" x14ac:dyDescent="0.35"/>
    <row r="7920" customFormat="1" hidden="1" x14ac:dyDescent="0.35"/>
    <row r="7921" customFormat="1" hidden="1" x14ac:dyDescent="0.35"/>
    <row r="7922" customFormat="1" hidden="1" x14ac:dyDescent="0.35"/>
    <row r="7923" customFormat="1" hidden="1" x14ac:dyDescent="0.35"/>
    <row r="7924" customFormat="1" hidden="1" x14ac:dyDescent="0.35"/>
    <row r="7925" customFormat="1" hidden="1" x14ac:dyDescent="0.35"/>
    <row r="7926" customFormat="1" hidden="1" x14ac:dyDescent="0.35"/>
    <row r="7927" customFormat="1" hidden="1" x14ac:dyDescent="0.35"/>
    <row r="7928" customFormat="1" hidden="1" x14ac:dyDescent="0.35"/>
    <row r="7929" customFormat="1" hidden="1" x14ac:dyDescent="0.35"/>
    <row r="7930" customFormat="1" hidden="1" x14ac:dyDescent="0.35"/>
    <row r="7931" customFormat="1" hidden="1" x14ac:dyDescent="0.35"/>
    <row r="7932" customFormat="1" hidden="1" x14ac:dyDescent="0.35"/>
    <row r="7933" customFormat="1" hidden="1" x14ac:dyDescent="0.35"/>
    <row r="7934" customFormat="1" hidden="1" x14ac:dyDescent="0.35"/>
    <row r="7935" customFormat="1" hidden="1" x14ac:dyDescent="0.35"/>
    <row r="7936" customFormat="1" hidden="1" x14ac:dyDescent="0.35"/>
    <row r="7937" customFormat="1" hidden="1" x14ac:dyDescent="0.35"/>
    <row r="7938" customFormat="1" hidden="1" x14ac:dyDescent="0.35"/>
    <row r="7939" customFormat="1" hidden="1" x14ac:dyDescent="0.35"/>
    <row r="7940" customFormat="1" hidden="1" x14ac:dyDescent="0.35"/>
    <row r="7941" customFormat="1" hidden="1" x14ac:dyDescent="0.35"/>
    <row r="7942" customFormat="1" hidden="1" x14ac:dyDescent="0.35"/>
    <row r="7943" customFormat="1" hidden="1" x14ac:dyDescent="0.35"/>
    <row r="7944" customFormat="1" hidden="1" x14ac:dyDescent="0.35"/>
    <row r="7945" customFormat="1" hidden="1" x14ac:dyDescent="0.35"/>
    <row r="7946" customFormat="1" hidden="1" x14ac:dyDescent="0.35"/>
    <row r="7947" customFormat="1" hidden="1" x14ac:dyDescent="0.35"/>
    <row r="7948" customFormat="1" hidden="1" x14ac:dyDescent="0.35"/>
    <row r="7949" customFormat="1" hidden="1" x14ac:dyDescent="0.35"/>
    <row r="7950" customFormat="1" hidden="1" x14ac:dyDescent="0.35"/>
    <row r="7951" customFormat="1" hidden="1" x14ac:dyDescent="0.35"/>
    <row r="7952" customFormat="1" hidden="1" x14ac:dyDescent="0.35"/>
    <row r="7953" customFormat="1" hidden="1" x14ac:dyDescent="0.35"/>
    <row r="7954" customFormat="1" hidden="1" x14ac:dyDescent="0.35"/>
    <row r="7955" customFormat="1" hidden="1" x14ac:dyDescent="0.35"/>
    <row r="7956" customFormat="1" hidden="1" x14ac:dyDescent="0.35"/>
    <row r="7957" customFormat="1" hidden="1" x14ac:dyDescent="0.35"/>
    <row r="7958" customFormat="1" hidden="1" x14ac:dyDescent="0.35"/>
    <row r="7959" customFormat="1" hidden="1" x14ac:dyDescent="0.35"/>
    <row r="7960" customFormat="1" hidden="1" x14ac:dyDescent="0.35"/>
    <row r="7961" customFormat="1" hidden="1" x14ac:dyDescent="0.35"/>
    <row r="7962" customFormat="1" hidden="1" x14ac:dyDescent="0.35"/>
    <row r="7963" customFormat="1" hidden="1" x14ac:dyDescent="0.35"/>
    <row r="7964" customFormat="1" hidden="1" x14ac:dyDescent="0.35"/>
    <row r="7965" customFormat="1" hidden="1" x14ac:dyDescent="0.35"/>
    <row r="7966" customFormat="1" hidden="1" x14ac:dyDescent="0.35"/>
    <row r="7967" customFormat="1" hidden="1" x14ac:dyDescent="0.35"/>
    <row r="7968" customFormat="1" hidden="1" x14ac:dyDescent="0.35"/>
    <row r="7969" customFormat="1" hidden="1" x14ac:dyDescent="0.35"/>
    <row r="7970" customFormat="1" hidden="1" x14ac:dyDescent="0.35"/>
    <row r="7971" customFormat="1" hidden="1" x14ac:dyDescent="0.35"/>
    <row r="7972" customFormat="1" hidden="1" x14ac:dyDescent="0.35"/>
    <row r="7973" customFormat="1" hidden="1" x14ac:dyDescent="0.35"/>
    <row r="7974" customFormat="1" hidden="1" x14ac:dyDescent="0.35"/>
    <row r="7975" customFormat="1" hidden="1" x14ac:dyDescent="0.35"/>
    <row r="7976" customFormat="1" hidden="1" x14ac:dyDescent="0.35"/>
    <row r="7977" customFormat="1" hidden="1" x14ac:dyDescent="0.35"/>
    <row r="7978" customFormat="1" hidden="1" x14ac:dyDescent="0.35"/>
    <row r="7979" customFormat="1" hidden="1" x14ac:dyDescent="0.35"/>
    <row r="7980" customFormat="1" hidden="1" x14ac:dyDescent="0.35"/>
    <row r="7981" customFormat="1" hidden="1" x14ac:dyDescent="0.35"/>
    <row r="7982" customFormat="1" hidden="1" x14ac:dyDescent="0.35"/>
    <row r="7983" customFormat="1" hidden="1" x14ac:dyDescent="0.35"/>
    <row r="7984" customFormat="1" hidden="1" x14ac:dyDescent="0.35"/>
    <row r="7985" customFormat="1" hidden="1" x14ac:dyDescent="0.35"/>
    <row r="7986" customFormat="1" hidden="1" x14ac:dyDescent="0.35"/>
    <row r="7987" customFormat="1" hidden="1" x14ac:dyDescent="0.35"/>
    <row r="7988" customFormat="1" hidden="1" x14ac:dyDescent="0.35"/>
    <row r="7989" customFormat="1" hidden="1" x14ac:dyDescent="0.35"/>
    <row r="7990" customFormat="1" hidden="1" x14ac:dyDescent="0.35"/>
    <row r="7991" customFormat="1" hidden="1" x14ac:dyDescent="0.35"/>
    <row r="7992" customFormat="1" hidden="1" x14ac:dyDescent="0.35"/>
    <row r="7993" customFormat="1" hidden="1" x14ac:dyDescent="0.35"/>
    <row r="7994" customFormat="1" hidden="1" x14ac:dyDescent="0.35"/>
    <row r="7995" customFormat="1" hidden="1" x14ac:dyDescent="0.35"/>
    <row r="7996" customFormat="1" hidden="1" x14ac:dyDescent="0.35"/>
    <row r="7997" customFormat="1" hidden="1" x14ac:dyDescent="0.35"/>
    <row r="7998" customFormat="1" hidden="1" x14ac:dyDescent="0.35"/>
    <row r="7999" customFormat="1" hidden="1" x14ac:dyDescent="0.35"/>
    <row r="8000" customFormat="1" hidden="1" x14ac:dyDescent="0.35"/>
    <row r="8001" customFormat="1" hidden="1" x14ac:dyDescent="0.35"/>
    <row r="8002" customFormat="1" hidden="1" x14ac:dyDescent="0.35"/>
    <row r="8003" customFormat="1" hidden="1" x14ac:dyDescent="0.35"/>
    <row r="8004" customFormat="1" hidden="1" x14ac:dyDescent="0.35"/>
    <row r="8005" customFormat="1" hidden="1" x14ac:dyDescent="0.35"/>
    <row r="8006" customFormat="1" hidden="1" x14ac:dyDescent="0.35"/>
    <row r="8007" customFormat="1" hidden="1" x14ac:dyDescent="0.35"/>
    <row r="8008" customFormat="1" hidden="1" x14ac:dyDescent="0.35"/>
    <row r="8009" customFormat="1" hidden="1" x14ac:dyDescent="0.35"/>
    <row r="8010" customFormat="1" hidden="1" x14ac:dyDescent="0.35"/>
    <row r="8011" customFormat="1" hidden="1" x14ac:dyDescent="0.35"/>
    <row r="8012" customFormat="1" hidden="1" x14ac:dyDescent="0.35"/>
    <row r="8013" customFormat="1" hidden="1" x14ac:dyDescent="0.35"/>
    <row r="8014" customFormat="1" hidden="1" x14ac:dyDescent="0.35"/>
    <row r="8015" customFormat="1" hidden="1" x14ac:dyDescent="0.35"/>
    <row r="8016" customFormat="1" hidden="1" x14ac:dyDescent="0.35"/>
    <row r="8017" customFormat="1" hidden="1" x14ac:dyDescent="0.35"/>
    <row r="8018" customFormat="1" hidden="1" x14ac:dyDescent="0.35"/>
    <row r="8019" customFormat="1" hidden="1" x14ac:dyDescent="0.35"/>
    <row r="8020" customFormat="1" hidden="1" x14ac:dyDescent="0.35"/>
    <row r="8021" customFormat="1" hidden="1" x14ac:dyDescent="0.35"/>
    <row r="8022" customFormat="1" hidden="1" x14ac:dyDescent="0.35"/>
    <row r="8023" customFormat="1" hidden="1" x14ac:dyDescent="0.35"/>
    <row r="8024" customFormat="1" hidden="1" x14ac:dyDescent="0.35"/>
    <row r="8025" customFormat="1" hidden="1" x14ac:dyDescent="0.35"/>
    <row r="8026" customFormat="1" hidden="1" x14ac:dyDescent="0.35"/>
    <row r="8027" customFormat="1" hidden="1" x14ac:dyDescent="0.35"/>
    <row r="8028" customFormat="1" hidden="1" x14ac:dyDescent="0.35"/>
    <row r="8029" customFormat="1" hidden="1" x14ac:dyDescent="0.35"/>
    <row r="8030" customFormat="1" hidden="1" x14ac:dyDescent="0.35"/>
    <row r="8031" customFormat="1" hidden="1" x14ac:dyDescent="0.35"/>
    <row r="8032" customFormat="1" hidden="1" x14ac:dyDescent="0.35"/>
    <row r="8033" customFormat="1" hidden="1" x14ac:dyDescent="0.35"/>
    <row r="8034" customFormat="1" hidden="1" x14ac:dyDescent="0.35"/>
    <row r="8035" customFormat="1" hidden="1" x14ac:dyDescent="0.35"/>
    <row r="8036" customFormat="1" hidden="1" x14ac:dyDescent="0.35"/>
    <row r="8037" customFormat="1" hidden="1" x14ac:dyDescent="0.35"/>
    <row r="8038" customFormat="1" hidden="1" x14ac:dyDescent="0.35"/>
    <row r="8039" customFormat="1" hidden="1" x14ac:dyDescent="0.35"/>
    <row r="8040" customFormat="1" hidden="1" x14ac:dyDescent="0.35"/>
    <row r="8041" customFormat="1" hidden="1" x14ac:dyDescent="0.35"/>
    <row r="8042" customFormat="1" hidden="1" x14ac:dyDescent="0.35"/>
    <row r="8043" customFormat="1" hidden="1" x14ac:dyDescent="0.35"/>
    <row r="8044" customFormat="1" hidden="1" x14ac:dyDescent="0.35"/>
    <row r="8045" customFormat="1" hidden="1" x14ac:dyDescent="0.35"/>
    <row r="8046" customFormat="1" hidden="1" x14ac:dyDescent="0.35"/>
    <row r="8047" customFormat="1" hidden="1" x14ac:dyDescent="0.35"/>
    <row r="8048" customFormat="1" hidden="1" x14ac:dyDescent="0.35"/>
    <row r="8049" customFormat="1" hidden="1" x14ac:dyDescent="0.35"/>
    <row r="8050" customFormat="1" hidden="1" x14ac:dyDescent="0.35"/>
    <row r="8051" customFormat="1" hidden="1" x14ac:dyDescent="0.35"/>
    <row r="8052" customFormat="1" hidden="1" x14ac:dyDescent="0.35"/>
    <row r="8053" customFormat="1" hidden="1" x14ac:dyDescent="0.35"/>
    <row r="8054" customFormat="1" hidden="1" x14ac:dyDescent="0.35"/>
    <row r="8055" customFormat="1" hidden="1" x14ac:dyDescent="0.35"/>
    <row r="8056" customFormat="1" hidden="1" x14ac:dyDescent="0.35"/>
    <row r="8057" customFormat="1" hidden="1" x14ac:dyDescent="0.35"/>
    <row r="8058" customFormat="1" hidden="1" x14ac:dyDescent="0.35"/>
    <row r="8059" customFormat="1" hidden="1" x14ac:dyDescent="0.35"/>
    <row r="8060" customFormat="1" hidden="1" x14ac:dyDescent="0.35"/>
    <row r="8061" customFormat="1" hidden="1" x14ac:dyDescent="0.35"/>
    <row r="8062" customFormat="1" hidden="1" x14ac:dyDescent="0.35"/>
    <row r="8063" customFormat="1" hidden="1" x14ac:dyDescent="0.35"/>
    <row r="8064" customFormat="1" hidden="1" x14ac:dyDescent="0.35"/>
    <row r="8065" customFormat="1" hidden="1" x14ac:dyDescent="0.35"/>
    <row r="8066" customFormat="1" hidden="1" x14ac:dyDescent="0.35"/>
    <row r="8067" customFormat="1" hidden="1" x14ac:dyDescent="0.35"/>
    <row r="8068" customFormat="1" hidden="1" x14ac:dyDescent="0.35"/>
    <row r="8069" customFormat="1" hidden="1" x14ac:dyDescent="0.35"/>
    <row r="8070" customFormat="1" hidden="1" x14ac:dyDescent="0.35"/>
    <row r="8071" customFormat="1" hidden="1" x14ac:dyDescent="0.35"/>
    <row r="8072" customFormat="1" hidden="1" x14ac:dyDescent="0.35"/>
    <row r="8073" customFormat="1" hidden="1" x14ac:dyDescent="0.35"/>
    <row r="8074" customFormat="1" hidden="1" x14ac:dyDescent="0.35"/>
    <row r="8075" customFormat="1" hidden="1" x14ac:dyDescent="0.35"/>
    <row r="8076" customFormat="1" hidden="1" x14ac:dyDescent="0.35"/>
    <row r="8077" customFormat="1" hidden="1" x14ac:dyDescent="0.35"/>
    <row r="8078" customFormat="1" hidden="1" x14ac:dyDescent="0.35"/>
    <row r="8079" customFormat="1" hidden="1" x14ac:dyDescent="0.35"/>
    <row r="8080" customFormat="1" hidden="1" x14ac:dyDescent="0.35"/>
    <row r="8081" customFormat="1" hidden="1" x14ac:dyDescent="0.35"/>
    <row r="8082" customFormat="1" hidden="1" x14ac:dyDescent="0.35"/>
    <row r="8083" customFormat="1" hidden="1" x14ac:dyDescent="0.35"/>
    <row r="8084" customFormat="1" hidden="1" x14ac:dyDescent="0.35"/>
    <row r="8085" customFormat="1" hidden="1" x14ac:dyDescent="0.35"/>
    <row r="8086" customFormat="1" hidden="1" x14ac:dyDescent="0.35"/>
    <row r="8087" customFormat="1" hidden="1" x14ac:dyDescent="0.35"/>
    <row r="8088" customFormat="1" hidden="1" x14ac:dyDescent="0.35"/>
    <row r="8089" customFormat="1" hidden="1" x14ac:dyDescent="0.35"/>
    <row r="8090" customFormat="1" hidden="1" x14ac:dyDescent="0.35"/>
    <row r="8091" customFormat="1" hidden="1" x14ac:dyDescent="0.35"/>
    <row r="8092" customFormat="1" hidden="1" x14ac:dyDescent="0.35"/>
    <row r="8093" customFormat="1" hidden="1" x14ac:dyDescent="0.35"/>
    <row r="8094" customFormat="1" hidden="1" x14ac:dyDescent="0.35"/>
    <row r="8095" customFormat="1" hidden="1" x14ac:dyDescent="0.35"/>
    <row r="8096" customFormat="1" hidden="1" x14ac:dyDescent="0.35"/>
    <row r="8097" customFormat="1" hidden="1" x14ac:dyDescent="0.35"/>
    <row r="8098" customFormat="1" hidden="1" x14ac:dyDescent="0.35"/>
    <row r="8099" customFormat="1" hidden="1" x14ac:dyDescent="0.35"/>
    <row r="8100" customFormat="1" hidden="1" x14ac:dyDescent="0.35"/>
    <row r="8101" customFormat="1" hidden="1" x14ac:dyDescent="0.35"/>
    <row r="8102" customFormat="1" hidden="1" x14ac:dyDescent="0.35"/>
    <row r="8103" customFormat="1" hidden="1" x14ac:dyDescent="0.35"/>
    <row r="8104" customFormat="1" hidden="1" x14ac:dyDescent="0.35"/>
    <row r="8105" customFormat="1" hidden="1" x14ac:dyDescent="0.35"/>
    <row r="8106" customFormat="1" hidden="1" x14ac:dyDescent="0.35"/>
    <row r="8107" customFormat="1" hidden="1" x14ac:dyDescent="0.35"/>
    <row r="8108" customFormat="1" hidden="1" x14ac:dyDescent="0.35"/>
    <row r="8109" customFormat="1" hidden="1" x14ac:dyDescent="0.35"/>
    <row r="8110" customFormat="1" hidden="1" x14ac:dyDescent="0.35"/>
    <row r="8111" customFormat="1" hidden="1" x14ac:dyDescent="0.35"/>
    <row r="8112" customFormat="1" hidden="1" x14ac:dyDescent="0.35"/>
    <row r="8113" customFormat="1" hidden="1" x14ac:dyDescent="0.35"/>
    <row r="8114" customFormat="1" hidden="1" x14ac:dyDescent="0.35"/>
    <row r="8115" customFormat="1" hidden="1" x14ac:dyDescent="0.35"/>
    <row r="8116" customFormat="1" hidden="1" x14ac:dyDescent="0.35"/>
    <row r="8117" customFormat="1" hidden="1" x14ac:dyDescent="0.35"/>
    <row r="8118" customFormat="1" hidden="1" x14ac:dyDescent="0.35"/>
    <row r="8119" customFormat="1" hidden="1" x14ac:dyDescent="0.35"/>
    <row r="8120" customFormat="1" hidden="1" x14ac:dyDescent="0.35"/>
    <row r="8121" customFormat="1" hidden="1" x14ac:dyDescent="0.35"/>
    <row r="8122" customFormat="1" hidden="1" x14ac:dyDescent="0.35"/>
    <row r="8123" customFormat="1" hidden="1" x14ac:dyDescent="0.35"/>
    <row r="8124" customFormat="1" hidden="1" x14ac:dyDescent="0.35"/>
    <row r="8125" customFormat="1" hidden="1" x14ac:dyDescent="0.35"/>
    <row r="8126" customFormat="1" hidden="1" x14ac:dyDescent="0.35"/>
    <row r="8127" customFormat="1" hidden="1" x14ac:dyDescent="0.35"/>
    <row r="8128" customFormat="1" hidden="1" x14ac:dyDescent="0.35"/>
    <row r="8129" customFormat="1" hidden="1" x14ac:dyDescent="0.35"/>
    <row r="8130" customFormat="1" hidden="1" x14ac:dyDescent="0.35"/>
    <row r="8131" customFormat="1" hidden="1" x14ac:dyDescent="0.35"/>
    <row r="8132" customFormat="1" hidden="1" x14ac:dyDescent="0.35"/>
    <row r="8133" customFormat="1" hidden="1" x14ac:dyDescent="0.35"/>
    <row r="8134" customFormat="1" hidden="1" x14ac:dyDescent="0.35"/>
    <row r="8135" customFormat="1" hidden="1" x14ac:dyDescent="0.35"/>
    <row r="8136" customFormat="1" hidden="1" x14ac:dyDescent="0.35"/>
    <row r="8137" customFormat="1" hidden="1" x14ac:dyDescent="0.35"/>
    <row r="8138" customFormat="1" hidden="1" x14ac:dyDescent="0.35"/>
    <row r="8139" customFormat="1" hidden="1" x14ac:dyDescent="0.35"/>
    <row r="8140" customFormat="1" hidden="1" x14ac:dyDescent="0.35"/>
    <row r="8141" customFormat="1" hidden="1" x14ac:dyDescent="0.35"/>
    <row r="8142" customFormat="1" hidden="1" x14ac:dyDescent="0.35"/>
    <row r="8143" customFormat="1" hidden="1" x14ac:dyDescent="0.35"/>
    <row r="8144" customFormat="1" hidden="1" x14ac:dyDescent="0.35"/>
    <row r="8145" customFormat="1" hidden="1" x14ac:dyDescent="0.35"/>
    <row r="8146" customFormat="1" hidden="1" x14ac:dyDescent="0.35"/>
    <row r="8147" customFormat="1" hidden="1" x14ac:dyDescent="0.35"/>
    <row r="8148" customFormat="1" hidden="1" x14ac:dyDescent="0.35"/>
    <row r="8149" customFormat="1" hidden="1" x14ac:dyDescent="0.35"/>
    <row r="8150" customFormat="1" hidden="1" x14ac:dyDescent="0.35"/>
    <row r="8151" customFormat="1" hidden="1" x14ac:dyDescent="0.35"/>
    <row r="8152" customFormat="1" hidden="1" x14ac:dyDescent="0.35"/>
    <row r="8153" customFormat="1" hidden="1" x14ac:dyDescent="0.35"/>
    <row r="8154" customFormat="1" hidden="1" x14ac:dyDescent="0.35"/>
    <row r="8155" customFormat="1" hidden="1" x14ac:dyDescent="0.35"/>
    <row r="8156" customFormat="1" hidden="1" x14ac:dyDescent="0.35"/>
    <row r="8157" customFormat="1" hidden="1" x14ac:dyDescent="0.35"/>
    <row r="8158" customFormat="1" hidden="1" x14ac:dyDescent="0.35"/>
    <row r="8159" customFormat="1" hidden="1" x14ac:dyDescent="0.35"/>
    <row r="8160" customFormat="1" hidden="1" x14ac:dyDescent="0.35"/>
    <row r="8161" customFormat="1" hidden="1" x14ac:dyDescent="0.35"/>
    <row r="8162" customFormat="1" hidden="1" x14ac:dyDescent="0.35"/>
    <row r="8163" customFormat="1" hidden="1" x14ac:dyDescent="0.35"/>
    <row r="8164" customFormat="1" hidden="1" x14ac:dyDescent="0.35"/>
    <row r="8165" customFormat="1" hidden="1" x14ac:dyDescent="0.35"/>
    <row r="8166" customFormat="1" hidden="1" x14ac:dyDescent="0.35"/>
    <row r="8167" customFormat="1" hidden="1" x14ac:dyDescent="0.35"/>
    <row r="8168" customFormat="1" hidden="1" x14ac:dyDescent="0.35"/>
    <row r="8169" customFormat="1" hidden="1" x14ac:dyDescent="0.35"/>
    <row r="8170" customFormat="1" hidden="1" x14ac:dyDescent="0.35"/>
    <row r="8171" customFormat="1" hidden="1" x14ac:dyDescent="0.35"/>
    <row r="8172" customFormat="1" hidden="1" x14ac:dyDescent="0.35"/>
    <row r="8173" customFormat="1" hidden="1" x14ac:dyDescent="0.35"/>
    <row r="8174" customFormat="1" hidden="1" x14ac:dyDescent="0.35"/>
    <row r="8175" customFormat="1" hidden="1" x14ac:dyDescent="0.35"/>
    <row r="8176" customFormat="1" hidden="1" x14ac:dyDescent="0.35"/>
    <row r="8177" customFormat="1" hidden="1" x14ac:dyDescent="0.35"/>
    <row r="8178" customFormat="1" hidden="1" x14ac:dyDescent="0.35"/>
    <row r="8179" customFormat="1" hidden="1" x14ac:dyDescent="0.35"/>
    <row r="8180" customFormat="1" hidden="1" x14ac:dyDescent="0.35"/>
    <row r="8181" customFormat="1" hidden="1" x14ac:dyDescent="0.35"/>
    <row r="8182" customFormat="1" hidden="1" x14ac:dyDescent="0.35"/>
    <row r="8183" customFormat="1" hidden="1" x14ac:dyDescent="0.35"/>
    <row r="8184" customFormat="1" hidden="1" x14ac:dyDescent="0.35"/>
    <row r="8185" customFormat="1" hidden="1" x14ac:dyDescent="0.35"/>
    <row r="8186" customFormat="1" hidden="1" x14ac:dyDescent="0.35"/>
    <row r="8187" customFormat="1" hidden="1" x14ac:dyDescent="0.35"/>
    <row r="8188" customFormat="1" hidden="1" x14ac:dyDescent="0.35"/>
    <row r="8189" customFormat="1" hidden="1" x14ac:dyDescent="0.35"/>
    <row r="8190" customFormat="1" hidden="1" x14ac:dyDescent="0.35"/>
    <row r="8191" customFormat="1" hidden="1" x14ac:dyDescent="0.35"/>
    <row r="8192" customFormat="1" hidden="1" x14ac:dyDescent="0.35"/>
    <row r="8193" customFormat="1" hidden="1" x14ac:dyDescent="0.35"/>
    <row r="8194" customFormat="1" hidden="1" x14ac:dyDescent="0.35"/>
    <row r="8195" customFormat="1" hidden="1" x14ac:dyDescent="0.35"/>
    <row r="8196" customFormat="1" hidden="1" x14ac:dyDescent="0.35"/>
    <row r="8197" customFormat="1" hidden="1" x14ac:dyDescent="0.35"/>
    <row r="8198" customFormat="1" hidden="1" x14ac:dyDescent="0.35"/>
    <row r="8199" customFormat="1" hidden="1" x14ac:dyDescent="0.35"/>
    <row r="8200" customFormat="1" hidden="1" x14ac:dyDescent="0.35"/>
    <row r="8201" customFormat="1" hidden="1" x14ac:dyDescent="0.35"/>
    <row r="8202" customFormat="1" hidden="1" x14ac:dyDescent="0.35"/>
    <row r="8203" customFormat="1" hidden="1" x14ac:dyDescent="0.35"/>
    <row r="8204" customFormat="1" hidden="1" x14ac:dyDescent="0.35"/>
    <row r="8205" customFormat="1" hidden="1" x14ac:dyDescent="0.35"/>
    <row r="8206" customFormat="1" hidden="1" x14ac:dyDescent="0.35"/>
    <row r="8207" customFormat="1" hidden="1" x14ac:dyDescent="0.35"/>
    <row r="8208" customFormat="1" hidden="1" x14ac:dyDescent="0.35"/>
    <row r="8209" customFormat="1" hidden="1" x14ac:dyDescent="0.35"/>
    <row r="8210" customFormat="1" hidden="1" x14ac:dyDescent="0.35"/>
    <row r="8211" customFormat="1" hidden="1" x14ac:dyDescent="0.35"/>
    <row r="8212" customFormat="1" hidden="1" x14ac:dyDescent="0.35"/>
    <row r="8213" customFormat="1" hidden="1" x14ac:dyDescent="0.35"/>
    <row r="8214" customFormat="1" hidden="1" x14ac:dyDescent="0.35"/>
    <row r="8215" customFormat="1" hidden="1" x14ac:dyDescent="0.35"/>
    <row r="8216" customFormat="1" hidden="1" x14ac:dyDescent="0.35"/>
    <row r="8217" customFormat="1" hidden="1" x14ac:dyDescent="0.35"/>
    <row r="8218" customFormat="1" hidden="1" x14ac:dyDescent="0.35"/>
    <row r="8219" customFormat="1" hidden="1" x14ac:dyDescent="0.35"/>
    <row r="8220" customFormat="1" hidden="1" x14ac:dyDescent="0.35"/>
    <row r="8221" customFormat="1" hidden="1" x14ac:dyDescent="0.35"/>
    <row r="8222" customFormat="1" hidden="1" x14ac:dyDescent="0.35"/>
    <row r="8223" customFormat="1" hidden="1" x14ac:dyDescent="0.35"/>
    <row r="8224" customFormat="1" hidden="1" x14ac:dyDescent="0.35"/>
    <row r="8225" customFormat="1" hidden="1" x14ac:dyDescent="0.35"/>
    <row r="8226" customFormat="1" hidden="1" x14ac:dyDescent="0.35"/>
    <row r="8227" customFormat="1" hidden="1" x14ac:dyDescent="0.35"/>
    <row r="8228" customFormat="1" hidden="1" x14ac:dyDescent="0.35"/>
    <row r="8229" customFormat="1" hidden="1" x14ac:dyDescent="0.35"/>
    <row r="8230" customFormat="1" hidden="1" x14ac:dyDescent="0.35"/>
    <row r="8231" customFormat="1" hidden="1" x14ac:dyDescent="0.35"/>
    <row r="8232" customFormat="1" hidden="1" x14ac:dyDescent="0.35"/>
    <row r="8233" customFormat="1" hidden="1" x14ac:dyDescent="0.35"/>
    <row r="8234" customFormat="1" hidden="1" x14ac:dyDescent="0.35"/>
    <row r="8235" customFormat="1" hidden="1" x14ac:dyDescent="0.35"/>
    <row r="8236" customFormat="1" hidden="1" x14ac:dyDescent="0.35"/>
    <row r="8237" customFormat="1" hidden="1" x14ac:dyDescent="0.35"/>
    <row r="8238" customFormat="1" hidden="1" x14ac:dyDescent="0.35"/>
    <row r="8239" customFormat="1" hidden="1" x14ac:dyDescent="0.35"/>
    <row r="8240" customFormat="1" hidden="1" x14ac:dyDescent="0.35"/>
    <row r="8241" customFormat="1" hidden="1" x14ac:dyDescent="0.35"/>
    <row r="8242" customFormat="1" hidden="1" x14ac:dyDescent="0.35"/>
    <row r="8243" customFormat="1" hidden="1" x14ac:dyDescent="0.35"/>
    <row r="8244" customFormat="1" hidden="1" x14ac:dyDescent="0.35"/>
    <row r="8245" customFormat="1" hidden="1" x14ac:dyDescent="0.35"/>
    <row r="8246" customFormat="1" hidden="1" x14ac:dyDescent="0.35"/>
    <row r="8247" customFormat="1" hidden="1" x14ac:dyDescent="0.35"/>
    <row r="8248" customFormat="1" hidden="1" x14ac:dyDescent="0.35"/>
    <row r="8249" customFormat="1" hidden="1" x14ac:dyDescent="0.35"/>
    <row r="8250" customFormat="1" hidden="1" x14ac:dyDescent="0.35"/>
    <row r="8251" customFormat="1" hidden="1" x14ac:dyDescent="0.35"/>
    <row r="8252" customFormat="1" hidden="1" x14ac:dyDescent="0.35"/>
    <row r="8253" customFormat="1" hidden="1" x14ac:dyDescent="0.35"/>
    <row r="8254" customFormat="1" hidden="1" x14ac:dyDescent="0.35"/>
    <row r="8255" customFormat="1" hidden="1" x14ac:dyDescent="0.35"/>
    <row r="8256" customFormat="1" hidden="1" x14ac:dyDescent="0.35"/>
    <row r="8257" customFormat="1" hidden="1" x14ac:dyDescent="0.35"/>
    <row r="8258" customFormat="1" hidden="1" x14ac:dyDescent="0.35"/>
    <row r="8259" customFormat="1" hidden="1" x14ac:dyDescent="0.35"/>
    <row r="8260" customFormat="1" hidden="1" x14ac:dyDescent="0.35"/>
    <row r="8261" customFormat="1" hidden="1" x14ac:dyDescent="0.35"/>
    <row r="8262" customFormat="1" hidden="1" x14ac:dyDescent="0.35"/>
    <row r="8263" customFormat="1" hidden="1" x14ac:dyDescent="0.35"/>
    <row r="8264" customFormat="1" hidden="1" x14ac:dyDescent="0.35"/>
    <row r="8265" customFormat="1" hidden="1" x14ac:dyDescent="0.35"/>
    <row r="8266" customFormat="1" hidden="1" x14ac:dyDescent="0.35"/>
    <row r="8267" customFormat="1" hidden="1" x14ac:dyDescent="0.35"/>
    <row r="8268" customFormat="1" hidden="1" x14ac:dyDescent="0.35"/>
    <row r="8269" customFormat="1" hidden="1" x14ac:dyDescent="0.35"/>
    <row r="8270" customFormat="1" hidden="1" x14ac:dyDescent="0.35"/>
    <row r="8271" customFormat="1" hidden="1" x14ac:dyDescent="0.35"/>
    <row r="8272" customFormat="1" hidden="1" x14ac:dyDescent="0.35"/>
    <row r="8273" customFormat="1" hidden="1" x14ac:dyDescent="0.35"/>
    <row r="8274" customFormat="1" hidden="1" x14ac:dyDescent="0.35"/>
    <row r="8275" customFormat="1" hidden="1" x14ac:dyDescent="0.35"/>
    <row r="8276" customFormat="1" hidden="1" x14ac:dyDescent="0.35"/>
    <row r="8277" customFormat="1" hidden="1" x14ac:dyDescent="0.35"/>
    <row r="8278" customFormat="1" hidden="1" x14ac:dyDescent="0.35"/>
    <row r="8279" customFormat="1" hidden="1" x14ac:dyDescent="0.35"/>
    <row r="8280" customFormat="1" hidden="1" x14ac:dyDescent="0.35"/>
    <row r="8281" customFormat="1" hidden="1" x14ac:dyDescent="0.35"/>
    <row r="8282" customFormat="1" hidden="1" x14ac:dyDescent="0.35"/>
    <row r="8283" customFormat="1" hidden="1" x14ac:dyDescent="0.35"/>
    <row r="8284" customFormat="1" hidden="1" x14ac:dyDescent="0.35"/>
    <row r="8285" customFormat="1" hidden="1" x14ac:dyDescent="0.35"/>
    <row r="8286" customFormat="1" hidden="1" x14ac:dyDescent="0.35"/>
    <row r="8287" customFormat="1" hidden="1" x14ac:dyDescent="0.35"/>
    <row r="8288" customFormat="1" hidden="1" x14ac:dyDescent="0.35"/>
    <row r="8289" customFormat="1" hidden="1" x14ac:dyDescent="0.35"/>
    <row r="8290" customFormat="1" hidden="1" x14ac:dyDescent="0.35"/>
    <row r="8291" customFormat="1" hidden="1" x14ac:dyDescent="0.35"/>
    <row r="8292" customFormat="1" hidden="1" x14ac:dyDescent="0.35"/>
    <row r="8293" customFormat="1" hidden="1" x14ac:dyDescent="0.35"/>
    <row r="8294" customFormat="1" hidden="1" x14ac:dyDescent="0.35"/>
    <row r="8295" customFormat="1" hidden="1" x14ac:dyDescent="0.35"/>
    <row r="8296" customFormat="1" hidden="1" x14ac:dyDescent="0.35"/>
    <row r="8297" customFormat="1" hidden="1" x14ac:dyDescent="0.35"/>
    <row r="8298" customFormat="1" hidden="1" x14ac:dyDescent="0.35"/>
    <row r="8299" customFormat="1" hidden="1" x14ac:dyDescent="0.35"/>
    <row r="8300" customFormat="1" hidden="1" x14ac:dyDescent="0.35"/>
    <row r="8301" customFormat="1" hidden="1" x14ac:dyDescent="0.35"/>
    <row r="8302" customFormat="1" hidden="1" x14ac:dyDescent="0.35"/>
    <row r="8303" customFormat="1" hidden="1" x14ac:dyDescent="0.35"/>
    <row r="8304" customFormat="1" hidden="1" x14ac:dyDescent="0.35"/>
    <row r="8305" customFormat="1" hidden="1" x14ac:dyDescent="0.35"/>
    <row r="8306" customFormat="1" hidden="1" x14ac:dyDescent="0.35"/>
    <row r="8307" customFormat="1" hidden="1" x14ac:dyDescent="0.35"/>
    <row r="8308" customFormat="1" hidden="1" x14ac:dyDescent="0.35"/>
    <row r="8309" customFormat="1" hidden="1" x14ac:dyDescent="0.35"/>
    <row r="8310" customFormat="1" hidden="1" x14ac:dyDescent="0.35"/>
    <row r="8311" customFormat="1" hidden="1" x14ac:dyDescent="0.35"/>
    <row r="8312" customFormat="1" hidden="1" x14ac:dyDescent="0.35"/>
    <row r="8313" customFormat="1" hidden="1" x14ac:dyDescent="0.35"/>
    <row r="8314" customFormat="1" hidden="1" x14ac:dyDescent="0.35"/>
    <row r="8315" customFormat="1" hidden="1" x14ac:dyDescent="0.35"/>
    <row r="8316" customFormat="1" hidden="1" x14ac:dyDescent="0.35"/>
    <row r="8317" customFormat="1" hidden="1" x14ac:dyDescent="0.35"/>
    <row r="8318" customFormat="1" hidden="1" x14ac:dyDescent="0.35"/>
    <row r="8319" customFormat="1" hidden="1" x14ac:dyDescent="0.35"/>
    <row r="8320" customFormat="1" hidden="1" x14ac:dyDescent="0.35"/>
    <row r="8321" customFormat="1" hidden="1" x14ac:dyDescent="0.35"/>
    <row r="8322" customFormat="1" hidden="1" x14ac:dyDescent="0.35"/>
    <row r="8323" customFormat="1" hidden="1" x14ac:dyDescent="0.35"/>
    <row r="8324" customFormat="1" hidden="1" x14ac:dyDescent="0.35"/>
    <row r="8325" customFormat="1" hidden="1" x14ac:dyDescent="0.35"/>
    <row r="8326" customFormat="1" hidden="1" x14ac:dyDescent="0.35"/>
    <row r="8327" customFormat="1" hidden="1" x14ac:dyDescent="0.35"/>
    <row r="8328" customFormat="1" hidden="1" x14ac:dyDescent="0.35"/>
    <row r="8329" customFormat="1" hidden="1" x14ac:dyDescent="0.35"/>
    <row r="8330" customFormat="1" hidden="1" x14ac:dyDescent="0.35"/>
    <row r="8331" customFormat="1" hidden="1" x14ac:dyDescent="0.35"/>
    <row r="8332" customFormat="1" hidden="1" x14ac:dyDescent="0.35"/>
    <row r="8333" customFormat="1" hidden="1" x14ac:dyDescent="0.35"/>
    <row r="8334" customFormat="1" hidden="1" x14ac:dyDescent="0.35"/>
    <row r="8335" customFormat="1" hidden="1" x14ac:dyDescent="0.35"/>
    <row r="8336" customFormat="1" hidden="1" x14ac:dyDescent="0.35"/>
    <row r="8337" customFormat="1" hidden="1" x14ac:dyDescent="0.35"/>
    <row r="8338" customFormat="1" hidden="1" x14ac:dyDescent="0.35"/>
    <row r="8339" customFormat="1" hidden="1" x14ac:dyDescent="0.35"/>
    <row r="8340" customFormat="1" hidden="1" x14ac:dyDescent="0.35"/>
    <row r="8341" customFormat="1" hidden="1" x14ac:dyDescent="0.35"/>
    <row r="8342" customFormat="1" hidden="1" x14ac:dyDescent="0.35"/>
    <row r="8343" customFormat="1" hidden="1" x14ac:dyDescent="0.35"/>
    <row r="8344" customFormat="1" hidden="1" x14ac:dyDescent="0.35"/>
    <row r="8345" customFormat="1" hidden="1" x14ac:dyDescent="0.35"/>
    <row r="8346" customFormat="1" hidden="1" x14ac:dyDescent="0.35"/>
    <row r="8347" customFormat="1" hidden="1" x14ac:dyDescent="0.35"/>
    <row r="8348" customFormat="1" hidden="1" x14ac:dyDescent="0.35"/>
    <row r="8349" customFormat="1" hidden="1" x14ac:dyDescent="0.35"/>
    <row r="8350" customFormat="1" hidden="1" x14ac:dyDescent="0.35"/>
    <row r="8351" customFormat="1" hidden="1" x14ac:dyDescent="0.35"/>
    <row r="8352" customFormat="1" hidden="1" x14ac:dyDescent="0.35"/>
    <row r="8353" customFormat="1" hidden="1" x14ac:dyDescent="0.35"/>
    <row r="8354" customFormat="1" hidden="1" x14ac:dyDescent="0.35"/>
    <row r="8355" customFormat="1" hidden="1" x14ac:dyDescent="0.35"/>
    <row r="8356" customFormat="1" hidden="1" x14ac:dyDescent="0.35"/>
    <row r="8357" customFormat="1" hidden="1" x14ac:dyDescent="0.35"/>
    <row r="8358" customFormat="1" hidden="1" x14ac:dyDescent="0.35"/>
    <row r="8359" customFormat="1" hidden="1" x14ac:dyDescent="0.35"/>
    <row r="8360" customFormat="1" hidden="1" x14ac:dyDescent="0.35"/>
    <row r="8361" customFormat="1" hidden="1" x14ac:dyDescent="0.35"/>
    <row r="8362" customFormat="1" hidden="1" x14ac:dyDescent="0.35"/>
    <row r="8363" customFormat="1" hidden="1" x14ac:dyDescent="0.35"/>
    <row r="8364" customFormat="1" hidden="1" x14ac:dyDescent="0.35"/>
    <row r="8365" customFormat="1" hidden="1" x14ac:dyDescent="0.35"/>
    <row r="8366" customFormat="1" hidden="1" x14ac:dyDescent="0.35"/>
    <row r="8367" customFormat="1" hidden="1" x14ac:dyDescent="0.35"/>
    <row r="8368" customFormat="1" hidden="1" x14ac:dyDescent="0.35"/>
    <row r="8369" customFormat="1" hidden="1" x14ac:dyDescent="0.35"/>
    <row r="8370" customFormat="1" hidden="1" x14ac:dyDescent="0.35"/>
    <row r="8371" customFormat="1" hidden="1" x14ac:dyDescent="0.35"/>
    <row r="8372" customFormat="1" hidden="1" x14ac:dyDescent="0.35"/>
    <row r="8373" customFormat="1" hidden="1" x14ac:dyDescent="0.35"/>
    <row r="8374" customFormat="1" hidden="1" x14ac:dyDescent="0.35"/>
    <row r="8375" customFormat="1" hidden="1" x14ac:dyDescent="0.35"/>
    <row r="8376" customFormat="1" hidden="1" x14ac:dyDescent="0.35"/>
    <row r="8377" customFormat="1" hidden="1" x14ac:dyDescent="0.35"/>
    <row r="8378" customFormat="1" hidden="1" x14ac:dyDescent="0.35"/>
    <row r="8379" customFormat="1" hidden="1" x14ac:dyDescent="0.35"/>
    <row r="8380" customFormat="1" hidden="1" x14ac:dyDescent="0.35"/>
    <row r="8381" customFormat="1" hidden="1" x14ac:dyDescent="0.35"/>
    <row r="8382" customFormat="1" hidden="1" x14ac:dyDescent="0.35"/>
    <row r="8383" customFormat="1" hidden="1" x14ac:dyDescent="0.35"/>
    <row r="8384" customFormat="1" hidden="1" x14ac:dyDescent="0.35"/>
    <row r="8385" customFormat="1" hidden="1" x14ac:dyDescent="0.35"/>
    <row r="8386" customFormat="1" hidden="1" x14ac:dyDescent="0.35"/>
    <row r="8387" customFormat="1" hidden="1" x14ac:dyDescent="0.35"/>
    <row r="8388" customFormat="1" hidden="1" x14ac:dyDescent="0.35"/>
    <row r="8389" customFormat="1" hidden="1" x14ac:dyDescent="0.35"/>
    <row r="8390" customFormat="1" hidden="1" x14ac:dyDescent="0.35"/>
    <row r="8391" customFormat="1" hidden="1" x14ac:dyDescent="0.35"/>
    <row r="8392" customFormat="1" hidden="1" x14ac:dyDescent="0.35"/>
    <row r="8393" customFormat="1" hidden="1" x14ac:dyDescent="0.35"/>
    <row r="8394" customFormat="1" hidden="1" x14ac:dyDescent="0.35"/>
    <row r="8395" customFormat="1" hidden="1" x14ac:dyDescent="0.35"/>
    <row r="8396" customFormat="1" hidden="1" x14ac:dyDescent="0.35"/>
    <row r="8397" customFormat="1" hidden="1" x14ac:dyDescent="0.35"/>
    <row r="8398" customFormat="1" hidden="1" x14ac:dyDescent="0.35"/>
    <row r="8399" customFormat="1" hidden="1" x14ac:dyDescent="0.35"/>
    <row r="8400" customFormat="1" hidden="1" x14ac:dyDescent="0.35"/>
    <row r="8401" customFormat="1" hidden="1" x14ac:dyDescent="0.35"/>
    <row r="8402" customFormat="1" hidden="1" x14ac:dyDescent="0.35"/>
    <row r="8403" customFormat="1" hidden="1" x14ac:dyDescent="0.35"/>
    <row r="8404" customFormat="1" hidden="1" x14ac:dyDescent="0.35"/>
    <row r="8405" customFormat="1" hidden="1" x14ac:dyDescent="0.35"/>
    <row r="8406" customFormat="1" hidden="1" x14ac:dyDescent="0.35"/>
    <row r="8407" customFormat="1" hidden="1" x14ac:dyDescent="0.35"/>
    <row r="8408" customFormat="1" hidden="1" x14ac:dyDescent="0.35"/>
    <row r="8409" customFormat="1" hidden="1" x14ac:dyDescent="0.35"/>
    <row r="8410" customFormat="1" hidden="1" x14ac:dyDescent="0.35"/>
    <row r="8411" customFormat="1" hidden="1" x14ac:dyDescent="0.35"/>
    <row r="8412" customFormat="1" hidden="1" x14ac:dyDescent="0.35"/>
    <row r="8413" customFormat="1" hidden="1" x14ac:dyDescent="0.35"/>
    <row r="8414" customFormat="1" hidden="1" x14ac:dyDescent="0.35"/>
    <row r="8415" customFormat="1" hidden="1" x14ac:dyDescent="0.35"/>
    <row r="8416" customFormat="1" hidden="1" x14ac:dyDescent="0.35"/>
    <row r="8417" customFormat="1" hidden="1" x14ac:dyDescent="0.35"/>
    <row r="8418" customFormat="1" hidden="1" x14ac:dyDescent="0.35"/>
    <row r="8419" customFormat="1" hidden="1" x14ac:dyDescent="0.35"/>
    <row r="8420" customFormat="1" hidden="1" x14ac:dyDescent="0.35"/>
    <row r="8421" customFormat="1" hidden="1" x14ac:dyDescent="0.35"/>
    <row r="8422" customFormat="1" hidden="1" x14ac:dyDescent="0.35"/>
    <row r="8423" customFormat="1" hidden="1" x14ac:dyDescent="0.35"/>
    <row r="8424" customFormat="1" hidden="1" x14ac:dyDescent="0.35"/>
    <row r="8425" customFormat="1" hidden="1" x14ac:dyDescent="0.35"/>
    <row r="8426" customFormat="1" hidden="1" x14ac:dyDescent="0.35"/>
    <row r="8427" customFormat="1" hidden="1" x14ac:dyDescent="0.35"/>
    <row r="8428" customFormat="1" hidden="1" x14ac:dyDescent="0.35"/>
    <row r="8429" customFormat="1" hidden="1" x14ac:dyDescent="0.35"/>
    <row r="8430" customFormat="1" hidden="1" x14ac:dyDescent="0.35"/>
    <row r="8431" customFormat="1" hidden="1" x14ac:dyDescent="0.35"/>
    <row r="8432" customFormat="1" hidden="1" x14ac:dyDescent="0.35"/>
    <row r="8433" customFormat="1" hidden="1" x14ac:dyDescent="0.35"/>
    <row r="8434" customFormat="1" hidden="1" x14ac:dyDescent="0.35"/>
    <row r="8435" customFormat="1" hidden="1" x14ac:dyDescent="0.35"/>
    <row r="8436" customFormat="1" hidden="1" x14ac:dyDescent="0.35"/>
    <row r="8437" customFormat="1" hidden="1" x14ac:dyDescent="0.35"/>
    <row r="8438" customFormat="1" hidden="1" x14ac:dyDescent="0.35"/>
    <row r="8439" customFormat="1" hidden="1" x14ac:dyDescent="0.35"/>
    <row r="8440" customFormat="1" hidden="1" x14ac:dyDescent="0.35"/>
    <row r="8441" customFormat="1" hidden="1" x14ac:dyDescent="0.35"/>
    <row r="8442" customFormat="1" hidden="1" x14ac:dyDescent="0.35"/>
    <row r="8443" customFormat="1" hidden="1" x14ac:dyDescent="0.35"/>
    <row r="8444" customFormat="1" hidden="1" x14ac:dyDescent="0.35"/>
    <row r="8445" customFormat="1" hidden="1" x14ac:dyDescent="0.35"/>
    <row r="8446" customFormat="1" hidden="1" x14ac:dyDescent="0.35"/>
    <row r="8447" customFormat="1" hidden="1" x14ac:dyDescent="0.35"/>
    <row r="8448" customFormat="1" hidden="1" x14ac:dyDescent="0.35"/>
    <row r="8449" customFormat="1" hidden="1" x14ac:dyDescent="0.35"/>
    <row r="8450" customFormat="1" hidden="1" x14ac:dyDescent="0.35"/>
    <row r="8451" customFormat="1" hidden="1" x14ac:dyDescent="0.35"/>
    <row r="8452" customFormat="1" hidden="1" x14ac:dyDescent="0.35"/>
    <row r="8453" customFormat="1" hidden="1" x14ac:dyDescent="0.35"/>
    <row r="8454" customFormat="1" hidden="1" x14ac:dyDescent="0.35"/>
    <row r="8455" customFormat="1" hidden="1" x14ac:dyDescent="0.35"/>
    <row r="8456" customFormat="1" hidden="1" x14ac:dyDescent="0.35"/>
    <row r="8457" customFormat="1" hidden="1" x14ac:dyDescent="0.35"/>
    <row r="8458" customFormat="1" hidden="1" x14ac:dyDescent="0.35"/>
    <row r="8459" customFormat="1" hidden="1" x14ac:dyDescent="0.35"/>
    <row r="8460" customFormat="1" hidden="1" x14ac:dyDescent="0.35"/>
    <row r="8461" customFormat="1" hidden="1" x14ac:dyDescent="0.35"/>
    <row r="8462" customFormat="1" hidden="1" x14ac:dyDescent="0.35"/>
    <row r="8463" customFormat="1" hidden="1" x14ac:dyDescent="0.35"/>
    <row r="8464" customFormat="1" hidden="1" x14ac:dyDescent="0.35"/>
    <row r="8465" customFormat="1" hidden="1" x14ac:dyDescent="0.35"/>
    <row r="8466" customFormat="1" hidden="1" x14ac:dyDescent="0.35"/>
    <row r="8467" customFormat="1" hidden="1" x14ac:dyDescent="0.35"/>
    <row r="8468" customFormat="1" hidden="1" x14ac:dyDescent="0.35"/>
    <row r="8469" customFormat="1" hidden="1" x14ac:dyDescent="0.35"/>
    <row r="8470" customFormat="1" hidden="1" x14ac:dyDescent="0.35"/>
    <row r="8471" customFormat="1" hidden="1" x14ac:dyDescent="0.35"/>
    <row r="8472" customFormat="1" hidden="1" x14ac:dyDescent="0.35"/>
    <row r="8473" customFormat="1" hidden="1" x14ac:dyDescent="0.35"/>
    <row r="8474" customFormat="1" hidden="1" x14ac:dyDescent="0.35"/>
    <row r="8475" customFormat="1" hidden="1" x14ac:dyDescent="0.35"/>
    <row r="8476" customFormat="1" hidden="1" x14ac:dyDescent="0.35"/>
    <row r="8477" customFormat="1" hidden="1" x14ac:dyDescent="0.35"/>
    <row r="8478" customFormat="1" hidden="1" x14ac:dyDescent="0.35"/>
    <row r="8479" customFormat="1" hidden="1" x14ac:dyDescent="0.35"/>
    <row r="8480" customFormat="1" hidden="1" x14ac:dyDescent="0.35"/>
    <row r="8481" customFormat="1" hidden="1" x14ac:dyDescent="0.35"/>
    <row r="8482" customFormat="1" hidden="1" x14ac:dyDescent="0.35"/>
    <row r="8483" customFormat="1" hidden="1" x14ac:dyDescent="0.35"/>
    <row r="8484" customFormat="1" hidden="1" x14ac:dyDescent="0.35"/>
    <row r="8485" customFormat="1" hidden="1" x14ac:dyDescent="0.35"/>
    <row r="8486" customFormat="1" hidden="1" x14ac:dyDescent="0.35"/>
    <row r="8487" customFormat="1" hidden="1" x14ac:dyDescent="0.35"/>
    <row r="8488" customFormat="1" hidden="1" x14ac:dyDescent="0.35"/>
    <row r="8489" customFormat="1" hidden="1" x14ac:dyDescent="0.35"/>
    <row r="8490" customFormat="1" hidden="1" x14ac:dyDescent="0.35"/>
    <row r="8491" customFormat="1" hidden="1" x14ac:dyDescent="0.35"/>
    <row r="8492" customFormat="1" hidden="1" x14ac:dyDescent="0.35"/>
    <row r="8493" customFormat="1" hidden="1" x14ac:dyDescent="0.35"/>
    <row r="8494" customFormat="1" hidden="1" x14ac:dyDescent="0.35"/>
    <row r="8495" customFormat="1" hidden="1" x14ac:dyDescent="0.35"/>
    <row r="8496" customFormat="1" hidden="1" x14ac:dyDescent="0.35"/>
    <row r="8497" customFormat="1" hidden="1" x14ac:dyDescent="0.35"/>
    <row r="8498" customFormat="1" hidden="1" x14ac:dyDescent="0.35"/>
    <row r="8499" customFormat="1" hidden="1" x14ac:dyDescent="0.35"/>
    <row r="8500" customFormat="1" hidden="1" x14ac:dyDescent="0.35"/>
    <row r="8501" customFormat="1" hidden="1" x14ac:dyDescent="0.35"/>
    <row r="8502" customFormat="1" hidden="1" x14ac:dyDescent="0.35"/>
    <row r="8503" customFormat="1" hidden="1" x14ac:dyDescent="0.35"/>
    <row r="8504" customFormat="1" hidden="1" x14ac:dyDescent="0.35"/>
    <row r="8505" customFormat="1" hidden="1" x14ac:dyDescent="0.35"/>
    <row r="8506" customFormat="1" hidden="1" x14ac:dyDescent="0.35"/>
    <row r="8507" customFormat="1" hidden="1" x14ac:dyDescent="0.35"/>
    <row r="8508" customFormat="1" hidden="1" x14ac:dyDescent="0.35"/>
    <row r="8509" customFormat="1" hidden="1" x14ac:dyDescent="0.35"/>
    <row r="8510" customFormat="1" hidden="1" x14ac:dyDescent="0.35"/>
    <row r="8511" customFormat="1" hidden="1" x14ac:dyDescent="0.35"/>
    <row r="8512" customFormat="1" hidden="1" x14ac:dyDescent="0.35"/>
    <row r="8513" customFormat="1" hidden="1" x14ac:dyDescent="0.35"/>
    <row r="8514" customFormat="1" hidden="1" x14ac:dyDescent="0.35"/>
    <row r="8515" customFormat="1" hidden="1" x14ac:dyDescent="0.35"/>
    <row r="8516" customFormat="1" hidden="1" x14ac:dyDescent="0.35"/>
    <row r="8517" customFormat="1" hidden="1" x14ac:dyDescent="0.35"/>
    <row r="8518" customFormat="1" hidden="1" x14ac:dyDescent="0.35"/>
    <row r="8519" customFormat="1" hidden="1" x14ac:dyDescent="0.35"/>
    <row r="8520" customFormat="1" hidden="1" x14ac:dyDescent="0.35"/>
    <row r="8521" customFormat="1" hidden="1" x14ac:dyDescent="0.35"/>
    <row r="8522" customFormat="1" hidden="1" x14ac:dyDescent="0.35"/>
    <row r="8523" customFormat="1" hidden="1" x14ac:dyDescent="0.35"/>
    <row r="8524" customFormat="1" hidden="1" x14ac:dyDescent="0.35"/>
    <row r="8525" customFormat="1" hidden="1" x14ac:dyDescent="0.35"/>
    <row r="8526" customFormat="1" hidden="1" x14ac:dyDescent="0.35"/>
    <row r="8527" customFormat="1" hidden="1" x14ac:dyDescent="0.35"/>
    <row r="8528" customFormat="1" hidden="1" x14ac:dyDescent="0.35"/>
    <row r="8529" customFormat="1" hidden="1" x14ac:dyDescent="0.35"/>
    <row r="8530" customFormat="1" hidden="1" x14ac:dyDescent="0.35"/>
    <row r="8531" customFormat="1" hidden="1" x14ac:dyDescent="0.35"/>
    <row r="8532" customFormat="1" hidden="1" x14ac:dyDescent="0.35"/>
    <row r="8533" customFormat="1" hidden="1" x14ac:dyDescent="0.35"/>
    <row r="8534" customFormat="1" hidden="1" x14ac:dyDescent="0.35"/>
    <row r="8535" customFormat="1" hidden="1" x14ac:dyDescent="0.35"/>
    <row r="8536" customFormat="1" hidden="1" x14ac:dyDescent="0.35"/>
    <row r="8537" customFormat="1" hidden="1" x14ac:dyDescent="0.35"/>
    <row r="8538" customFormat="1" hidden="1" x14ac:dyDescent="0.35"/>
    <row r="8539" customFormat="1" hidden="1" x14ac:dyDescent="0.35"/>
    <row r="8540" customFormat="1" hidden="1" x14ac:dyDescent="0.35"/>
    <row r="8541" customFormat="1" hidden="1" x14ac:dyDescent="0.35"/>
    <row r="8542" customFormat="1" hidden="1" x14ac:dyDescent="0.35"/>
    <row r="8543" customFormat="1" hidden="1" x14ac:dyDescent="0.35"/>
    <row r="8544" customFormat="1" hidden="1" x14ac:dyDescent="0.35"/>
    <row r="8545" customFormat="1" hidden="1" x14ac:dyDescent="0.35"/>
    <row r="8546" customFormat="1" hidden="1" x14ac:dyDescent="0.35"/>
    <row r="8547" customFormat="1" hidden="1" x14ac:dyDescent="0.35"/>
    <row r="8548" customFormat="1" hidden="1" x14ac:dyDescent="0.35"/>
    <row r="8549" customFormat="1" hidden="1" x14ac:dyDescent="0.35"/>
    <row r="8550" customFormat="1" hidden="1" x14ac:dyDescent="0.35"/>
    <row r="8551" customFormat="1" hidden="1" x14ac:dyDescent="0.35"/>
    <row r="8552" customFormat="1" hidden="1" x14ac:dyDescent="0.35"/>
    <row r="8553" customFormat="1" hidden="1" x14ac:dyDescent="0.35"/>
    <row r="8554" customFormat="1" hidden="1" x14ac:dyDescent="0.35"/>
    <row r="8555" customFormat="1" hidden="1" x14ac:dyDescent="0.35"/>
    <row r="8556" customFormat="1" hidden="1" x14ac:dyDescent="0.35"/>
    <row r="8557" customFormat="1" hidden="1" x14ac:dyDescent="0.35"/>
    <row r="8558" customFormat="1" hidden="1" x14ac:dyDescent="0.35"/>
    <row r="8559" customFormat="1" hidden="1" x14ac:dyDescent="0.35"/>
    <row r="8560" customFormat="1" hidden="1" x14ac:dyDescent="0.35"/>
    <row r="8561" customFormat="1" hidden="1" x14ac:dyDescent="0.35"/>
    <row r="8562" customFormat="1" hidden="1" x14ac:dyDescent="0.35"/>
    <row r="8563" customFormat="1" hidden="1" x14ac:dyDescent="0.35"/>
    <row r="8564" customFormat="1" hidden="1" x14ac:dyDescent="0.35"/>
    <row r="8565" customFormat="1" hidden="1" x14ac:dyDescent="0.35"/>
    <row r="8566" customFormat="1" hidden="1" x14ac:dyDescent="0.35"/>
    <row r="8567" customFormat="1" hidden="1" x14ac:dyDescent="0.35"/>
    <row r="8568" customFormat="1" hidden="1" x14ac:dyDescent="0.35"/>
    <row r="8569" customFormat="1" hidden="1" x14ac:dyDescent="0.35"/>
    <row r="8570" customFormat="1" hidden="1" x14ac:dyDescent="0.35"/>
    <row r="8571" customFormat="1" hidden="1" x14ac:dyDescent="0.35"/>
    <row r="8572" customFormat="1" hidden="1" x14ac:dyDescent="0.35"/>
    <row r="8573" customFormat="1" hidden="1" x14ac:dyDescent="0.35"/>
    <row r="8574" customFormat="1" hidden="1" x14ac:dyDescent="0.35"/>
    <row r="8575" customFormat="1" hidden="1" x14ac:dyDescent="0.35"/>
    <row r="8576" customFormat="1" hidden="1" x14ac:dyDescent="0.35"/>
    <row r="8577" customFormat="1" hidden="1" x14ac:dyDescent="0.35"/>
    <row r="8578" customFormat="1" hidden="1" x14ac:dyDescent="0.35"/>
    <row r="8579" customFormat="1" hidden="1" x14ac:dyDescent="0.35"/>
    <row r="8580" customFormat="1" hidden="1" x14ac:dyDescent="0.35"/>
    <row r="8581" customFormat="1" hidden="1" x14ac:dyDescent="0.35"/>
    <row r="8582" customFormat="1" hidden="1" x14ac:dyDescent="0.35"/>
    <row r="8583" customFormat="1" hidden="1" x14ac:dyDescent="0.35"/>
    <row r="8584" customFormat="1" hidden="1" x14ac:dyDescent="0.35"/>
    <row r="8585" customFormat="1" hidden="1" x14ac:dyDescent="0.35"/>
    <row r="8586" customFormat="1" hidden="1" x14ac:dyDescent="0.35"/>
    <row r="8587" customFormat="1" hidden="1" x14ac:dyDescent="0.35"/>
    <row r="8588" customFormat="1" hidden="1" x14ac:dyDescent="0.35"/>
    <row r="8589" customFormat="1" hidden="1" x14ac:dyDescent="0.35"/>
    <row r="8590" customFormat="1" hidden="1" x14ac:dyDescent="0.35"/>
    <row r="8591" customFormat="1" hidden="1" x14ac:dyDescent="0.35"/>
    <row r="8592" customFormat="1" hidden="1" x14ac:dyDescent="0.35"/>
    <row r="8593" customFormat="1" hidden="1" x14ac:dyDescent="0.35"/>
    <row r="8594" customFormat="1" hidden="1" x14ac:dyDescent="0.35"/>
    <row r="8595" customFormat="1" hidden="1" x14ac:dyDescent="0.35"/>
    <row r="8596" customFormat="1" hidden="1" x14ac:dyDescent="0.35"/>
    <row r="8597" customFormat="1" hidden="1" x14ac:dyDescent="0.35"/>
    <row r="8598" customFormat="1" hidden="1" x14ac:dyDescent="0.35"/>
    <row r="8599" customFormat="1" hidden="1" x14ac:dyDescent="0.35"/>
    <row r="8600" customFormat="1" hidden="1" x14ac:dyDescent="0.35"/>
    <row r="8601" customFormat="1" hidden="1" x14ac:dyDescent="0.35"/>
    <row r="8602" customFormat="1" hidden="1" x14ac:dyDescent="0.35"/>
    <row r="8603" customFormat="1" hidden="1" x14ac:dyDescent="0.35"/>
    <row r="8604" customFormat="1" hidden="1" x14ac:dyDescent="0.35"/>
    <row r="8605" customFormat="1" hidden="1" x14ac:dyDescent="0.35"/>
    <row r="8606" customFormat="1" hidden="1" x14ac:dyDescent="0.35"/>
    <row r="8607" customFormat="1" hidden="1" x14ac:dyDescent="0.35"/>
    <row r="8608" customFormat="1" hidden="1" x14ac:dyDescent="0.35"/>
    <row r="8609" customFormat="1" hidden="1" x14ac:dyDescent="0.35"/>
    <row r="8610" customFormat="1" hidden="1" x14ac:dyDescent="0.35"/>
    <row r="8611" customFormat="1" hidden="1" x14ac:dyDescent="0.35"/>
    <row r="8612" customFormat="1" hidden="1" x14ac:dyDescent="0.35"/>
    <row r="8613" customFormat="1" hidden="1" x14ac:dyDescent="0.35"/>
    <row r="8614" customFormat="1" hidden="1" x14ac:dyDescent="0.35"/>
    <row r="8615" customFormat="1" hidden="1" x14ac:dyDescent="0.35"/>
    <row r="8616" customFormat="1" hidden="1" x14ac:dyDescent="0.35"/>
    <row r="8617" customFormat="1" hidden="1" x14ac:dyDescent="0.35"/>
    <row r="8618" customFormat="1" hidden="1" x14ac:dyDescent="0.35"/>
    <row r="8619" customFormat="1" hidden="1" x14ac:dyDescent="0.35"/>
    <row r="8620" customFormat="1" hidden="1" x14ac:dyDescent="0.35"/>
    <row r="8621" customFormat="1" hidden="1" x14ac:dyDescent="0.35"/>
    <row r="8622" customFormat="1" hidden="1" x14ac:dyDescent="0.35"/>
    <row r="8623" customFormat="1" hidden="1" x14ac:dyDescent="0.35"/>
    <row r="8624" customFormat="1" hidden="1" x14ac:dyDescent="0.35"/>
    <row r="8625" customFormat="1" hidden="1" x14ac:dyDescent="0.35"/>
    <row r="8626" customFormat="1" hidden="1" x14ac:dyDescent="0.35"/>
    <row r="8627" customFormat="1" hidden="1" x14ac:dyDescent="0.35"/>
    <row r="8628" customFormat="1" hidden="1" x14ac:dyDescent="0.35"/>
    <row r="8629" customFormat="1" hidden="1" x14ac:dyDescent="0.35"/>
    <row r="8630" customFormat="1" hidden="1" x14ac:dyDescent="0.35"/>
    <row r="8631" customFormat="1" hidden="1" x14ac:dyDescent="0.35"/>
    <row r="8632" customFormat="1" hidden="1" x14ac:dyDescent="0.35"/>
    <row r="8633" customFormat="1" hidden="1" x14ac:dyDescent="0.35"/>
    <row r="8634" customFormat="1" hidden="1" x14ac:dyDescent="0.35"/>
    <row r="8635" customFormat="1" hidden="1" x14ac:dyDescent="0.35"/>
    <row r="8636" customFormat="1" hidden="1" x14ac:dyDescent="0.35"/>
    <row r="8637" customFormat="1" hidden="1" x14ac:dyDescent="0.35"/>
    <row r="8638" customFormat="1" hidden="1" x14ac:dyDescent="0.35"/>
    <row r="8639" customFormat="1" hidden="1" x14ac:dyDescent="0.35"/>
    <row r="8640" customFormat="1" hidden="1" x14ac:dyDescent="0.35"/>
    <row r="8641" customFormat="1" hidden="1" x14ac:dyDescent="0.35"/>
    <row r="8642" customFormat="1" hidden="1" x14ac:dyDescent="0.35"/>
    <row r="8643" customFormat="1" hidden="1" x14ac:dyDescent="0.35"/>
    <row r="8644" customFormat="1" hidden="1" x14ac:dyDescent="0.35"/>
    <row r="8645" customFormat="1" hidden="1" x14ac:dyDescent="0.35"/>
    <row r="8646" customFormat="1" hidden="1" x14ac:dyDescent="0.35"/>
    <row r="8647" customFormat="1" hidden="1" x14ac:dyDescent="0.35"/>
    <row r="8648" customFormat="1" hidden="1" x14ac:dyDescent="0.35"/>
    <row r="8649" customFormat="1" hidden="1" x14ac:dyDescent="0.35"/>
    <row r="8650" customFormat="1" hidden="1" x14ac:dyDescent="0.35"/>
    <row r="8651" customFormat="1" hidden="1" x14ac:dyDescent="0.35"/>
    <row r="8652" customFormat="1" hidden="1" x14ac:dyDescent="0.35"/>
    <row r="8653" customFormat="1" hidden="1" x14ac:dyDescent="0.35"/>
    <row r="8654" customFormat="1" hidden="1" x14ac:dyDescent="0.35"/>
    <row r="8655" customFormat="1" hidden="1" x14ac:dyDescent="0.35"/>
    <row r="8656" customFormat="1" hidden="1" x14ac:dyDescent="0.35"/>
    <row r="8657" customFormat="1" hidden="1" x14ac:dyDescent="0.35"/>
    <row r="8658" customFormat="1" hidden="1" x14ac:dyDescent="0.35"/>
    <row r="8659" customFormat="1" hidden="1" x14ac:dyDescent="0.35"/>
    <row r="8660" customFormat="1" hidden="1" x14ac:dyDescent="0.35"/>
    <row r="8661" customFormat="1" hidden="1" x14ac:dyDescent="0.35"/>
    <row r="8662" customFormat="1" hidden="1" x14ac:dyDescent="0.35"/>
    <row r="8663" customFormat="1" hidden="1" x14ac:dyDescent="0.35"/>
    <row r="8664" customFormat="1" hidden="1" x14ac:dyDescent="0.35"/>
    <row r="8665" customFormat="1" hidden="1" x14ac:dyDescent="0.35"/>
    <row r="8666" customFormat="1" hidden="1" x14ac:dyDescent="0.35"/>
    <row r="8667" customFormat="1" hidden="1" x14ac:dyDescent="0.35"/>
    <row r="8668" customFormat="1" hidden="1" x14ac:dyDescent="0.35"/>
    <row r="8669" customFormat="1" hidden="1" x14ac:dyDescent="0.35"/>
    <row r="8670" customFormat="1" hidden="1" x14ac:dyDescent="0.35"/>
    <row r="8671" customFormat="1" hidden="1" x14ac:dyDescent="0.35"/>
    <row r="8672" customFormat="1" hidden="1" x14ac:dyDescent="0.35"/>
    <row r="8673" customFormat="1" hidden="1" x14ac:dyDescent="0.35"/>
    <row r="8674" customFormat="1" hidden="1" x14ac:dyDescent="0.35"/>
    <row r="8675" customFormat="1" hidden="1" x14ac:dyDescent="0.35"/>
    <row r="8676" customFormat="1" hidden="1" x14ac:dyDescent="0.35"/>
    <row r="8677" customFormat="1" hidden="1" x14ac:dyDescent="0.35"/>
    <row r="8678" customFormat="1" hidden="1" x14ac:dyDescent="0.35"/>
    <row r="8679" customFormat="1" hidden="1" x14ac:dyDescent="0.35"/>
    <row r="8680" customFormat="1" hidden="1" x14ac:dyDescent="0.35"/>
    <row r="8681" customFormat="1" hidden="1" x14ac:dyDescent="0.35"/>
    <row r="8682" customFormat="1" hidden="1" x14ac:dyDescent="0.35"/>
    <row r="8683" customFormat="1" hidden="1" x14ac:dyDescent="0.35"/>
    <row r="8684" customFormat="1" hidden="1" x14ac:dyDescent="0.35"/>
    <row r="8685" customFormat="1" hidden="1" x14ac:dyDescent="0.35"/>
    <row r="8686" customFormat="1" hidden="1" x14ac:dyDescent="0.35"/>
    <row r="8687" customFormat="1" hidden="1" x14ac:dyDescent="0.35"/>
    <row r="8688" customFormat="1" hidden="1" x14ac:dyDescent="0.35"/>
    <row r="8689" customFormat="1" hidden="1" x14ac:dyDescent="0.35"/>
    <row r="8690" customFormat="1" hidden="1" x14ac:dyDescent="0.35"/>
    <row r="8691" customFormat="1" hidden="1" x14ac:dyDescent="0.35"/>
    <row r="8692" customFormat="1" hidden="1" x14ac:dyDescent="0.35"/>
    <row r="8693" customFormat="1" hidden="1" x14ac:dyDescent="0.35"/>
    <row r="8694" customFormat="1" hidden="1" x14ac:dyDescent="0.35"/>
    <row r="8695" customFormat="1" hidden="1" x14ac:dyDescent="0.35"/>
    <row r="8696" customFormat="1" hidden="1" x14ac:dyDescent="0.35"/>
    <row r="8697" customFormat="1" hidden="1" x14ac:dyDescent="0.35"/>
    <row r="8698" customFormat="1" hidden="1" x14ac:dyDescent="0.35"/>
    <row r="8699" customFormat="1" hidden="1" x14ac:dyDescent="0.35"/>
    <row r="8700" customFormat="1" hidden="1" x14ac:dyDescent="0.35"/>
    <row r="8701" customFormat="1" hidden="1" x14ac:dyDescent="0.35"/>
    <row r="8702" customFormat="1" hidden="1" x14ac:dyDescent="0.35"/>
    <row r="8703" customFormat="1" hidden="1" x14ac:dyDescent="0.35"/>
    <row r="8704" customFormat="1" hidden="1" x14ac:dyDescent="0.35"/>
    <row r="8705" customFormat="1" hidden="1" x14ac:dyDescent="0.35"/>
    <row r="8706" customFormat="1" hidden="1" x14ac:dyDescent="0.35"/>
    <row r="8707" customFormat="1" hidden="1" x14ac:dyDescent="0.35"/>
    <row r="8708" customFormat="1" hidden="1" x14ac:dyDescent="0.35"/>
    <row r="8709" customFormat="1" hidden="1" x14ac:dyDescent="0.35"/>
    <row r="8710" customFormat="1" hidden="1" x14ac:dyDescent="0.35"/>
    <row r="8711" customFormat="1" hidden="1" x14ac:dyDescent="0.35"/>
    <row r="8712" customFormat="1" hidden="1" x14ac:dyDescent="0.35"/>
    <row r="8713" customFormat="1" hidden="1" x14ac:dyDescent="0.35"/>
    <row r="8714" customFormat="1" hidden="1" x14ac:dyDescent="0.35"/>
    <row r="8715" customFormat="1" hidden="1" x14ac:dyDescent="0.35"/>
    <row r="8716" customFormat="1" hidden="1" x14ac:dyDescent="0.35"/>
    <row r="8717" customFormat="1" hidden="1" x14ac:dyDescent="0.35"/>
    <row r="8718" customFormat="1" hidden="1" x14ac:dyDescent="0.35"/>
    <row r="8719" customFormat="1" hidden="1" x14ac:dyDescent="0.35"/>
    <row r="8720" customFormat="1" hidden="1" x14ac:dyDescent="0.35"/>
    <row r="8721" customFormat="1" hidden="1" x14ac:dyDescent="0.35"/>
    <row r="8722" customFormat="1" hidden="1" x14ac:dyDescent="0.35"/>
    <row r="8723" customFormat="1" hidden="1" x14ac:dyDescent="0.35"/>
    <row r="8724" customFormat="1" hidden="1" x14ac:dyDescent="0.35"/>
    <row r="8725" customFormat="1" hidden="1" x14ac:dyDescent="0.35"/>
    <row r="8726" customFormat="1" hidden="1" x14ac:dyDescent="0.35"/>
    <row r="8727" customFormat="1" hidden="1" x14ac:dyDescent="0.35"/>
    <row r="8728" customFormat="1" hidden="1" x14ac:dyDescent="0.35"/>
    <row r="8729" customFormat="1" hidden="1" x14ac:dyDescent="0.35"/>
    <row r="8730" customFormat="1" hidden="1" x14ac:dyDescent="0.35"/>
    <row r="8731" customFormat="1" hidden="1" x14ac:dyDescent="0.35"/>
    <row r="8732" customFormat="1" hidden="1" x14ac:dyDescent="0.35"/>
    <row r="8733" customFormat="1" hidden="1" x14ac:dyDescent="0.35"/>
    <row r="8734" customFormat="1" hidden="1" x14ac:dyDescent="0.35"/>
    <row r="8735" customFormat="1" hidden="1" x14ac:dyDescent="0.35"/>
    <row r="8736" customFormat="1" hidden="1" x14ac:dyDescent="0.35"/>
    <row r="8737" customFormat="1" hidden="1" x14ac:dyDescent="0.35"/>
    <row r="8738" customFormat="1" hidden="1" x14ac:dyDescent="0.35"/>
    <row r="8739" customFormat="1" hidden="1" x14ac:dyDescent="0.35"/>
    <row r="8740" customFormat="1" hidden="1" x14ac:dyDescent="0.35"/>
    <row r="8741" customFormat="1" hidden="1" x14ac:dyDescent="0.35"/>
    <row r="8742" customFormat="1" hidden="1" x14ac:dyDescent="0.35"/>
    <row r="8743" customFormat="1" hidden="1" x14ac:dyDescent="0.35"/>
    <row r="8744" customFormat="1" hidden="1" x14ac:dyDescent="0.35"/>
    <row r="8745" customFormat="1" hidden="1" x14ac:dyDescent="0.35"/>
    <row r="8746" customFormat="1" hidden="1" x14ac:dyDescent="0.35"/>
    <row r="8747" customFormat="1" hidden="1" x14ac:dyDescent="0.35"/>
    <row r="8748" customFormat="1" hidden="1" x14ac:dyDescent="0.35"/>
    <row r="8749" customFormat="1" hidden="1" x14ac:dyDescent="0.35"/>
    <row r="8750" customFormat="1" hidden="1" x14ac:dyDescent="0.35"/>
    <row r="8751" customFormat="1" hidden="1" x14ac:dyDescent="0.35"/>
    <row r="8752" customFormat="1" hidden="1" x14ac:dyDescent="0.35"/>
    <row r="8753" customFormat="1" hidden="1" x14ac:dyDescent="0.35"/>
    <row r="8754" customFormat="1" hidden="1" x14ac:dyDescent="0.35"/>
    <row r="8755" customFormat="1" hidden="1" x14ac:dyDescent="0.35"/>
    <row r="8756" customFormat="1" hidden="1" x14ac:dyDescent="0.35"/>
    <row r="8757" customFormat="1" hidden="1" x14ac:dyDescent="0.35"/>
    <row r="8758" customFormat="1" hidden="1" x14ac:dyDescent="0.35"/>
    <row r="8759" customFormat="1" hidden="1" x14ac:dyDescent="0.35"/>
    <row r="8760" customFormat="1" hidden="1" x14ac:dyDescent="0.35"/>
    <row r="8761" customFormat="1" hidden="1" x14ac:dyDescent="0.35"/>
    <row r="8762" customFormat="1" hidden="1" x14ac:dyDescent="0.35"/>
    <row r="8763" customFormat="1" hidden="1" x14ac:dyDescent="0.35"/>
    <row r="8764" customFormat="1" hidden="1" x14ac:dyDescent="0.35"/>
    <row r="8765" customFormat="1" hidden="1" x14ac:dyDescent="0.35"/>
    <row r="8766" customFormat="1" hidden="1" x14ac:dyDescent="0.35"/>
    <row r="8767" customFormat="1" hidden="1" x14ac:dyDescent="0.35"/>
    <row r="8768" customFormat="1" hidden="1" x14ac:dyDescent="0.35"/>
    <row r="8769" customFormat="1" hidden="1" x14ac:dyDescent="0.35"/>
    <row r="8770" customFormat="1" hidden="1" x14ac:dyDescent="0.35"/>
    <row r="8771" customFormat="1" hidden="1" x14ac:dyDescent="0.35"/>
    <row r="8772" customFormat="1" hidden="1" x14ac:dyDescent="0.35"/>
    <row r="8773" customFormat="1" hidden="1" x14ac:dyDescent="0.35"/>
    <row r="8774" customFormat="1" hidden="1" x14ac:dyDescent="0.35"/>
    <row r="8775" customFormat="1" hidden="1" x14ac:dyDescent="0.35"/>
    <row r="8776" customFormat="1" hidden="1" x14ac:dyDescent="0.35"/>
    <row r="8777" customFormat="1" hidden="1" x14ac:dyDescent="0.35"/>
    <row r="8778" customFormat="1" hidden="1" x14ac:dyDescent="0.35"/>
    <row r="8779" customFormat="1" hidden="1" x14ac:dyDescent="0.35"/>
    <row r="8780" customFormat="1" hidden="1" x14ac:dyDescent="0.35"/>
    <row r="8781" customFormat="1" hidden="1" x14ac:dyDescent="0.35"/>
    <row r="8782" customFormat="1" hidden="1" x14ac:dyDescent="0.35"/>
    <row r="8783" customFormat="1" hidden="1" x14ac:dyDescent="0.35"/>
    <row r="8784" customFormat="1" hidden="1" x14ac:dyDescent="0.35"/>
    <row r="8785" customFormat="1" hidden="1" x14ac:dyDescent="0.35"/>
    <row r="8786" customFormat="1" hidden="1" x14ac:dyDescent="0.35"/>
    <row r="8787" customFormat="1" hidden="1" x14ac:dyDescent="0.35"/>
    <row r="8788" customFormat="1" hidden="1" x14ac:dyDescent="0.35"/>
    <row r="8789" customFormat="1" hidden="1" x14ac:dyDescent="0.35"/>
    <row r="8790" customFormat="1" hidden="1" x14ac:dyDescent="0.35"/>
    <row r="8791" customFormat="1" hidden="1" x14ac:dyDescent="0.35"/>
    <row r="8792" customFormat="1" hidden="1" x14ac:dyDescent="0.35"/>
    <row r="8793" customFormat="1" hidden="1" x14ac:dyDescent="0.35"/>
    <row r="8794" customFormat="1" hidden="1" x14ac:dyDescent="0.35"/>
    <row r="8795" customFormat="1" hidden="1" x14ac:dyDescent="0.35"/>
    <row r="8796" customFormat="1" hidden="1" x14ac:dyDescent="0.35"/>
    <row r="8797" customFormat="1" hidden="1" x14ac:dyDescent="0.35"/>
    <row r="8798" customFormat="1" hidden="1" x14ac:dyDescent="0.35"/>
    <row r="8799" customFormat="1" hidden="1" x14ac:dyDescent="0.35"/>
    <row r="8800" customFormat="1" hidden="1" x14ac:dyDescent="0.35"/>
    <row r="8801" customFormat="1" hidden="1" x14ac:dyDescent="0.35"/>
    <row r="8802" customFormat="1" hidden="1" x14ac:dyDescent="0.35"/>
    <row r="8803" customFormat="1" hidden="1" x14ac:dyDescent="0.35"/>
    <row r="8804" customFormat="1" hidden="1" x14ac:dyDescent="0.35"/>
    <row r="8805" customFormat="1" hidden="1" x14ac:dyDescent="0.35"/>
    <row r="8806" customFormat="1" hidden="1" x14ac:dyDescent="0.35"/>
    <row r="8807" customFormat="1" hidden="1" x14ac:dyDescent="0.35"/>
    <row r="8808" customFormat="1" hidden="1" x14ac:dyDescent="0.35"/>
    <row r="8809" customFormat="1" hidden="1" x14ac:dyDescent="0.35"/>
    <row r="8810" customFormat="1" hidden="1" x14ac:dyDescent="0.35"/>
    <row r="8811" customFormat="1" hidden="1" x14ac:dyDescent="0.35"/>
    <row r="8812" customFormat="1" hidden="1" x14ac:dyDescent="0.35"/>
    <row r="8813" customFormat="1" hidden="1" x14ac:dyDescent="0.35"/>
    <row r="8814" customFormat="1" hidden="1" x14ac:dyDescent="0.35"/>
    <row r="8815" customFormat="1" hidden="1" x14ac:dyDescent="0.35"/>
    <row r="8816" customFormat="1" hidden="1" x14ac:dyDescent="0.35"/>
    <row r="8817" customFormat="1" hidden="1" x14ac:dyDescent="0.35"/>
    <row r="8818" customFormat="1" hidden="1" x14ac:dyDescent="0.35"/>
    <row r="8819" customFormat="1" hidden="1" x14ac:dyDescent="0.35"/>
    <row r="8820" customFormat="1" hidden="1" x14ac:dyDescent="0.35"/>
    <row r="8821" customFormat="1" hidden="1" x14ac:dyDescent="0.35"/>
    <row r="8822" customFormat="1" hidden="1" x14ac:dyDescent="0.35"/>
    <row r="8823" customFormat="1" hidden="1" x14ac:dyDescent="0.35"/>
    <row r="8824" customFormat="1" hidden="1" x14ac:dyDescent="0.35"/>
    <row r="8825" customFormat="1" hidden="1" x14ac:dyDescent="0.35"/>
    <row r="8826" customFormat="1" hidden="1" x14ac:dyDescent="0.35"/>
    <row r="8827" customFormat="1" hidden="1" x14ac:dyDescent="0.35"/>
    <row r="8828" customFormat="1" hidden="1" x14ac:dyDescent="0.35"/>
    <row r="8829" customFormat="1" hidden="1" x14ac:dyDescent="0.35"/>
    <row r="8830" customFormat="1" hidden="1" x14ac:dyDescent="0.35"/>
    <row r="8831" customFormat="1" hidden="1" x14ac:dyDescent="0.35"/>
    <row r="8832" customFormat="1" hidden="1" x14ac:dyDescent="0.35"/>
    <row r="8833" customFormat="1" hidden="1" x14ac:dyDescent="0.35"/>
    <row r="8834" customFormat="1" hidden="1" x14ac:dyDescent="0.35"/>
    <row r="8835" customFormat="1" hidden="1" x14ac:dyDescent="0.35"/>
    <row r="8836" customFormat="1" hidden="1" x14ac:dyDescent="0.35"/>
    <row r="8837" customFormat="1" hidden="1" x14ac:dyDescent="0.35"/>
    <row r="8838" customFormat="1" hidden="1" x14ac:dyDescent="0.35"/>
    <row r="8839" customFormat="1" hidden="1" x14ac:dyDescent="0.35"/>
    <row r="8840" customFormat="1" hidden="1" x14ac:dyDescent="0.35"/>
    <row r="8841" customFormat="1" hidden="1" x14ac:dyDescent="0.35"/>
    <row r="8842" customFormat="1" hidden="1" x14ac:dyDescent="0.35"/>
    <row r="8843" customFormat="1" hidden="1" x14ac:dyDescent="0.35"/>
    <row r="8844" customFormat="1" hidden="1" x14ac:dyDescent="0.35"/>
    <row r="8845" customFormat="1" hidden="1" x14ac:dyDescent="0.35"/>
    <row r="8846" customFormat="1" hidden="1" x14ac:dyDescent="0.35"/>
    <row r="8847" customFormat="1" hidden="1" x14ac:dyDescent="0.35"/>
    <row r="8848" customFormat="1" hidden="1" x14ac:dyDescent="0.35"/>
    <row r="8849" customFormat="1" hidden="1" x14ac:dyDescent="0.35"/>
    <row r="8850" customFormat="1" hidden="1" x14ac:dyDescent="0.35"/>
    <row r="8851" customFormat="1" hidden="1" x14ac:dyDescent="0.35"/>
    <row r="8852" customFormat="1" hidden="1" x14ac:dyDescent="0.35"/>
    <row r="8853" customFormat="1" hidden="1" x14ac:dyDescent="0.35"/>
    <row r="8854" customFormat="1" hidden="1" x14ac:dyDescent="0.35"/>
    <row r="8855" customFormat="1" hidden="1" x14ac:dyDescent="0.35"/>
    <row r="8856" customFormat="1" hidden="1" x14ac:dyDescent="0.35"/>
    <row r="8857" customFormat="1" hidden="1" x14ac:dyDescent="0.35"/>
    <row r="8858" customFormat="1" hidden="1" x14ac:dyDescent="0.35"/>
    <row r="8859" customFormat="1" hidden="1" x14ac:dyDescent="0.35"/>
    <row r="8860" customFormat="1" hidden="1" x14ac:dyDescent="0.35"/>
    <row r="8861" customFormat="1" hidden="1" x14ac:dyDescent="0.35"/>
    <row r="8862" customFormat="1" hidden="1" x14ac:dyDescent="0.35"/>
    <row r="8863" customFormat="1" hidden="1" x14ac:dyDescent="0.35"/>
    <row r="8864" customFormat="1" hidden="1" x14ac:dyDescent="0.35"/>
    <row r="8865" customFormat="1" hidden="1" x14ac:dyDescent="0.35"/>
    <row r="8866" customFormat="1" hidden="1" x14ac:dyDescent="0.35"/>
    <row r="8867" customFormat="1" hidden="1" x14ac:dyDescent="0.35"/>
    <row r="8868" customFormat="1" hidden="1" x14ac:dyDescent="0.35"/>
    <row r="8869" customFormat="1" hidden="1" x14ac:dyDescent="0.35"/>
    <row r="8870" customFormat="1" hidden="1" x14ac:dyDescent="0.35"/>
    <row r="8871" customFormat="1" hidden="1" x14ac:dyDescent="0.35"/>
    <row r="8872" customFormat="1" hidden="1" x14ac:dyDescent="0.35"/>
    <row r="8873" customFormat="1" hidden="1" x14ac:dyDescent="0.35"/>
    <row r="8874" customFormat="1" hidden="1" x14ac:dyDescent="0.35"/>
    <row r="8875" customFormat="1" hidden="1" x14ac:dyDescent="0.35"/>
    <row r="8876" customFormat="1" hidden="1" x14ac:dyDescent="0.35"/>
    <row r="8877" customFormat="1" hidden="1" x14ac:dyDescent="0.35"/>
    <row r="8878" customFormat="1" hidden="1" x14ac:dyDescent="0.35"/>
    <row r="8879" customFormat="1" hidden="1" x14ac:dyDescent="0.35"/>
    <row r="8880" customFormat="1" hidden="1" x14ac:dyDescent="0.35"/>
    <row r="8881" customFormat="1" hidden="1" x14ac:dyDescent="0.35"/>
    <row r="8882" customFormat="1" hidden="1" x14ac:dyDescent="0.35"/>
    <row r="8883" customFormat="1" hidden="1" x14ac:dyDescent="0.35"/>
    <row r="8884" customFormat="1" hidden="1" x14ac:dyDescent="0.35"/>
    <row r="8885" customFormat="1" hidden="1" x14ac:dyDescent="0.35"/>
    <row r="8886" customFormat="1" hidden="1" x14ac:dyDescent="0.35"/>
    <row r="8887" customFormat="1" hidden="1" x14ac:dyDescent="0.35"/>
    <row r="8888" customFormat="1" hidden="1" x14ac:dyDescent="0.35"/>
    <row r="8889" customFormat="1" hidden="1" x14ac:dyDescent="0.35"/>
    <row r="8890" customFormat="1" hidden="1" x14ac:dyDescent="0.35"/>
    <row r="8891" customFormat="1" hidden="1" x14ac:dyDescent="0.35"/>
    <row r="8892" customFormat="1" hidden="1" x14ac:dyDescent="0.35"/>
    <row r="8893" customFormat="1" hidden="1" x14ac:dyDescent="0.35"/>
    <row r="8894" customFormat="1" hidden="1" x14ac:dyDescent="0.35"/>
    <row r="8895" customFormat="1" hidden="1" x14ac:dyDescent="0.35"/>
    <row r="8896" customFormat="1" hidden="1" x14ac:dyDescent="0.35"/>
    <row r="8897" customFormat="1" hidden="1" x14ac:dyDescent="0.35"/>
    <row r="8898" customFormat="1" hidden="1" x14ac:dyDescent="0.35"/>
    <row r="8899" customFormat="1" hidden="1" x14ac:dyDescent="0.35"/>
    <row r="8900" customFormat="1" hidden="1" x14ac:dyDescent="0.35"/>
    <row r="8901" customFormat="1" hidden="1" x14ac:dyDescent="0.35"/>
    <row r="8902" customFormat="1" hidden="1" x14ac:dyDescent="0.35"/>
    <row r="8903" customFormat="1" hidden="1" x14ac:dyDescent="0.35"/>
    <row r="8904" customFormat="1" hidden="1" x14ac:dyDescent="0.35"/>
    <row r="8905" customFormat="1" hidden="1" x14ac:dyDescent="0.35"/>
    <row r="8906" customFormat="1" hidden="1" x14ac:dyDescent="0.35"/>
    <row r="8907" customFormat="1" hidden="1" x14ac:dyDescent="0.35"/>
    <row r="8908" customFormat="1" hidden="1" x14ac:dyDescent="0.35"/>
    <row r="8909" customFormat="1" hidden="1" x14ac:dyDescent="0.35"/>
    <row r="8910" customFormat="1" hidden="1" x14ac:dyDescent="0.35"/>
    <row r="8911" customFormat="1" hidden="1" x14ac:dyDescent="0.35"/>
    <row r="8912" customFormat="1" hidden="1" x14ac:dyDescent="0.35"/>
    <row r="8913" customFormat="1" hidden="1" x14ac:dyDescent="0.35"/>
    <row r="8914" customFormat="1" hidden="1" x14ac:dyDescent="0.35"/>
    <row r="8915" customFormat="1" hidden="1" x14ac:dyDescent="0.35"/>
    <row r="8916" customFormat="1" hidden="1" x14ac:dyDescent="0.35"/>
    <row r="8917" customFormat="1" hidden="1" x14ac:dyDescent="0.35"/>
    <row r="8918" customFormat="1" hidden="1" x14ac:dyDescent="0.35"/>
    <row r="8919" customFormat="1" hidden="1" x14ac:dyDescent="0.35"/>
    <row r="8920" customFormat="1" hidden="1" x14ac:dyDescent="0.35"/>
    <row r="8921" customFormat="1" hidden="1" x14ac:dyDescent="0.35"/>
    <row r="8922" customFormat="1" hidden="1" x14ac:dyDescent="0.35"/>
    <row r="8923" customFormat="1" hidden="1" x14ac:dyDescent="0.35"/>
    <row r="8924" customFormat="1" hidden="1" x14ac:dyDescent="0.35"/>
    <row r="8925" customFormat="1" hidden="1" x14ac:dyDescent="0.35"/>
    <row r="8926" customFormat="1" hidden="1" x14ac:dyDescent="0.35"/>
    <row r="8927" customFormat="1" hidden="1" x14ac:dyDescent="0.35"/>
    <row r="8928" customFormat="1" hidden="1" x14ac:dyDescent="0.35"/>
    <row r="8929" customFormat="1" hidden="1" x14ac:dyDescent="0.35"/>
    <row r="8930" customFormat="1" hidden="1" x14ac:dyDescent="0.35"/>
    <row r="8931" customFormat="1" hidden="1" x14ac:dyDescent="0.35"/>
    <row r="8932" customFormat="1" hidden="1" x14ac:dyDescent="0.35"/>
    <row r="8933" customFormat="1" hidden="1" x14ac:dyDescent="0.35"/>
    <row r="8934" customFormat="1" hidden="1" x14ac:dyDescent="0.35"/>
    <row r="8935" customFormat="1" hidden="1" x14ac:dyDescent="0.35"/>
    <row r="8936" customFormat="1" hidden="1" x14ac:dyDescent="0.35"/>
    <row r="8937" customFormat="1" hidden="1" x14ac:dyDescent="0.35"/>
    <row r="8938" customFormat="1" hidden="1" x14ac:dyDescent="0.35"/>
    <row r="8939" customFormat="1" hidden="1" x14ac:dyDescent="0.35"/>
    <row r="8940" customFormat="1" hidden="1" x14ac:dyDescent="0.35"/>
    <row r="8941" customFormat="1" hidden="1" x14ac:dyDescent="0.35"/>
    <row r="8942" customFormat="1" hidden="1" x14ac:dyDescent="0.35"/>
    <row r="8943" customFormat="1" hidden="1" x14ac:dyDescent="0.35"/>
    <row r="8944" customFormat="1" hidden="1" x14ac:dyDescent="0.35"/>
    <row r="8945" customFormat="1" hidden="1" x14ac:dyDescent="0.35"/>
    <row r="8946" customFormat="1" hidden="1" x14ac:dyDescent="0.35"/>
    <row r="8947" customFormat="1" hidden="1" x14ac:dyDescent="0.35"/>
    <row r="8948" customFormat="1" hidden="1" x14ac:dyDescent="0.35"/>
    <row r="8949" customFormat="1" hidden="1" x14ac:dyDescent="0.35"/>
    <row r="8950" customFormat="1" hidden="1" x14ac:dyDescent="0.35"/>
    <row r="8951" customFormat="1" hidden="1" x14ac:dyDescent="0.35"/>
    <row r="8952" customFormat="1" hidden="1" x14ac:dyDescent="0.35"/>
    <row r="8953" customFormat="1" hidden="1" x14ac:dyDescent="0.35"/>
    <row r="8954" customFormat="1" hidden="1" x14ac:dyDescent="0.35"/>
    <row r="8955" customFormat="1" hidden="1" x14ac:dyDescent="0.35"/>
    <row r="8956" customFormat="1" hidden="1" x14ac:dyDescent="0.35"/>
    <row r="8957" customFormat="1" hidden="1" x14ac:dyDescent="0.35"/>
    <row r="8958" customFormat="1" hidden="1" x14ac:dyDescent="0.35"/>
    <row r="8959" customFormat="1" hidden="1" x14ac:dyDescent="0.35"/>
    <row r="8960" customFormat="1" hidden="1" x14ac:dyDescent="0.35"/>
    <row r="8961" customFormat="1" hidden="1" x14ac:dyDescent="0.35"/>
    <row r="8962" customFormat="1" hidden="1" x14ac:dyDescent="0.35"/>
    <row r="8963" customFormat="1" hidden="1" x14ac:dyDescent="0.35"/>
    <row r="8964" customFormat="1" hidden="1" x14ac:dyDescent="0.35"/>
    <row r="8965" customFormat="1" hidden="1" x14ac:dyDescent="0.35"/>
    <row r="8966" customFormat="1" hidden="1" x14ac:dyDescent="0.35"/>
    <row r="8967" customFormat="1" hidden="1" x14ac:dyDescent="0.35"/>
    <row r="8968" customFormat="1" hidden="1" x14ac:dyDescent="0.35"/>
    <row r="8969" customFormat="1" hidden="1" x14ac:dyDescent="0.35"/>
    <row r="8970" customFormat="1" hidden="1" x14ac:dyDescent="0.35"/>
    <row r="8971" customFormat="1" hidden="1" x14ac:dyDescent="0.35"/>
    <row r="8972" customFormat="1" hidden="1" x14ac:dyDescent="0.35"/>
    <row r="8973" customFormat="1" hidden="1" x14ac:dyDescent="0.35"/>
    <row r="8974" customFormat="1" hidden="1" x14ac:dyDescent="0.35"/>
    <row r="8975" customFormat="1" hidden="1" x14ac:dyDescent="0.35"/>
    <row r="8976" customFormat="1" hidden="1" x14ac:dyDescent="0.35"/>
    <row r="8977" customFormat="1" hidden="1" x14ac:dyDescent="0.35"/>
    <row r="8978" customFormat="1" hidden="1" x14ac:dyDescent="0.35"/>
    <row r="8979" customFormat="1" hidden="1" x14ac:dyDescent="0.35"/>
    <row r="8980" customFormat="1" hidden="1" x14ac:dyDescent="0.35"/>
    <row r="8981" customFormat="1" hidden="1" x14ac:dyDescent="0.35"/>
    <row r="8982" customFormat="1" hidden="1" x14ac:dyDescent="0.35"/>
    <row r="8983" customFormat="1" hidden="1" x14ac:dyDescent="0.35"/>
    <row r="8984" customFormat="1" hidden="1" x14ac:dyDescent="0.35"/>
    <row r="8985" customFormat="1" hidden="1" x14ac:dyDescent="0.35"/>
    <row r="8986" customFormat="1" hidden="1" x14ac:dyDescent="0.35"/>
    <row r="8987" customFormat="1" hidden="1" x14ac:dyDescent="0.35"/>
    <row r="8988" customFormat="1" hidden="1" x14ac:dyDescent="0.35"/>
    <row r="8989" customFormat="1" hidden="1" x14ac:dyDescent="0.35"/>
    <row r="8990" customFormat="1" hidden="1" x14ac:dyDescent="0.35"/>
    <row r="8991" customFormat="1" hidden="1" x14ac:dyDescent="0.35"/>
    <row r="8992" customFormat="1" hidden="1" x14ac:dyDescent="0.35"/>
    <row r="8993" customFormat="1" hidden="1" x14ac:dyDescent="0.35"/>
    <row r="8994" customFormat="1" hidden="1" x14ac:dyDescent="0.35"/>
    <row r="8995" customFormat="1" hidden="1" x14ac:dyDescent="0.35"/>
    <row r="8996" customFormat="1" hidden="1" x14ac:dyDescent="0.35"/>
    <row r="8997" customFormat="1" hidden="1" x14ac:dyDescent="0.35"/>
    <row r="8998" customFormat="1" hidden="1" x14ac:dyDescent="0.35"/>
    <row r="8999" customFormat="1" hidden="1" x14ac:dyDescent="0.35"/>
    <row r="9000" customFormat="1" hidden="1" x14ac:dyDescent="0.35"/>
    <row r="9001" customFormat="1" hidden="1" x14ac:dyDescent="0.35"/>
    <row r="9002" customFormat="1" hidden="1" x14ac:dyDescent="0.35"/>
    <row r="9003" customFormat="1" hidden="1" x14ac:dyDescent="0.35"/>
    <row r="9004" customFormat="1" hidden="1" x14ac:dyDescent="0.35"/>
    <row r="9005" customFormat="1" hidden="1" x14ac:dyDescent="0.35"/>
    <row r="9006" customFormat="1" hidden="1" x14ac:dyDescent="0.35"/>
    <row r="9007" customFormat="1" hidden="1" x14ac:dyDescent="0.35"/>
    <row r="9008" customFormat="1" hidden="1" x14ac:dyDescent="0.35"/>
    <row r="9009" customFormat="1" hidden="1" x14ac:dyDescent="0.35"/>
    <row r="9010" customFormat="1" hidden="1" x14ac:dyDescent="0.35"/>
    <row r="9011" customFormat="1" hidden="1" x14ac:dyDescent="0.35"/>
    <row r="9012" customFormat="1" hidden="1" x14ac:dyDescent="0.35"/>
    <row r="9013" customFormat="1" hidden="1" x14ac:dyDescent="0.35"/>
    <row r="9014" customFormat="1" hidden="1" x14ac:dyDescent="0.35"/>
    <row r="9015" customFormat="1" hidden="1" x14ac:dyDescent="0.35"/>
    <row r="9016" customFormat="1" hidden="1" x14ac:dyDescent="0.35"/>
    <row r="9017" customFormat="1" hidden="1" x14ac:dyDescent="0.35"/>
    <row r="9018" customFormat="1" hidden="1" x14ac:dyDescent="0.35"/>
    <row r="9019" customFormat="1" hidden="1" x14ac:dyDescent="0.35"/>
    <row r="9020" customFormat="1" hidden="1" x14ac:dyDescent="0.35"/>
    <row r="9021" customFormat="1" hidden="1" x14ac:dyDescent="0.35"/>
    <row r="9022" customFormat="1" hidden="1" x14ac:dyDescent="0.35"/>
    <row r="9023" customFormat="1" hidden="1" x14ac:dyDescent="0.35"/>
    <row r="9024" customFormat="1" hidden="1" x14ac:dyDescent="0.35"/>
    <row r="9025" customFormat="1" hidden="1" x14ac:dyDescent="0.35"/>
    <row r="9026" customFormat="1" hidden="1" x14ac:dyDescent="0.35"/>
    <row r="9027" customFormat="1" hidden="1" x14ac:dyDescent="0.35"/>
    <row r="9028" customFormat="1" hidden="1" x14ac:dyDescent="0.35"/>
    <row r="9029" customFormat="1" hidden="1" x14ac:dyDescent="0.35"/>
    <row r="9030" customFormat="1" hidden="1" x14ac:dyDescent="0.35"/>
    <row r="9031" customFormat="1" hidden="1" x14ac:dyDescent="0.35"/>
    <row r="9032" customFormat="1" hidden="1" x14ac:dyDescent="0.35"/>
    <row r="9033" customFormat="1" hidden="1" x14ac:dyDescent="0.35"/>
    <row r="9034" customFormat="1" hidden="1" x14ac:dyDescent="0.35"/>
    <row r="9035" customFormat="1" hidden="1" x14ac:dyDescent="0.35"/>
    <row r="9036" customFormat="1" hidden="1" x14ac:dyDescent="0.35"/>
    <row r="9037" customFormat="1" hidden="1" x14ac:dyDescent="0.35"/>
    <row r="9038" customFormat="1" hidden="1" x14ac:dyDescent="0.35"/>
    <row r="9039" customFormat="1" hidden="1" x14ac:dyDescent="0.35"/>
    <row r="9040" customFormat="1" hidden="1" x14ac:dyDescent="0.35"/>
    <row r="9041" customFormat="1" hidden="1" x14ac:dyDescent="0.35"/>
    <row r="9042" customFormat="1" hidden="1" x14ac:dyDescent="0.35"/>
    <row r="9043" customFormat="1" hidden="1" x14ac:dyDescent="0.35"/>
    <row r="9044" customFormat="1" hidden="1" x14ac:dyDescent="0.35"/>
    <row r="9045" customFormat="1" hidden="1" x14ac:dyDescent="0.35"/>
    <row r="9046" customFormat="1" hidden="1" x14ac:dyDescent="0.35"/>
    <row r="9047" customFormat="1" hidden="1" x14ac:dyDescent="0.35"/>
    <row r="9048" customFormat="1" hidden="1" x14ac:dyDescent="0.35"/>
    <row r="9049" customFormat="1" hidden="1" x14ac:dyDescent="0.35"/>
    <row r="9050" customFormat="1" hidden="1" x14ac:dyDescent="0.35"/>
    <row r="9051" customFormat="1" hidden="1" x14ac:dyDescent="0.35"/>
    <row r="9052" customFormat="1" hidden="1" x14ac:dyDescent="0.35"/>
    <row r="9053" customFormat="1" hidden="1" x14ac:dyDescent="0.35"/>
    <row r="9054" customFormat="1" hidden="1" x14ac:dyDescent="0.35"/>
    <row r="9055" customFormat="1" hidden="1" x14ac:dyDescent="0.35"/>
    <row r="9056" customFormat="1" hidden="1" x14ac:dyDescent="0.35"/>
    <row r="9057" customFormat="1" hidden="1" x14ac:dyDescent="0.35"/>
    <row r="9058" customFormat="1" hidden="1" x14ac:dyDescent="0.35"/>
    <row r="9059" customFormat="1" hidden="1" x14ac:dyDescent="0.35"/>
    <row r="9060" customFormat="1" hidden="1" x14ac:dyDescent="0.35"/>
    <row r="9061" customFormat="1" hidden="1" x14ac:dyDescent="0.35"/>
    <row r="9062" customFormat="1" hidden="1" x14ac:dyDescent="0.35"/>
    <row r="9063" customFormat="1" hidden="1" x14ac:dyDescent="0.35"/>
    <row r="9064" customFormat="1" hidden="1" x14ac:dyDescent="0.35"/>
    <row r="9065" customFormat="1" hidden="1" x14ac:dyDescent="0.35"/>
    <row r="9066" customFormat="1" hidden="1" x14ac:dyDescent="0.35"/>
    <row r="9067" customFormat="1" hidden="1" x14ac:dyDescent="0.35"/>
    <row r="9068" customFormat="1" hidden="1" x14ac:dyDescent="0.35"/>
    <row r="9069" customFormat="1" hidden="1" x14ac:dyDescent="0.35"/>
    <row r="9070" customFormat="1" hidden="1" x14ac:dyDescent="0.35"/>
    <row r="9071" customFormat="1" hidden="1" x14ac:dyDescent="0.35"/>
    <row r="9072" customFormat="1" hidden="1" x14ac:dyDescent="0.35"/>
    <row r="9073" customFormat="1" hidden="1" x14ac:dyDescent="0.35"/>
    <row r="9074" customFormat="1" hidden="1" x14ac:dyDescent="0.35"/>
    <row r="9075" customFormat="1" hidden="1" x14ac:dyDescent="0.35"/>
    <row r="9076" customFormat="1" hidden="1" x14ac:dyDescent="0.35"/>
    <row r="9077" customFormat="1" hidden="1" x14ac:dyDescent="0.35"/>
    <row r="9078" customFormat="1" hidden="1" x14ac:dyDescent="0.35"/>
    <row r="9079" customFormat="1" hidden="1" x14ac:dyDescent="0.35"/>
    <row r="9080" customFormat="1" hidden="1" x14ac:dyDescent="0.35"/>
    <row r="9081" customFormat="1" hidden="1" x14ac:dyDescent="0.35"/>
    <row r="9082" customFormat="1" hidden="1" x14ac:dyDescent="0.35"/>
    <row r="9083" customFormat="1" hidden="1" x14ac:dyDescent="0.35"/>
    <row r="9084" customFormat="1" hidden="1" x14ac:dyDescent="0.35"/>
    <row r="9085" customFormat="1" hidden="1" x14ac:dyDescent="0.35"/>
    <row r="9086" customFormat="1" hidden="1" x14ac:dyDescent="0.35"/>
    <row r="9087" customFormat="1" hidden="1" x14ac:dyDescent="0.35"/>
    <row r="9088" customFormat="1" hidden="1" x14ac:dyDescent="0.35"/>
    <row r="9089" customFormat="1" hidden="1" x14ac:dyDescent="0.35"/>
    <row r="9090" customFormat="1" hidden="1" x14ac:dyDescent="0.35"/>
    <row r="9091" customFormat="1" hidden="1" x14ac:dyDescent="0.35"/>
    <row r="9092" customFormat="1" hidden="1" x14ac:dyDescent="0.35"/>
    <row r="9093" customFormat="1" hidden="1" x14ac:dyDescent="0.35"/>
    <row r="9094" customFormat="1" hidden="1" x14ac:dyDescent="0.35"/>
    <row r="9095" customFormat="1" hidden="1" x14ac:dyDescent="0.35"/>
    <row r="9096" customFormat="1" hidden="1" x14ac:dyDescent="0.35"/>
    <row r="9097" customFormat="1" hidden="1" x14ac:dyDescent="0.35"/>
    <row r="9098" customFormat="1" hidden="1" x14ac:dyDescent="0.35"/>
    <row r="9099" customFormat="1" hidden="1" x14ac:dyDescent="0.35"/>
    <row r="9100" customFormat="1" hidden="1" x14ac:dyDescent="0.35"/>
    <row r="9101" customFormat="1" hidden="1" x14ac:dyDescent="0.35"/>
    <row r="9102" customFormat="1" hidden="1" x14ac:dyDescent="0.35"/>
    <row r="9103" customFormat="1" hidden="1" x14ac:dyDescent="0.35"/>
    <row r="9104" customFormat="1" hidden="1" x14ac:dyDescent="0.35"/>
    <row r="9105" customFormat="1" hidden="1" x14ac:dyDescent="0.35"/>
    <row r="9106" customFormat="1" hidden="1" x14ac:dyDescent="0.35"/>
    <row r="9107" customFormat="1" hidden="1" x14ac:dyDescent="0.35"/>
    <row r="9108" customFormat="1" hidden="1" x14ac:dyDescent="0.35"/>
    <row r="9109" customFormat="1" hidden="1" x14ac:dyDescent="0.35"/>
    <row r="9110" customFormat="1" hidden="1" x14ac:dyDescent="0.35"/>
    <row r="9111" customFormat="1" hidden="1" x14ac:dyDescent="0.35"/>
    <row r="9112" customFormat="1" hidden="1" x14ac:dyDescent="0.35"/>
    <row r="9113" customFormat="1" hidden="1" x14ac:dyDescent="0.35"/>
    <row r="9114" customFormat="1" hidden="1" x14ac:dyDescent="0.35"/>
    <row r="9115" customFormat="1" hidden="1" x14ac:dyDescent="0.35"/>
    <row r="9116" customFormat="1" hidden="1" x14ac:dyDescent="0.35"/>
    <row r="9117" customFormat="1" hidden="1" x14ac:dyDescent="0.35"/>
    <row r="9118" customFormat="1" hidden="1" x14ac:dyDescent="0.35"/>
    <row r="9119" customFormat="1" hidden="1" x14ac:dyDescent="0.35"/>
    <row r="9120" customFormat="1" hidden="1" x14ac:dyDescent="0.35"/>
    <row r="9121" customFormat="1" hidden="1" x14ac:dyDescent="0.35"/>
    <row r="9122" customFormat="1" hidden="1" x14ac:dyDescent="0.35"/>
    <row r="9123" customFormat="1" hidden="1" x14ac:dyDescent="0.35"/>
    <row r="9124" customFormat="1" hidden="1" x14ac:dyDescent="0.35"/>
    <row r="9125" customFormat="1" hidden="1" x14ac:dyDescent="0.35"/>
    <row r="9126" customFormat="1" hidden="1" x14ac:dyDescent="0.35"/>
    <row r="9127" customFormat="1" hidden="1" x14ac:dyDescent="0.35"/>
    <row r="9128" customFormat="1" hidden="1" x14ac:dyDescent="0.35"/>
    <row r="9129" customFormat="1" hidden="1" x14ac:dyDescent="0.35"/>
    <row r="9130" customFormat="1" hidden="1" x14ac:dyDescent="0.35"/>
    <row r="9131" customFormat="1" hidden="1" x14ac:dyDescent="0.35"/>
    <row r="9132" customFormat="1" hidden="1" x14ac:dyDescent="0.35"/>
    <row r="9133" customFormat="1" hidden="1" x14ac:dyDescent="0.35"/>
    <row r="9134" customFormat="1" hidden="1" x14ac:dyDescent="0.35"/>
    <row r="9135" customFormat="1" hidden="1" x14ac:dyDescent="0.35"/>
    <row r="9136" customFormat="1" hidden="1" x14ac:dyDescent="0.35"/>
    <row r="9137" customFormat="1" hidden="1" x14ac:dyDescent="0.35"/>
    <row r="9138" customFormat="1" hidden="1" x14ac:dyDescent="0.35"/>
    <row r="9139" customFormat="1" hidden="1" x14ac:dyDescent="0.35"/>
    <row r="9140" customFormat="1" hidden="1" x14ac:dyDescent="0.35"/>
    <row r="9141" customFormat="1" hidden="1" x14ac:dyDescent="0.35"/>
    <row r="9142" customFormat="1" hidden="1" x14ac:dyDescent="0.35"/>
    <row r="9143" customFormat="1" hidden="1" x14ac:dyDescent="0.35"/>
    <row r="9144" customFormat="1" hidden="1" x14ac:dyDescent="0.35"/>
    <row r="9145" customFormat="1" hidden="1" x14ac:dyDescent="0.35"/>
    <row r="9146" customFormat="1" hidden="1" x14ac:dyDescent="0.35"/>
    <row r="9147" customFormat="1" hidden="1" x14ac:dyDescent="0.35"/>
    <row r="9148" customFormat="1" hidden="1" x14ac:dyDescent="0.35"/>
    <row r="9149" customFormat="1" hidden="1" x14ac:dyDescent="0.35"/>
    <row r="9150" customFormat="1" hidden="1" x14ac:dyDescent="0.35"/>
    <row r="9151" customFormat="1" hidden="1" x14ac:dyDescent="0.35"/>
    <row r="9152" customFormat="1" hidden="1" x14ac:dyDescent="0.35"/>
    <row r="9153" customFormat="1" hidden="1" x14ac:dyDescent="0.35"/>
    <row r="9154" customFormat="1" hidden="1" x14ac:dyDescent="0.35"/>
    <row r="9155" customFormat="1" hidden="1" x14ac:dyDescent="0.35"/>
    <row r="9156" customFormat="1" hidden="1" x14ac:dyDescent="0.35"/>
    <row r="9157" customFormat="1" hidden="1" x14ac:dyDescent="0.35"/>
    <row r="9158" customFormat="1" hidden="1" x14ac:dyDescent="0.35"/>
    <row r="9159" customFormat="1" hidden="1" x14ac:dyDescent="0.35"/>
    <row r="9160" customFormat="1" hidden="1" x14ac:dyDescent="0.35"/>
    <row r="9161" customFormat="1" hidden="1" x14ac:dyDescent="0.35"/>
    <row r="9162" customFormat="1" hidden="1" x14ac:dyDescent="0.35"/>
    <row r="9163" customFormat="1" hidden="1" x14ac:dyDescent="0.35"/>
    <row r="9164" customFormat="1" hidden="1" x14ac:dyDescent="0.35"/>
    <row r="9165" customFormat="1" hidden="1" x14ac:dyDescent="0.35"/>
    <row r="9166" customFormat="1" hidden="1" x14ac:dyDescent="0.35"/>
    <row r="9167" customFormat="1" hidden="1" x14ac:dyDescent="0.35"/>
    <row r="9168" customFormat="1" hidden="1" x14ac:dyDescent="0.35"/>
    <row r="9169" customFormat="1" hidden="1" x14ac:dyDescent="0.35"/>
    <row r="9170" customFormat="1" hidden="1" x14ac:dyDescent="0.35"/>
    <row r="9171" customFormat="1" hidden="1" x14ac:dyDescent="0.35"/>
    <row r="9172" customFormat="1" hidden="1" x14ac:dyDescent="0.35"/>
    <row r="9173" customFormat="1" hidden="1" x14ac:dyDescent="0.35"/>
    <row r="9174" customFormat="1" hidden="1" x14ac:dyDescent="0.35"/>
    <row r="9175" customFormat="1" hidden="1" x14ac:dyDescent="0.35"/>
    <row r="9176" customFormat="1" hidden="1" x14ac:dyDescent="0.35"/>
    <row r="9177" customFormat="1" hidden="1" x14ac:dyDescent="0.35"/>
    <row r="9178" customFormat="1" hidden="1" x14ac:dyDescent="0.35"/>
    <row r="9179" customFormat="1" hidden="1" x14ac:dyDescent="0.35"/>
    <row r="9180" customFormat="1" hidden="1" x14ac:dyDescent="0.35"/>
    <row r="9181" customFormat="1" hidden="1" x14ac:dyDescent="0.35"/>
    <row r="9182" customFormat="1" hidden="1" x14ac:dyDescent="0.35"/>
    <row r="9183" customFormat="1" hidden="1" x14ac:dyDescent="0.35"/>
    <row r="9184" customFormat="1" hidden="1" x14ac:dyDescent="0.35"/>
    <row r="9185" customFormat="1" hidden="1" x14ac:dyDescent="0.35"/>
    <row r="9186" customFormat="1" hidden="1" x14ac:dyDescent="0.35"/>
    <row r="9187" customFormat="1" hidden="1" x14ac:dyDescent="0.35"/>
    <row r="9188" customFormat="1" hidden="1" x14ac:dyDescent="0.35"/>
    <row r="9189" customFormat="1" hidden="1" x14ac:dyDescent="0.35"/>
    <row r="9190" customFormat="1" hidden="1" x14ac:dyDescent="0.35"/>
    <row r="9191" customFormat="1" hidden="1" x14ac:dyDescent="0.35"/>
    <row r="9192" customFormat="1" hidden="1" x14ac:dyDescent="0.35"/>
    <row r="9193" customFormat="1" hidden="1" x14ac:dyDescent="0.35"/>
    <row r="9194" customFormat="1" hidden="1" x14ac:dyDescent="0.35"/>
    <row r="9195" customFormat="1" hidden="1" x14ac:dyDescent="0.35"/>
    <row r="9196" customFormat="1" hidden="1" x14ac:dyDescent="0.35"/>
    <row r="9197" customFormat="1" hidden="1" x14ac:dyDescent="0.35"/>
    <row r="9198" customFormat="1" hidden="1" x14ac:dyDescent="0.35"/>
    <row r="9199" customFormat="1" hidden="1" x14ac:dyDescent="0.35"/>
    <row r="9200" customFormat="1" hidden="1" x14ac:dyDescent="0.35"/>
    <row r="9201" customFormat="1" hidden="1" x14ac:dyDescent="0.35"/>
    <row r="9202" customFormat="1" hidden="1" x14ac:dyDescent="0.35"/>
    <row r="9203" customFormat="1" hidden="1" x14ac:dyDescent="0.35"/>
    <row r="9204" customFormat="1" hidden="1" x14ac:dyDescent="0.35"/>
    <row r="9205" customFormat="1" hidden="1" x14ac:dyDescent="0.35"/>
    <row r="9206" customFormat="1" hidden="1" x14ac:dyDescent="0.35"/>
    <row r="9207" customFormat="1" hidden="1" x14ac:dyDescent="0.35"/>
    <row r="9208" customFormat="1" hidden="1" x14ac:dyDescent="0.35"/>
    <row r="9209" customFormat="1" hidden="1" x14ac:dyDescent="0.35"/>
    <row r="9210" customFormat="1" hidden="1" x14ac:dyDescent="0.35"/>
    <row r="9211" customFormat="1" hidden="1" x14ac:dyDescent="0.35"/>
    <row r="9212" customFormat="1" hidden="1" x14ac:dyDescent="0.35"/>
    <row r="9213" customFormat="1" hidden="1" x14ac:dyDescent="0.35"/>
    <row r="9214" customFormat="1" hidden="1" x14ac:dyDescent="0.35"/>
    <row r="9215" customFormat="1" hidden="1" x14ac:dyDescent="0.35"/>
    <row r="9216" customFormat="1" hidden="1" x14ac:dyDescent="0.35"/>
    <row r="9217" customFormat="1" hidden="1" x14ac:dyDescent="0.35"/>
    <row r="9218" customFormat="1" hidden="1" x14ac:dyDescent="0.35"/>
    <row r="9219" customFormat="1" hidden="1" x14ac:dyDescent="0.35"/>
    <row r="9220" customFormat="1" hidden="1" x14ac:dyDescent="0.35"/>
    <row r="9221" customFormat="1" hidden="1" x14ac:dyDescent="0.35"/>
    <row r="9222" customFormat="1" hidden="1" x14ac:dyDescent="0.35"/>
    <row r="9223" customFormat="1" hidden="1" x14ac:dyDescent="0.35"/>
    <row r="9224" customFormat="1" hidden="1" x14ac:dyDescent="0.35"/>
    <row r="9225" customFormat="1" hidden="1" x14ac:dyDescent="0.35"/>
    <row r="9226" customFormat="1" hidden="1" x14ac:dyDescent="0.35"/>
    <row r="9227" customFormat="1" hidden="1" x14ac:dyDescent="0.35"/>
    <row r="9228" customFormat="1" hidden="1" x14ac:dyDescent="0.35"/>
    <row r="9229" customFormat="1" hidden="1" x14ac:dyDescent="0.35"/>
    <row r="9230" customFormat="1" hidden="1" x14ac:dyDescent="0.35"/>
    <row r="9231" customFormat="1" hidden="1" x14ac:dyDescent="0.35"/>
    <row r="9232" customFormat="1" hidden="1" x14ac:dyDescent="0.35"/>
    <row r="9233" customFormat="1" hidden="1" x14ac:dyDescent="0.35"/>
    <row r="9234" customFormat="1" hidden="1" x14ac:dyDescent="0.35"/>
    <row r="9235" customFormat="1" hidden="1" x14ac:dyDescent="0.35"/>
    <row r="9236" customFormat="1" hidden="1" x14ac:dyDescent="0.35"/>
    <row r="9237" customFormat="1" hidden="1" x14ac:dyDescent="0.35"/>
    <row r="9238" customFormat="1" hidden="1" x14ac:dyDescent="0.35"/>
    <row r="9239" customFormat="1" hidden="1" x14ac:dyDescent="0.35"/>
    <row r="9240" customFormat="1" hidden="1" x14ac:dyDescent="0.35"/>
    <row r="9241" customFormat="1" hidden="1" x14ac:dyDescent="0.35"/>
    <row r="9242" customFormat="1" hidden="1" x14ac:dyDescent="0.35"/>
    <row r="9243" customFormat="1" hidden="1" x14ac:dyDescent="0.35"/>
    <row r="9244" customFormat="1" hidden="1" x14ac:dyDescent="0.35"/>
    <row r="9245" customFormat="1" hidden="1" x14ac:dyDescent="0.35"/>
    <row r="9246" customFormat="1" hidden="1" x14ac:dyDescent="0.35"/>
    <row r="9247" customFormat="1" hidden="1" x14ac:dyDescent="0.35"/>
    <row r="9248" customFormat="1" hidden="1" x14ac:dyDescent="0.35"/>
    <row r="9249" customFormat="1" hidden="1" x14ac:dyDescent="0.35"/>
    <row r="9250" customFormat="1" hidden="1" x14ac:dyDescent="0.35"/>
    <row r="9251" customFormat="1" hidden="1" x14ac:dyDescent="0.35"/>
    <row r="9252" customFormat="1" hidden="1" x14ac:dyDescent="0.35"/>
    <row r="9253" customFormat="1" hidden="1" x14ac:dyDescent="0.35"/>
    <row r="9254" customFormat="1" hidden="1" x14ac:dyDescent="0.35"/>
    <row r="9255" customFormat="1" hidden="1" x14ac:dyDescent="0.35"/>
    <row r="9256" customFormat="1" hidden="1" x14ac:dyDescent="0.35"/>
    <row r="9257" customFormat="1" hidden="1" x14ac:dyDescent="0.35"/>
    <row r="9258" customFormat="1" hidden="1" x14ac:dyDescent="0.35"/>
    <row r="9259" customFormat="1" hidden="1" x14ac:dyDescent="0.35"/>
    <row r="9260" customFormat="1" hidden="1" x14ac:dyDescent="0.35"/>
    <row r="9261" customFormat="1" hidden="1" x14ac:dyDescent="0.35"/>
    <row r="9262" customFormat="1" hidden="1" x14ac:dyDescent="0.35"/>
    <row r="9263" customFormat="1" hidden="1" x14ac:dyDescent="0.35"/>
    <row r="9264" customFormat="1" hidden="1" x14ac:dyDescent="0.35"/>
    <row r="9265" customFormat="1" hidden="1" x14ac:dyDescent="0.35"/>
    <row r="9266" customFormat="1" hidden="1" x14ac:dyDescent="0.35"/>
    <row r="9267" customFormat="1" hidden="1" x14ac:dyDescent="0.35"/>
    <row r="9268" customFormat="1" hidden="1" x14ac:dyDescent="0.35"/>
    <row r="9269" customFormat="1" hidden="1" x14ac:dyDescent="0.35"/>
    <row r="9270" customFormat="1" hidden="1" x14ac:dyDescent="0.35"/>
    <row r="9271" customFormat="1" hidden="1" x14ac:dyDescent="0.35"/>
    <row r="9272" customFormat="1" hidden="1" x14ac:dyDescent="0.35"/>
    <row r="9273" customFormat="1" hidden="1" x14ac:dyDescent="0.35"/>
    <row r="9274" customFormat="1" hidden="1" x14ac:dyDescent="0.35"/>
    <row r="9275" customFormat="1" hidden="1" x14ac:dyDescent="0.35"/>
    <row r="9276" customFormat="1" hidden="1" x14ac:dyDescent="0.35"/>
    <row r="9277" customFormat="1" hidden="1" x14ac:dyDescent="0.35"/>
    <row r="9278" customFormat="1" hidden="1" x14ac:dyDescent="0.35"/>
    <row r="9279" customFormat="1" hidden="1" x14ac:dyDescent="0.35"/>
    <row r="9280" customFormat="1" hidden="1" x14ac:dyDescent="0.35"/>
    <row r="9281" customFormat="1" hidden="1" x14ac:dyDescent="0.35"/>
    <row r="9282" customFormat="1" hidden="1" x14ac:dyDescent="0.35"/>
    <row r="9283" customFormat="1" hidden="1" x14ac:dyDescent="0.35"/>
    <row r="9284" customFormat="1" hidden="1" x14ac:dyDescent="0.35"/>
    <row r="9285" customFormat="1" hidden="1" x14ac:dyDescent="0.35"/>
    <row r="9286" customFormat="1" hidden="1" x14ac:dyDescent="0.35"/>
    <row r="9287" customFormat="1" hidden="1" x14ac:dyDescent="0.35"/>
    <row r="9288" customFormat="1" hidden="1" x14ac:dyDescent="0.35"/>
    <row r="9289" customFormat="1" hidden="1" x14ac:dyDescent="0.35"/>
    <row r="9290" customFormat="1" hidden="1" x14ac:dyDescent="0.35"/>
    <row r="9291" customFormat="1" hidden="1" x14ac:dyDescent="0.35"/>
    <row r="9292" customFormat="1" hidden="1" x14ac:dyDescent="0.35"/>
    <row r="9293" customFormat="1" hidden="1" x14ac:dyDescent="0.35"/>
    <row r="9294" customFormat="1" hidden="1" x14ac:dyDescent="0.35"/>
    <row r="9295" customFormat="1" hidden="1" x14ac:dyDescent="0.35"/>
    <row r="9296" customFormat="1" hidden="1" x14ac:dyDescent="0.35"/>
    <row r="9297" customFormat="1" hidden="1" x14ac:dyDescent="0.35"/>
    <row r="9298" customFormat="1" hidden="1" x14ac:dyDescent="0.35"/>
    <row r="9299" customFormat="1" hidden="1" x14ac:dyDescent="0.35"/>
    <row r="9300" customFormat="1" hidden="1" x14ac:dyDescent="0.35"/>
    <row r="9301" customFormat="1" hidden="1" x14ac:dyDescent="0.35"/>
    <row r="9302" customFormat="1" hidden="1" x14ac:dyDescent="0.35"/>
    <row r="9303" customFormat="1" hidden="1" x14ac:dyDescent="0.35"/>
    <row r="9304" customFormat="1" hidden="1" x14ac:dyDescent="0.35"/>
    <row r="9305" customFormat="1" hidden="1" x14ac:dyDescent="0.35"/>
    <row r="9306" customFormat="1" hidden="1" x14ac:dyDescent="0.35"/>
    <row r="9307" customFormat="1" hidden="1" x14ac:dyDescent="0.35"/>
    <row r="9308" customFormat="1" hidden="1" x14ac:dyDescent="0.35"/>
    <row r="9309" customFormat="1" hidden="1" x14ac:dyDescent="0.35"/>
    <row r="9310" customFormat="1" hidden="1" x14ac:dyDescent="0.35"/>
    <row r="9311" customFormat="1" hidden="1" x14ac:dyDescent="0.35"/>
    <row r="9312" customFormat="1" hidden="1" x14ac:dyDescent="0.35"/>
    <row r="9313" customFormat="1" hidden="1" x14ac:dyDescent="0.35"/>
    <row r="9314" customFormat="1" hidden="1" x14ac:dyDescent="0.35"/>
    <row r="9315" customFormat="1" hidden="1" x14ac:dyDescent="0.35"/>
    <row r="9316" customFormat="1" hidden="1" x14ac:dyDescent="0.35"/>
    <row r="9317" customFormat="1" hidden="1" x14ac:dyDescent="0.35"/>
    <row r="9318" customFormat="1" hidden="1" x14ac:dyDescent="0.35"/>
    <row r="9319" customFormat="1" hidden="1" x14ac:dyDescent="0.35"/>
    <row r="9320" customFormat="1" hidden="1" x14ac:dyDescent="0.35"/>
    <row r="9321" customFormat="1" hidden="1" x14ac:dyDescent="0.35"/>
    <row r="9322" customFormat="1" hidden="1" x14ac:dyDescent="0.35"/>
    <row r="9323" customFormat="1" hidden="1" x14ac:dyDescent="0.35"/>
    <row r="9324" customFormat="1" hidden="1" x14ac:dyDescent="0.35"/>
    <row r="9325" customFormat="1" hidden="1" x14ac:dyDescent="0.35"/>
    <row r="9326" customFormat="1" hidden="1" x14ac:dyDescent="0.35"/>
    <row r="9327" customFormat="1" hidden="1" x14ac:dyDescent="0.35"/>
    <row r="9328" customFormat="1" hidden="1" x14ac:dyDescent="0.35"/>
    <row r="9329" customFormat="1" hidden="1" x14ac:dyDescent="0.35"/>
    <row r="9330" customFormat="1" hidden="1" x14ac:dyDescent="0.35"/>
    <row r="9331" customFormat="1" hidden="1" x14ac:dyDescent="0.35"/>
    <row r="9332" customFormat="1" hidden="1" x14ac:dyDescent="0.35"/>
    <row r="9333" customFormat="1" hidden="1" x14ac:dyDescent="0.35"/>
    <row r="9334" customFormat="1" hidden="1" x14ac:dyDescent="0.35"/>
    <row r="9335" customFormat="1" hidden="1" x14ac:dyDescent="0.35"/>
    <row r="9336" customFormat="1" hidden="1" x14ac:dyDescent="0.35"/>
    <row r="9337" customFormat="1" hidden="1" x14ac:dyDescent="0.35"/>
    <row r="9338" customFormat="1" hidden="1" x14ac:dyDescent="0.35"/>
    <row r="9339" customFormat="1" hidden="1" x14ac:dyDescent="0.35"/>
    <row r="9340" customFormat="1" hidden="1" x14ac:dyDescent="0.35"/>
    <row r="9341" customFormat="1" hidden="1" x14ac:dyDescent="0.35"/>
    <row r="9342" customFormat="1" hidden="1" x14ac:dyDescent="0.35"/>
    <row r="9343" customFormat="1" hidden="1" x14ac:dyDescent="0.35"/>
    <row r="9344" customFormat="1" hidden="1" x14ac:dyDescent="0.35"/>
    <row r="9345" customFormat="1" hidden="1" x14ac:dyDescent="0.35"/>
    <row r="9346" customFormat="1" hidden="1" x14ac:dyDescent="0.35"/>
    <row r="9347" customFormat="1" hidden="1" x14ac:dyDescent="0.35"/>
    <row r="9348" customFormat="1" hidden="1" x14ac:dyDescent="0.35"/>
    <row r="9349" customFormat="1" hidden="1" x14ac:dyDescent="0.35"/>
    <row r="9350" customFormat="1" hidden="1" x14ac:dyDescent="0.35"/>
    <row r="9351" customFormat="1" hidden="1" x14ac:dyDescent="0.35"/>
    <row r="9352" customFormat="1" hidden="1" x14ac:dyDescent="0.35"/>
    <row r="9353" customFormat="1" hidden="1" x14ac:dyDescent="0.35"/>
    <row r="9354" customFormat="1" hidden="1" x14ac:dyDescent="0.35"/>
    <row r="9355" customFormat="1" hidden="1" x14ac:dyDescent="0.35"/>
    <row r="9356" customFormat="1" hidden="1" x14ac:dyDescent="0.35"/>
    <row r="9357" customFormat="1" hidden="1" x14ac:dyDescent="0.35"/>
    <row r="9358" customFormat="1" hidden="1" x14ac:dyDescent="0.35"/>
    <row r="9359" customFormat="1" hidden="1" x14ac:dyDescent="0.35"/>
    <row r="9360" customFormat="1" hidden="1" x14ac:dyDescent="0.35"/>
    <row r="9361" customFormat="1" hidden="1" x14ac:dyDescent="0.35"/>
    <row r="9362" customFormat="1" hidden="1" x14ac:dyDescent="0.35"/>
    <row r="9363" customFormat="1" hidden="1" x14ac:dyDescent="0.35"/>
    <row r="9364" customFormat="1" hidden="1" x14ac:dyDescent="0.35"/>
    <row r="9365" customFormat="1" hidden="1" x14ac:dyDescent="0.35"/>
    <row r="9366" customFormat="1" hidden="1" x14ac:dyDescent="0.35"/>
    <row r="9367" customFormat="1" hidden="1" x14ac:dyDescent="0.35"/>
    <row r="9368" customFormat="1" hidden="1" x14ac:dyDescent="0.35"/>
    <row r="9369" customFormat="1" hidden="1" x14ac:dyDescent="0.35"/>
    <row r="9370" customFormat="1" hidden="1" x14ac:dyDescent="0.35"/>
    <row r="9371" customFormat="1" hidden="1" x14ac:dyDescent="0.35"/>
    <row r="9372" customFormat="1" hidden="1" x14ac:dyDescent="0.35"/>
    <row r="9373" customFormat="1" hidden="1" x14ac:dyDescent="0.35"/>
    <row r="9374" customFormat="1" hidden="1" x14ac:dyDescent="0.35"/>
    <row r="9375" customFormat="1" hidden="1" x14ac:dyDescent="0.35"/>
    <row r="9376" customFormat="1" hidden="1" x14ac:dyDescent="0.35"/>
    <row r="9377" customFormat="1" hidden="1" x14ac:dyDescent="0.35"/>
    <row r="9378" customFormat="1" hidden="1" x14ac:dyDescent="0.35"/>
    <row r="9379" customFormat="1" hidden="1" x14ac:dyDescent="0.35"/>
    <row r="9380" customFormat="1" hidden="1" x14ac:dyDescent="0.35"/>
    <row r="9381" customFormat="1" hidden="1" x14ac:dyDescent="0.35"/>
    <row r="9382" customFormat="1" hidden="1" x14ac:dyDescent="0.35"/>
    <row r="9383" customFormat="1" hidden="1" x14ac:dyDescent="0.35"/>
    <row r="9384" customFormat="1" hidden="1" x14ac:dyDescent="0.35"/>
    <row r="9385" customFormat="1" hidden="1" x14ac:dyDescent="0.35"/>
    <row r="9386" customFormat="1" hidden="1" x14ac:dyDescent="0.35"/>
    <row r="9387" customFormat="1" hidden="1" x14ac:dyDescent="0.35"/>
    <row r="9388" customFormat="1" hidden="1" x14ac:dyDescent="0.35"/>
    <row r="9389" customFormat="1" hidden="1" x14ac:dyDescent="0.35"/>
    <row r="9390" customFormat="1" hidden="1" x14ac:dyDescent="0.35"/>
    <row r="9391" customFormat="1" hidden="1" x14ac:dyDescent="0.35"/>
    <row r="9392" customFormat="1" hidden="1" x14ac:dyDescent="0.35"/>
    <row r="9393" customFormat="1" hidden="1" x14ac:dyDescent="0.35"/>
    <row r="9394" customFormat="1" hidden="1" x14ac:dyDescent="0.35"/>
    <row r="9395" customFormat="1" hidden="1" x14ac:dyDescent="0.35"/>
    <row r="9396" customFormat="1" hidden="1" x14ac:dyDescent="0.35"/>
    <row r="9397" customFormat="1" hidden="1" x14ac:dyDescent="0.35"/>
    <row r="9398" customFormat="1" hidden="1" x14ac:dyDescent="0.35"/>
    <row r="9399" customFormat="1" hidden="1" x14ac:dyDescent="0.35"/>
    <row r="9400" customFormat="1" hidden="1" x14ac:dyDescent="0.35"/>
    <row r="9401" customFormat="1" hidden="1" x14ac:dyDescent="0.35"/>
    <row r="9402" customFormat="1" hidden="1" x14ac:dyDescent="0.35"/>
    <row r="9403" customFormat="1" hidden="1" x14ac:dyDescent="0.35"/>
    <row r="9404" customFormat="1" hidden="1" x14ac:dyDescent="0.35"/>
    <row r="9405" customFormat="1" hidden="1" x14ac:dyDescent="0.35"/>
    <row r="9406" customFormat="1" hidden="1" x14ac:dyDescent="0.35"/>
    <row r="9407" customFormat="1" hidden="1" x14ac:dyDescent="0.35"/>
    <row r="9408" customFormat="1" hidden="1" x14ac:dyDescent="0.35"/>
    <row r="9409" customFormat="1" hidden="1" x14ac:dyDescent="0.35"/>
    <row r="9410" customFormat="1" hidden="1" x14ac:dyDescent="0.35"/>
    <row r="9411" customFormat="1" hidden="1" x14ac:dyDescent="0.35"/>
    <row r="9412" customFormat="1" hidden="1" x14ac:dyDescent="0.35"/>
    <row r="9413" customFormat="1" hidden="1" x14ac:dyDescent="0.35"/>
    <row r="9414" customFormat="1" hidden="1" x14ac:dyDescent="0.35"/>
    <row r="9415" customFormat="1" hidden="1" x14ac:dyDescent="0.35"/>
    <row r="9416" customFormat="1" hidden="1" x14ac:dyDescent="0.35"/>
    <row r="9417" customFormat="1" hidden="1" x14ac:dyDescent="0.35"/>
    <row r="9418" customFormat="1" hidden="1" x14ac:dyDescent="0.35"/>
    <row r="9419" customFormat="1" hidden="1" x14ac:dyDescent="0.35"/>
    <row r="9420" customFormat="1" hidden="1" x14ac:dyDescent="0.35"/>
    <row r="9421" customFormat="1" hidden="1" x14ac:dyDescent="0.35"/>
    <row r="9422" customFormat="1" hidden="1" x14ac:dyDescent="0.35"/>
    <row r="9423" customFormat="1" hidden="1" x14ac:dyDescent="0.35"/>
    <row r="9424" customFormat="1" hidden="1" x14ac:dyDescent="0.35"/>
    <row r="9425" customFormat="1" hidden="1" x14ac:dyDescent="0.35"/>
    <row r="9426" customFormat="1" hidden="1" x14ac:dyDescent="0.35"/>
    <row r="9427" customFormat="1" hidden="1" x14ac:dyDescent="0.35"/>
    <row r="9428" customFormat="1" hidden="1" x14ac:dyDescent="0.35"/>
    <row r="9429" customFormat="1" hidden="1" x14ac:dyDescent="0.35"/>
    <row r="9430" customFormat="1" hidden="1" x14ac:dyDescent="0.35"/>
    <row r="9431" customFormat="1" hidden="1" x14ac:dyDescent="0.35"/>
    <row r="9432" customFormat="1" hidden="1" x14ac:dyDescent="0.35"/>
    <row r="9433" customFormat="1" hidden="1" x14ac:dyDescent="0.35"/>
    <row r="9434" customFormat="1" hidden="1" x14ac:dyDescent="0.35"/>
    <row r="9435" customFormat="1" hidden="1" x14ac:dyDescent="0.35"/>
    <row r="9436" customFormat="1" hidden="1" x14ac:dyDescent="0.35"/>
    <row r="9437" customFormat="1" hidden="1" x14ac:dyDescent="0.35"/>
    <row r="9438" customFormat="1" hidden="1" x14ac:dyDescent="0.35"/>
    <row r="9439" customFormat="1" hidden="1" x14ac:dyDescent="0.35"/>
    <row r="9440" customFormat="1" hidden="1" x14ac:dyDescent="0.35"/>
    <row r="9441" customFormat="1" hidden="1" x14ac:dyDescent="0.35"/>
    <row r="9442" customFormat="1" hidden="1" x14ac:dyDescent="0.35"/>
    <row r="9443" customFormat="1" hidden="1" x14ac:dyDescent="0.35"/>
    <row r="9444" customFormat="1" hidden="1" x14ac:dyDescent="0.35"/>
    <row r="9445" customFormat="1" hidden="1" x14ac:dyDescent="0.35"/>
    <row r="9446" customFormat="1" hidden="1" x14ac:dyDescent="0.35"/>
    <row r="9447" customFormat="1" hidden="1" x14ac:dyDescent="0.35"/>
    <row r="9448" customFormat="1" hidden="1" x14ac:dyDescent="0.35"/>
    <row r="9449" customFormat="1" hidden="1" x14ac:dyDescent="0.35"/>
    <row r="9450" customFormat="1" hidden="1" x14ac:dyDescent="0.35"/>
    <row r="9451" customFormat="1" hidden="1" x14ac:dyDescent="0.35"/>
    <row r="9452" customFormat="1" hidden="1" x14ac:dyDescent="0.35"/>
    <row r="9453" customFormat="1" hidden="1" x14ac:dyDescent="0.35"/>
    <row r="9454" customFormat="1" hidden="1" x14ac:dyDescent="0.35"/>
    <row r="9455" customFormat="1" hidden="1" x14ac:dyDescent="0.35"/>
    <row r="9456" customFormat="1" hidden="1" x14ac:dyDescent="0.35"/>
    <row r="9457" customFormat="1" hidden="1" x14ac:dyDescent="0.35"/>
    <row r="9458" customFormat="1" hidden="1" x14ac:dyDescent="0.35"/>
    <row r="9459" customFormat="1" hidden="1" x14ac:dyDescent="0.35"/>
    <row r="9460" customFormat="1" hidden="1" x14ac:dyDescent="0.35"/>
    <row r="9461" customFormat="1" hidden="1" x14ac:dyDescent="0.35"/>
    <row r="9462" customFormat="1" hidden="1" x14ac:dyDescent="0.35"/>
    <row r="9463" customFormat="1" hidden="1" x14ac:dyDescent="0.35"/>
    <row r="9464" customFormat="1" hidden="1" x14ac:dyDescent="0.35"/>
    <row r="9465" customFormat="1" hidden="1" x14ac:dyDescent="0.35"/>
    <row r="9466" customFormat="1" hidden="1" x14ac:dyDescent="0.35"/>
    <row r="9467" customFormat="1" hidden="1" x14ac:dyDescent="0.35"/>
    <row r="9468" customFormat="1" hidden="1" x14ac:dyDescent="0.35"/>
    <row r="9469" customFormat="1" hidden="1" x14ac:dyDescent="0.35"/>
    <row r="9470" customFormat="1" hidden="1" x14ac:dyDescent="0.35"/>
    <row r="9471" customFormat="1" hidden="1" x14ac:dyDescent="0.35"/>
    <row r="9472" customFormat="1" hidden="1" x14ac:dyDescent="0.35"/>
    <row r="9473" customFormat="1" hidden="1" x14ac:dyDescent="0.35"/>
    <row r="9474" customFormat="1" hidden="1" x14ac:dyDescent="0.35"/>
    <row r="9475" customFormat="1" hidden="1" x14ac:dyDescent="0.35"/>
    <row r="9476" customFormat="1" hidden="1" x14ac:dyDescent="0.35"/>
    <row r="9477" customFormat="1" hidden="1" x14ac:dyDescent="0.35"/>
    <row r="9478" customFormat="1" hidden="1" x14ac:dyDescent="0.35"/>
    <row r="9479" customFormat="1" hidden="1" x14ac:dyDescent="0.35"/>
    <row r="9480" customFormat="1" hidden="1" x14ac:dyDescent="0.35"/>
    <row r="9481" customFormat="1" hidden="1" x14ac:dyDescent="0.35"/>
    <row r="9482" customFormat="1" hidden="1" x14ac:dyDescent="0.35"/>
    <row r="9483" customFormat="1" hidden="1" x14ac:dyDescent="0.35"/>
    <row r="9484" customFormat="1" hidden="1" x14ac:dyDescent="0.35"/>
    <row r="9485" customFormat="1" hidden="1" x14ac:dyDescent="0.35"/>
    <row r="9486" customFormat="1" hidden="1" x14ac:dyDescent="0.35"/>
    <row r="9487" customFormat="1" hidden="1" x14ac:dyDescent="0.35"/>
    <row r="9488" customFormat="1" hidden="1" x14ac:dyDescent="0.35"/>
    <row r="9489" customFormat="1" hidden="1" x14ac:dyDescent="0.35"/>
    <row r="9490" customFormat="1" hidden="1" x14ac:dyDescent="0.35"/>
    <row r="9491" customFormat="1" hidden="1" x14ac:dyDescent="0.35"/>
    <row r="9492" customFormat="1" hidden="1" x14ac:dyDescent="0.35"/>
    <row r="9493" customFormat="1" hidden="1" x14ac:dyDescent="0.35"/>
    <row r="9494" customFormat="1" hidden="1" x14ac:dyDescent="0.35"/>
    <row r="9495" customFormat="1" hidden="1" x14ac:dyDescent="0.35"/>
    <row r="9496" customFormat="1" hidden="1" x14ac:dyDescent="0.35"/>
    <row r="9497" customFormat="1" hidden="1" x14ac:dyDescent="0.35"/>
    <row r="9498" customFormat="1" hidden="1" x14ac:dyDescent="0.35"/>
    <row r="9499" customFormat="1" hidden="1" x14ac:dyDescent="0.35"/>
    <row r="9500" customFormat="1" hidden="1" x14ac:dyDescent="0.35"/>
    <row r="9501" customFormat="1" hidden="1" x14ac:dyDescent="0.35"/>
    <row r="9502" customFormat="1" hidden="1" x14ac:dyDescent="0.35"/>
    <row r="9503" customFormat="1" hidden="1" x14ac:dyDescent="0.35"/>
    <row r="9504" customFormat="1" hidden="1" x14ac:dyDescent="0.35"/>
    <row r="9505" customFormat="1" hidden="1" x14ac:dyDescent="0.35"/>
    <row r="9506" customFormat="1" hidden="1" x14ac:dyDescent="0.35"/>
    <row r="9507" customFormat="1" hidden="1" x14ac:dyDescent="0.35"/>
    <row r="9508" customFormat="1" hidden="1" x14ac:dyDescent="0.35"/>
    <row r="9509" customFormat="1" hidden="1" x14ac:dyDescent="0.35"/>
    <row r="9510" customFormat="1" hidden="1" x14ac:dyDescent="0.35"/>
    <row r="9511" customFormat="1" hidden="1" x14ac:dyDescent="0.35"/>
    <row r="9512" customFormat="1" hidden="1" x14ac:dyDescent="0.35"/>
    <row r="9513" customFormat="1" hidden="1" x14ac:dyDescent="0.35"/>
    <row r="9514" customFormat="1" hidden="1" x14ac:dyDescent="0.35"/>
    <row r="9515" customFormat="1" hidden="1" x14ac:dyDescent="0.35"/>
    <row r="9516" customFormat="1" hidden="1" x14ac:dyDescent="0.35"/>
    <row r="9517" customFormat="1" hidden="1" x14ac:dyDescent="0.35"/>
    <row r="9518" customFormat="1" hidden="1" x14ac:dyDescent="0.35"/>
    <row r="9519" customFormat="1" hidden="1" x14ac:dyDescent="0.35"/>
    <row r="9520" customFormat="1" hidden="1" x14ac:dyDescent="0.35"/>
    <row r="9521" customFormat="1" hidden="1" x14ac:dyDescent="0.35"/>
    <row r="9522" customFormat="1" hidden="1" x14ac:dyDescent="0.35"/>
    <row r="9523" customFormat="1" hidden="1" x14ac:dyDescent="0.35"/>
    <row r="9524" customFormat="1" hidden="1" x14ac:dyDescent="0.35"/>
    <row r="9525" customFormat="1" hidden="1" x14ac:dyDescent="0.35"/>
    <row r="9526" customFormat="1" hidden="1" x14ac:dyDescent="0.35"/>
    <row r="9527" customFormat="1" hidden="1" x14ac:dyDescent="0.35"/>
    <row r="9528" customFormat="1" hidden="1" x14ac:dyDescent="0.35"/>
    <row r="9529" customFormat="1" hidden="1" x14ac:dyDescent="0.35"/>
    <row r="9530" customFormat="1" hidden="1" x14ac:dyDescent="0.35"/>
    <row r="9531" customFormat="1" hidden="1" x14ac:dyDescent="0.35"/>
    <row r="9532" customFormat="1" hidden="1" x14ac:dyDescent="0.35"/>
    <row r="9533" customFormat="1" hidden="1" x14ac:dyDescent="0.35"/>
    <row r="9534" customFormat="1" hidden="1" x14ac:dyDescent="0.35"/>
    <row r="9535" customFormat="1" hidden="1" x14ac:dyDescent="0.35"/>
    <row r="9536" customFormat="1" hidden="1" x14ac:dyDescent="0.35"/>
    <row r="9537" customFormat="1" hidden="1" x14ac:dyDescent="0.35"/>
    <row r="9538" customFormat="1" hidden="1" x14ac:dyDescent="0.35"/>
    <row r="9539" customFormat="1" hidden="1" x14ac:dyDescent="0.35"/>
    <row r="9540" customFormat="1" hidden="1" x14ac:dyDescent="0.35"/>
    <row r="9541" customFormat="1" hidden="1" x14ac:dyDescent="0.35"/>
    <row r="9542" customFormat="1" hidden="1" x14ac:dyDescent="0.35"/>
    <row r="9543" customFormat="1" hidden="1" x14ac:dyDescent="0.35"/>
    <row r="9544" customFormat="1" hidden="1" x14ac:dyDescent="0.35"/>
    <row r="9545" customFormat="1" hidden="1" x14ac:dyDescent="0.35"/>
    <row r="9546" customFormat="1" hidden="1" x14ac:dyDescent="0.35"/>
    <row r="9547" customFormat="1" hidden="1" x14ac:dyDescent="0.35"/>
    <row r="9548" customFormat="1" hidden="1" x14ac:dyDescent="0.35"/>
    <row r="9549" customFormat="1" hidden="1" x14ac:dyDescent="0.35"/>
    <row r="9550" customFormat="1" hidden="1" x14ac:dyDescent="0.35"/>
    <row r="9551" customFormat="1" hidden="1" x14ac:dyDescent="0.35"/>
    <row r="9552" customFormat="1" hidden="1" x14ac:dyDescent="0.35"/>
    <row r="9553" customFormat="1" hidden="1" x14ac:dyDescent="0.35"/>
    <row r="9554" customFormat="1" hidden="1" x14ac:dyDescent="0.35"/>
    <row r="9555" customFormat="1" hidden="1" x14ac:dyDescent="0.35"/>
    <row r="9556" customFormat="1" hidden="1" x14ac:dyDescent="0.35"/>
    <row r="9557" customFormat="1" hidden="1" x14ac:dyDescent="0.35"/>
    <row r="9558" customFormat="1" hidden="1" x14ac:dyDescent="0.35"/>
    <row r="9559" customFormat="1" hidden="1" x14ac:dyDescent="0.35"/>
    <row r="9560" customFormat="1" hidden="1" x14ac:dyDescent="0.35"/>
    <row r="9561" customFormat="1" hidden="1" x14ac:dyDescent="0.35"/>
    <row r="9562" customFormat="1" hidden="1" x14ac:dyDescent="0.35"/>
    <row r="9563" customFormat="1" hidden="1" x14ac:dyDescent="0.35"/>
    <row r="9564" customFormat="1" hidden="1" x14ac:dyDescent="0.35"/>
    <row r="9565" customFormat="1" hidden="1" x14ac:dyDescent="0.35"/>
    <row r="9566" customFormat="1" hidden="1" x14ac:dyDescent="0.35"/>
    <row r="9567" customFormat="1" hidden="1" x14ac:dyDescent="0.35"/>
    <row r="9568" customFormat="1" hidden="1" x14ac:dyDescent="0.35"/>
    <row r="9569" customFormat="1" hidden="1" x14ac:dyDescent="0.35"/>
    <row r="9570" customFormat="1" hidden="1" x14ac:dyDescent="0.35"/>
    <row r="9571" customFormat="1" hidden="1" x14ac:dyDescent="0.35"/>
    <row r="9572" customFormat="1" hidden="1" x14ac:dyDescent="0.35"/>
    <row r="9573" customFormat="1" hidden="1" x14ac:dyDescent="0.35"/>
    <row r="9574" customFormat="1" hidden="1" x14ac:dyDescent="0.35"/>
    <row r="9575" customFormat="1" hidden="1" x14ac:dyDescent="0.35"/>
    <row r="9576" customFormat="1" hidden="1" x14ac:dyDescent="0.35"/>
    <row r="9577" customFormat="1" hidden="1" x14ac:dyDescent="0.35"/>
    <row r="9578" customFormat="1" hidden="1" x14ac:dyDescent="0.35"/>
    <row r="9579" customFormat="1" hidden="1" x14ac:dyDescent="0.35"/>
    <row r="9580" customFormat="1" hidden="1" x14ac:dyDescent="0.35"/>
    <row r="9581" customFormat="1" hidden="1" x14ac:dyDescent="0.35"/>
    <row r="9582" customFormat="1" hidden="1" x14ac:dyDescent="0.35"/>
    <row r="9583" customFormat="1" hidden="1" x14ac:dyDescent="0.35"/>
    <row r="9584" customFormat="1" hidden="1" x14ac:dyDescent="0.35"/>
    <row r="9585" customFormat="1" hidden="1" x14ac:dyDescent="0.35"/>
    <row r="9586" customFormat="1" hidden="1" x14ac:dyDescent="0.35"/>
    <row r="9587" customFormat="1" hidden="1" x14ac:dyDescent="0.35"/>
    <row r="9588" customFormat="1" hidden="1" x14ac:dyDescent="0.35"/>
    <row r="9589" customFormat="1" hidden="1" x14ac:dyDescent="0.35"/>
    <row r="9590" customFormat="1" hidden="1" x14ac:dyDescent="0.35"/>
    <row r="9591" customFormat="1" hidden="1" x14ac:dyDescent="0.35"/>
    <row r="9592" customFormat="1" hidden="1" x14ac:dyDescent="0.35"/>
    <row r="9593" customFormat="1" hidden="1" x14ac:dyDescent="0.35"/>
    <row r="9594" customFormat="1" hidden="1" x14ac:dyDescent="0.35"/>
    <row r="9595" customFormat="1" hidden="1" x14ac:dyDescent="0.35"/>
    <row r="9596" customFormat="1" hidden="1" x14ac:dyDescent="0.35"/>
    <row r="9597" customFormat="1" hidden="1" x14ac:dyDescent="0.35"/>
    <row r="9598" customFormat="1" hidden="1" x14ac:dyDescent="0.35"/>
    <row r="9599" customFormat="1" hidden="1" x14ac:dyDescent="0.35"/>
    <row r="9600" customFormat="1" hidden="1" x14ac:dyDescent="0.35"/>
    <row r="9601" customFormat="1" hidden="1" x14ac:dyDescent="0.35"/>
    <row r="9602" customFormat="1" hidden="1" x14ac:dyDescent="0.35"/>
    <row r="9603" customFormat="1" hidden="1" x14ac:dyDescent="0.35"/>
    <row r="9604" customFormat="1" hidden="1" x14ac:dyDescent="0.35"/>
    <row r="9605" customFormat="1" hidden="1" x14ac:dyDescent="0.35"/>
    <row r="9606" customFormat="1" hidden="1" x14ac:dyDescent="0.35"/>
    <row r="9607" customFormat="1" hidden="1" x14ac:dyDescent="0.35"/>
    <row r="9608" customFormat="1" hidden="1" x14ac:dyDescent="0.35"/>
    <row r="9609" customFormat="1" hidden="1" x14ac:dyDescent="0.35"/>
    <row r="9610" customFormat="1" hidden="1" x14ac:dyDescent="0.35"/>
    <row r="9611" customFormat="1" hidden="1" x14ac:dyDescent="0.35"/>
    <row r="9612" customFormat="1" hidden="1" x14ac:dyDescent="0.35"/>
    <row r="9613" customFormat="1" hidden="1" x14ac:dyDescent="0.35"/>
    <row r="9614" customFormat="1" hidden="1" x14ac:dyDescent="0.35"/>
    <row r="9615" customFormat="1" hidden="1" x14ac:dyDescent="0.35"/>
    <row r="9616" customFormat="1" hidden="1" x14ac:dyDescent="0.35"/>
    <row r="9617" customFormat="1" hidden="1" x14ac:dyDescent="0.35"/>
    <row r="9618" customFormat="1" hidden="1" x14ac:dyDescent="0.35"/>
    <row r="9619" customFormat="1" hidden="1" x14ac:dyDescent="0.35"/>
    <row r="9620" customFormat="1" hidden="1" x14ac:dyDescent="0.35"/>
    <row r="9621" customFormat="1" hidden="1" x14ac:dyDescent="0.35"/>
    <row r="9622" customFormat="1" hidden="1" x14ac:dyDescent="0.35"/>
    <row r="9623" customFormat="1" hidden="1" x14ac:dyDescent="0.35"/>
    <row r="9624" customFormat="1" hidden="1" x14ac:dyDescent="0.35"/>
    <row r="9625" customFormat="1" hidden="1" x14ac:dyDescent="0.35"/>
    <row r="9626" customFormat="1" hidden="1" x14ac:dyDescent="0.35"/>
    <row r="9627" customFormat="1" hidden="1" x14ac:dyDescent="0.35"/>
    <row r="9628" customFormat="1" hidden="1" x14ac:dyDescent="0.35"/>
    <row r="9629" customFormat="1" hidden="1" x14ac:dyDescent="0.35"/>
    <row r="9630" customFormat="1" hidden="1" x14ac:dyDescent="0.35"/>
    <row r="9631" customFormat="1" hidden="1" x14ac:dyDescent="0.35"/>
    <row r="9632" customFormat="1" hidden="1" x14ac:dyDescent="0.35"/>
    <row r="9633" customFormat="1" hidden="1" x14ac:dyDescent="0.35"/>
    <row r="9634" customFormat="1" hidden="1" x14ac:dyDescent="0.35"/>
    <row r="9635" customFormat="1" hidden="1" x14ac:dyDescent="0.35"/>
    <row r="9636" customFormat="1" hidden="1" x14ac:dyDescent="0.35"/>
    <row r="9637" customFormat="1" hidden="1" x14ac:dyDescent="0.35"/>
    <row r="9638" customFormat="1" hidden="1" x14ac:dyDescent="0.35"/>
    <row r="9639" customFormat="1" hidden="1" x14ac:dyDescent="0.35"/>
    <row r="9640" customFormat="1" hidden="1" x14ac:dyDescent="0.35"/>
    <row r="9641" customFormat="1" hidden="1" x14ac:dyDescent="0.35"/>
    <row r="9642" customFormat="1" hidden="1" x14ac:dyDescent="0.35"/>
    <row r="9643" customFormat="1" hidden="1" x14ac:dyDescent="0.35"/>
    <row r="9644" customFormat="1" hidden="1" x14ac:dyDescent="0.35"/>
    <row r="9645" customFormat="1" hidden="1" x14ac:dyDescent="0.35"/>
    <row r="9646" customFormat="1" hidden="1" x14ac:dyDescent="0.35"/>
    <row r="9647" customFormat="1" hidden="1" x14ac:dyDescent="0.35"/>
    <row r="9648" customFormat="1" hidden="1" x14ac:dyDescent="0.35"/>
    <row r="9649" customFormat="1" hidden="1" x14ac:dyDescent="0.35"/>
    <row r="9650" customFormat="1" hidden="1" x14ac:dyDescent="0.35"/>
    <row r="9651" customFormat="1" hidden="1" x14ac:dyDescent="0.35"/>
    <row r="9652" customFormat="1" hidden="1" x14ac:dyDescent="0.35"/>
    <row r="9653" customFormat="1" hidden="1" x14ac:dyDescent="0.35"/>
    <row r="9654" customFormat="1" hidden="1" x14ac:dyDescent="0.35"/>
    <row r="9655" customFormat="1" hidden="1" x14ac:dyDescent="0.35"/>
    <row r="9656" customFormat="1" hidden="1" x14ac:dyDescent="0.35"/>
    <row r="9657" customFormat="1" hidden="1" x14ac:dyDescent="0.35"/>
    <row r="9658" customFormat="1" hidden="1" x14ac:dyDescent="0.35"/>
    <row r="9659" customFormat="1" hidden="1" x14ac:dyDescent="0.35"/>
    <row r="9660" customFormat="1" hidden="1" x14ac:dyDescent="0.35"/>
    <row r="9661" customFormat="1" hidden="1" x14ac:dyDescent="0.35"/>
    <row r="9662" customFormat="1" hidden="1" x14ac:dyDescent="0.35"/>
    <row r="9663" customFormat="1" hidden="1" x14ac:dyDescent="0.35"/>
    <row r="9664" customFormat="1" hidden="1" x14ac:dyDescent="0.35"/>
    <row r="9665" customFormat="1" hidden="1" x14ac:dyDescent="0.35"/>
    <row r="9666" customFormat="1" hidden="1" x14ac:dyDescent="0.35"/>
    <row r="9667" customFormat="1" hidden="1" x14ac:dyDescent="0.35"/>
    <row r="9668" customFormat="1" hidden="1" x14ac:dyDescent="0.35"/>
    <row r="9669" customFormat="1" hidden="1" x14ac:dyDescent="0.35"/>
    <row r="9670" customFormat="1" hidden="1" x14ac:dyDescent="0.35"/>
    <row r="9671" customFormat="1" hidden="1" x14ac:dyDescent="0.35"/>
    <row r="9672" customFormat="1" hidden="1" x14ac:dyDescent="0.35"/>
    <row r="9673" customFormat="1" hidden="1" x14ac:dyDescent="0.35"/>
    <row r="9674" customFormat="1" hidden="1" x14ac:dyDescent="0.35"/>
    <row r="9675" customFormat="1" hidden="1" x14ac:dyDescent="0.35"/>
    <row r="9676" customFormat="1" hidden="1" x14ac:dyDescent="0.35"/>
    <row r="9677" customFormat="1" hidden="1" x14ac:dyDescent="0.35"/>
    <row r="9678" customFormat="1" hidden="1" x14ac:dyDescent="0.35"/>
    <row r="9679" customFormat="1" hidden="1" x14ac:dyDescent="0.35"/>
    <row r="9680" customFormat="1" hidden="1" x14ac:dyDescent="0.35"/>
    <row r="9681" customFormat="1" hidden="1" x14ac:dyDescent="0.35"/>
    <row r="9682" customFormat="1" hidden="1" x14ac:dyDescent="0.35"/>
    <row r="9683" customFormat="1" hidden="1" x14ac:dyDescent="0.35"/>
    <row r="9684" customFormat="1" hidden="1" x14ac:dyDescent="0.35"/>
    <row r="9685" customFormat="1" hidden="1" x14ac:dyDescent="0.35"/>
    <row r="9686" customFormat="1" hidden="1" x14ac:dyDescent="0.35"/>
    <row r="9687" customFormat="1" hidden="1" x14ac:dyDescent="0.35"/>
    <row r="9688" customFormat="1" hidden="1" x14ac:dyDescent="0.35"/>
    <row r="9689" customFormat="1" hidden="1" x14ac:dyDescent="0.35"/>
    <row r="9690" customFormat="1" hidden="1" x14ac:dyDescent="0.35"/>
    <row r="9691" customFormat="1" hidden="1" x14ac:dyDescent="0.35"/>
    <row r="9692" customFormat="1" hidden="1" x14ac:dyDescent="0.35"/>
    <row r="9693" customFormat="1" hidden="1" x14ac:dyDescent="0.35"/>
    <row r="9694" customFormat="1" hidden="1" x14ac:dyDescent="0.35"/>
    <row r="9695" customFormat="1" hidden="1" x14ac:dyDescent="0.35"/>
    <row r="9696" customFormat="1" hidden="1" x14ac:dyDescent="0.35"/>
    <row r="9697" customFormat="1" hidden="1" x14ac:dyDescent="0.35"/>
    <row r="9698" customFormat="1" hidden="1" x14ac:dyDescent="0.35"/>
    <row r="9699" customFormat="1" hidden="1" x14ac:dyDescent="0.35"/>
    <row r="9700" customFormat="1" hidden="1" x14ac:dyDescent="0.35"/>
    <row r="9701" customFormat="1" hidden="1" x14ac:dyDescent="0.35"/>
    <row r="9702" customFormat="1" hidden="1" x14ac:dyDescent="0.35"/>
    <row r="9703" customFormat="1" hidden="1" x14ac:dyDescent="0.35"/>
    <row r="9704" customFormat="1" hidden="1" x14ac:dyDescent="0.35"/>
    <row r="9705" customFormat="1" hidden="1" x14ac:dyDescent="0.35"/>
    <row r="9706" customFormat="1" hidden="1" x14ac:dyDescent="0.35"/>
    <row r="9707" customFormat="1" hidden="1" x14ac:dyDescent="0.35"/>
    <row r="9708" customFormat="1" hidden="1" x14ac:dyDescent="0.35"/>
    <row r="9709" customFormat="1" hidden="1" x14ac:dyDescent="0.35"/>
    <row r="9710" customFormat="1" hidden="1" x14ac:dyDescent="0.35"/>
    <row r="9711" customFormat="1" hidden="1" x14ac:dyDescent="0.35"/>
    <row r="9712" customFormat="1" hidden="1" x14ac:dyDescent="0.35"/>
    <row r="9713" customFormat="1" hidden="1" x14ac:dyDescent="0.35"/>
    <row r="9714" customFormat="1" hidden="1" x14ac:dyDescent="0.35"/>
    <row r="9715" customFormat="1" hidden="1" x14ac:dyDescent="0.35"/>
    <row r="9716" customFormat="1" hidden="1" x14ac:dyDescent="0.35"/>
    <row r="9717" customFormat="1" hidden="1" x14ac:dyDescent="0.35"/>
    <row r="9718" customFormat="1" hidden="1" x14ac:dyDescent="0.35"/>
    <row r="9719" customFormat="1" hidden="1" x14ac:dyDescent="0.35"/>
    <row r="9720" customFormat="1" hidden="1" x14ac:dyDescent="0.35"/>
    <row r="9721" customFormat="1" hidden="1" x14ac:dyDescent="0.35"/>
    <row r="9722" customFormat="1" hidden="1" x14ac:dyDescent="0.35"/>
    <row r="9723" customFormat="1" hidden="1" x14ac:dyDescent="0.35"/>
    <row r="9724" customFormat="1" hidden="1" x14ac:dyDescent="0.35"/>
    <row r="9725" customFormat="1" hidden="1" x14ac:dyDescent="0.35"/>
    <row r="9726" customFormat="1" hidden="1" x14ac:dyDescent="0.35"/>
    <row r="9727" customFormat="1" hidden="1" x14ac:dyDescent="0.35"/>
    <row r="9728" customFormat="1" hidden="1" x14ac:dyDescent="0.35"/>
    <row r="9729" customFormat="1" hidden="1" x14ac:dyDescent="0.35"/>
    <row r="9730" customFormat="1" hidden="1" x14ac:dyDescent="0.35"/>
    <row r="9731" customFormat="1" hidden="1" x14ac:dyDescent="0.35"/>
    <row r="9732" customFormat="1" hidden="1" x14ac:dyDescent="0.35"/>
    <row r="9733" customFormat="1" hidden="1" x14ac:dyDescent="0.35"/>
    <row r="9734" customFormat="1" hidden="1" x14ac:dyDescent="0.35"/>
    <row r="9735" customFormat="1" hidden="1" x14ac:dyDescent="0.35"/>
    <row r="9736" customFormat="1" hidden="1" x14ac:dyDescent="0.35"/>
    <row r="9737" customFormat="1" hidden="1" x14ac:dyDescent="0.35"/>
    <row r="9738" customFormat="1" hidden="1" x14ac:dyDescent="0.35"/>
    <row r="9739" customFormat="1" hidden="1" x14ac:dyDescent="0.35"/>
    <row r="9740" customFormat="1" hidden="1" x14ac:dyDescent="0.35"/>
    <row r="9741" customFormat="1" hidden="1" x14ac:dyDescent="0.35"/>
    <row r="9742" customFormat="1" hidden="1" x14ac:dyDescent="0.35"/>
    <row r="9743" customFormat="1" hidden="1" x14ac:dyDescent="0.35"/>
    <row r="9744" customFormat="1" hidden="1" x14ac:dyDescent="0.35"/>
    <row r="9745" customFormat="1" hidden="1" x14ac:dyDescent="0.35"/>
    <row r="9746" customFormat="1" hidden="1" x14ac:dyDescent="0.35"/>
    <row r="9747" customFormat="1" hidden="1" x14ac:dyDescent="0.35"/>
    <row r="9748" customFormat="1" hidden="1" x14ac:dyDescent="0.35"/>
    <row r="9749" customFormat="1" hidden="1" x14ac:dyDescent="0.35"/>
    <row r="9750" customFormat="1" hidden="1" x14ac:dyDescent="0.35"/>
    <row r="9751" customFormat="1" hidden="1" x14ac:dyDescent="0.35"/>
    <row r="9752" customFormat="1" hidden="1" x14ac:dyDescent="0.35"/>
    <row r="9753" customFormat="1" hidden="1" x14ac:dyDescent="0.35"/>
    <row r="9754" customFormat="1" hidden="1" x14ac:dyDescent="0.35"/>
    <row r="9755" customFormat="1" hidden="1" x14ac:dyDescent="0.35"/>
    <row r="9756" customFormat="1" hidden="1" x14ac:dyDescent="0.35"/>
    <row r="9757" customFormat="1" hidden="1" x14ac:dyDescent="0.35"/>
    <row r="9758" customFormat="1" hidden="1" x14ac:dyDescent="0.35"/>
    <row r="9759" customFormat="1" hidden="1" x14ac:dyDescent="0.35"/>
    <row r="9760" customFormat="1" hidden="1" x14ac:dyDescent="0.35"/>
    <row r="9761" customFormat="1" hidden="1" x14ac:dyDescent="0.35"/>
    <row r="9762" customFormat="1" hidden="1" x14ac:dyDescent="0.35"/>
    <row r="9763" customFormat="1" hidden="1" x14ac:dyDescent="0.35"/>
    <row r="9764" customFormat="1" hidden="1" x14ac:dyDescent="0.35"/>
    <row r="9765" customFormat="1" hidden="1" x14ac:dyDescent="0.35"/>
    <row r="9766" customFormat="1" hidden="1" x14ac:dyDescent="0.35"/>
    <row r="9767" customFormat="1" hidden="1" x14ac:dyDescent="0.35"/>
    <row r="9768" customFormat="1" hidden="1" x14ac:dyDescent="0.35"/>
    <row r="9769" customFormat="1" hidden="1" x14ac:dyDescent="0.35"/>
    <row r="9770" customFormat="1" hidden="1" x14ac:dyDescent="0.35"/>
    <row r="9771" customFormat="1" hidden="1" x14ac:dyDescent="0.35"/>
    <row r="9772" customFormat="1" hidden="1" x14ac:dyDescent="0.35"/>
    <row r="9773" customFormat="1" hidden="1" x14ac:dyDescent="0.35"/>
    <row r="9774" customFormat="1" hidden="1" x14ac:dyDescent="0.35"/>
    <row r="9775" customFormat="1" hidden="1" x14ac:dyDescent="0.35"/>
    <row r="9776" customFormat="1" hidden="1" x14ac:dyDescent="0.35"/>
    <row r="9777" customFormat="1" hidden="1" x14ac:dyDescent="0.35"/>
    <row r="9778" customFormat="1" hidden="1" x14ac:dyDescent="0.35"/>
    <row r="9779" customFormat="1" hidden="1" x14ac:dyDescent="0.35"/>
    <row r="9780" customFormat="1" hidden="1" x14ac:dyDescent="0.35"/>
    <row r="9781" customFormat="1" hidden="1" x14ac:dyDescent="0.35"/>
    <row r="9782" customFormat="1" hidden="1" x14ac:dyDescent="0.35"/>
    <row r="9783" customFormat="1" hidden="1" x14ac:dyDescent="0.35"/>
    <row r="9784" customFormat="1" hidden="1" x14ac:dyDescent="0.35"/>
    <row r="9785" customFormat="1" hidden="1" x14ac:dyDescent="0.35"/>
    <row r="9786" customFormat="1" hidden="1" x14ac:dyDescent="0.35"/>
    <row r="9787" customFormat="1" hidden="1" x14ac:dyDescent="0.35"/>
    <row r="9788" customFormat="1" hidden="1" x14ac:dyDescent="0.35"/>
    <row r="9789" customFormat="1" hidden="1" x14ac:dyDescent="0.35"/>
    <row r="9790" customFormat="1" hidden="1" x14ac:dyDescent="0.35"/>
    <row r="9791" customFormat="1" hidden="1" x14ac:dyDescent="0.35"/>
    <row r="9792" customFormat="1" hidden="1" x14ac:dyDescent="0.35"/>
    <row r="9793" customFormat="1" hidden="1" x14ac:dyDescent="0.35"/>
    <row r="9794" customFormat="1" hidden="1" x14ac:dyDescent="0.35"/>
    <row r="9795" customFormat="1" hidden="1" x14ac:dyDescent="0.35"/>
    <row r="9796" customFormat="1" hidden="1" x14ac:dyDescent="0.35"/>
    <row r="9797" customFormat="1" hidden="1" x14ac:dyDescent="0.35"/>
    <row r="9798" customFormat="1" hidden="1" x14ac:dyDescent="0.35"/>
    <row r="9799" customFormat="1" hidden="1" x14ac:dyDescent="0.35"/>
    <row r="9800" customFormat="1" hidden="1" x14ac:dyDescent="0.35"/>
    <row r="9801" customFormat="1" hidden="1" x14ac:dyDescent="0.35"/>
    <row r="9802" customFormat="1" hidden="1" x14ac:dyDescent="0.35"/>
    <row r="9803" customFormat="1" hidden="1" x14ac:dyDescent="0.35"/>
    <row r="9804" customFormat="1" hidden="1" x14ac:dyDescent="0.35"/>
    <row r="9805" customFormat="1" hidden="1" x14ac:dyDescent="0.35"/>
    <row r="9806" customFormat="1" hidden="1" x14ac:dyDescent="0.35"/>
    <row r="9807" customFormat="1" hidden="1" x14ac:dyDescent="0.35"/>
    <row r="9808" customFormat="1" hidden="1" x14ac:dyDescent="0.35"/>
    <row r="9809" customFormat="1" hidden="1" x14ac:dyDescent="0.35"/>
    <row r="9810" customFormat="1" hidden="1" x14ac:dyDescent="0.35"/>
    <row r="9811" customFormat="1" hidden="1" x14ac:dyDescent="0.35"/>
    <row r="9812" customFormat="1" hidden="1" x14ac:dyDescent="0.35"/>
    <row r="9813" customFormat="1" hidden="1" x14ac:dyDescent="0.35"/>
    <row r="9814" customFormat="1" hidden="1" x14ac:dyDescent="0.35"/>
    <row r="9815" customFormat="1" hidden="1" x14ac:dyDescent="0.35"/>
    <row r="9816" customFormat="1" hidden="1" x14ac:dyDescent="0.35"/>
    <row r="9817" customFormat="1" hidden="1" x14ac:dyDescent="0.35"/>
    <row r="9818" customFormat="1" hidden="1" x14ac:dyDescent="0.35"/>
    <row r="9819" customFormat="1" hidden="1" x14ac:dyDescent="0.35"/>
    <row r="9820" customFormat="1" hidden="1" x14ac:dyDescent="0.35"/>
    <row r="9821" customFormat="1" hidden="1" x14ac:dyDescent="0.35"/>
    <row r="9822" customFormat="1" hidden="1" x14ac:dyDescent="0.35"/>
    <row r="9823" customFormat="1" hidden="1" x14ac:dyDescent="0.35"/>
    <row r="9824" customFormat="1" hidden="1" x14ac:dyDescent="0.35"/>
    <row r="9825" customFormat="1" hidden="1" x14ac:dyDescent="0.35"/>
    <row r="9826" customFormat="1" hidden="1" x14ac:dyDescent="0.35"/>
    <row r="9827" customFormat="1" hidden="1" x14ac:dyDescent="0.35"/>
    <row r="9828" customFormat="1" hidden="1" x14ac:dyDescent="0.35"/>
    <row r="9829" customFormat="1" hidden="1" x14ac:dyDescent="0.35"/>
    <row r="9830" customFormat="1" hidden="1" x14ac:dyDescent="0.35"/>
    <row r="9831" customFormat="1" hidden="1" x14ac:dyDescent="0.35"/>
    <row r="9832" customFormat="1" hidden="1" x14ac:dyDescent="0.35"/>
    <row r="9833" customFormat="1" hidden="1" x14ac:dyDescent="0.35"/>
    <row r="9834" customFormat="1" hidden="1" x14ac:dyDescent="0.35"/>
    <row r="9835" customFormat="1" hidden="1" x14ac:dyDescent="0.35"/>
    <row r="9836" customFormat="1" hidden="1" x14ac:dyDescent="0.35"/>
    <row r="9837" customFormat="1" hidden="1" x14ac:dyDescent="0.35"/>
    <row r="9838" customFormat="1" hidden="1" x14ac:dyDescent="0.35"/>
    <row r="9839" customFormat="1" hidden="1" x14ac:dyDescent="0.35"/>
    <row r="9840" customFormat="1" hidden="1" x14ac:dyDescent="0.35"/>
    <row r="9841" customFormat="1" hidden="1" x14ac:dyDescent="0.35"/>
    <row r="9842" customFormat="1" hidden="1" x14ac:dyDescent="0.35"/>
    <row r="9843" customFormat="1" hidden="1" x14ac:dyDescent="0.35"/>
    <row r="9844" customFormat="1" hidden="1" x14ac:dyDescent="0.35"/>
    <row r="9845" customFormat="1" hidden="1" x14ac:dyDescent="0.35"/>
    <row r="9846" customFormat="1" hidden="1" x14ac:dyDescent="0.35"/>
    <row r="9847" customFormat="1" hidden="1" x14ac:dyDescent="0.35"/>
    <row r="9848" customFormat="1" hidden="1" x14ac:dyDescent="0.35"/>
    <row r="9849" customFormat="1" hidden="1" x14ac:dyDescent="0.35"/>
    <row r="9850" customFormat="1" hidden="1" x14ac:dyDescent="0.35"/>
    <row r="9851" customFormat="1" hidden="1" x14ac:dyDescent="0.35"/>
    <row r="9852" customFormat="1" hidden="1" x14ac:dyDescent="0.35"/>
    <row r="9853" customFormat="1" hidden="1" x14ac:dyDescent="0.35"/>
    <row r="9854" customFormat="1" hidden="1" x14ac:dyDescent="0.35"/>
    <row r="9855" customFormat="1" hidden="1" x14ac:dyDescent="0.35"/>
    <row r="9856" customFormat="1" hidden="1" x14ac:dyDescent="0.35"/>
    <row r="9857" customFormat="1" hidden="1" x14ac:dyDescent="0.35"/>
    <row r="9858" customFormat="1" hidden="1" x14ac:dyDescent="0.35"/>
    <row r="9859" customFormat="1" hidden="1" x14ac:dyDescent="0.35"/>
    <row r="9860" customFormat="1" hidden="1" x14ac:dyDescent="0.35"/>
    <row r="9861" customFormat="1" hidden="1" x14ac:dyDescent="0.35"/>
    <row r="9862" customFormat="1" hidden="1" x14ac:dyDescent="0.35"/>
    <row r="9863" customFormat="1" hidden="1" x14ac:dyDescent="0.35"/>
    <row r="9864" customFormat="1" hidden="1" x14ac:dyDescent="0.35"/>
    <row r="9865" customFormat="1" hidden="1" x14ac:dyDescent="0.35"/>
    <row r="9866" customFormat="1" hidden="1" x14ac:dyDescent="0.35"/>
    <row r="9867" customFormat="1" hidden="1" x14ac:dyDescent="0.35"/>
    <row r="9868" customFormat="1" hidden="1" x14ac:dyDescent="0.35"/>
    <row r="9869" customFormat="1" hidden="1" x14ac:dyDescent="0.35"/>
    <row r="9870" customFormat="1" hidden="1" x14ac:dyDescent="0.35"/>
    <row r="9871" customFormat="1" hidden="1" x14ac:dyDescent="0.35"/>
    <row r="9872" customFormat="1" hidden="1" x14ac:dyDescent="0.35"/>
    <row r="9873" customFormat="1" hidden="1" x14ac:dyDescent="0.35"/>
    <row r="9874" customFormat="1" hidden="1" x14ac:dyDescent="0.35"/>
    <row r="9875" customFormat="1" hidden="1" x14ac:dyDescent="0.35"/>
    <row r="9876" customFormat="1" hidden="1" x14ac:dyDescent="0.35"/>
    <row r="9877" customFormat="1" hidden="1" x14ac:dyDescent="0.35"/>
    <row r="9878" customFormat="1" hidden="1" x14ac:dyDescent="0.35"/>
    <row r="9879" customFormat="1" hidden="1" x14ac:dyDescent="0.35"/>
    <row r="9880" customFormat="1" hidden="1" x14ac:dyDescent="0.35"/>
    <row r="9881" customFormat="1" hidden="1" x14ac:dyDescent="0.35"/>
    <row r="9882" customFormat="1" hidden="1" x14ac:dyDescent="0.35"/>
    <row r="9883" customFormat="1" hidden="1" x14ac:dyDescent="0.35"/>
    <row r="9884" customFormat="1" hidden="1" x14ac:dyDescent="0.35"/>
    <row r="9885" customFormat="1" hidden="1" x14ac:dyDescent="0.35"/>
    <row r="9886" customFormat="1" hidden="1" x14ac:dyDescent="0.35"/>
    <row r="9887" customFormat="1" hidden="1" x14ac:dyDescent="0.35"/>
    <row r="9888" customFormat="1" hidden="1" x14ac:dyDescent="0.35"/>
    <row r="9889" customFormat="1" hidden="1" x14ac:dyDescent="0.35"/>
    <row r="9890" customFormat="1" hidden="1" x14ac:dyDescent="0.35"/>
    <row r="9891" customFormat="1" hidden="1" x14ac:dyDescent="0.35"/>
    <row r="9892" customFormat="1" hidden="1" x14ac:dyDescent="0.35"/>
    <row r="9893" customFormat="1" hidden="1" x14ac:dyDescent="0.35"/>
    <row r="9894" customFormat="1" hidden="1" x14ac:dyDescent="0.35"/>
    <row r="9895" customFormat="1" hidden="1" x14ac:dyDescent="0.35"/>
    <row r="9896" customFormat="1" hidden="1" x14ac:dyDescent="0.35"/>
    <row r="9897" customFormat="1" hidden="1" x14ac:dyDescent="0.35"/>
    <row r="9898" customFormat="1" hidden="1" x14ac:dyDescent="0.35"/>
    <row r="9899" customFormat="1" hidden="1" x14ac:dyDescent="0.35"/>
    <row r="9900" customFormat="1" hidden="1" x14ac:dyDescent="0.35"/>
    <row r="9901" customFormat="1" hidden="1" x14ac:dyDescent="0.35"/>
    <row r="9902" customFormat="1" hidden="1" x14ac:dyDescent="0.35"/>
    <row r="9903" customFormat="1" hidden="1" x14ac:dyDescent="0.35"/>
    <row r="9904" customFormat="1" hidden="1" x14ac:dyDescent="0.35"/>
    <row r="9905" customFormat="1" hidden="1" x14ac:dyDescent="0.35"/>
    <row r="9906" customFormat="1" hidden="1" x14ac:dyDescent="0.35"/>
    <row r="9907" customFormat="1" hidden="1" x14ac:dyDescent="0.35"/>
    <row r="9908" customFormat="1" hidden="1" x14ac:dyDescent="0.35"/>
    <row r="9909" customFormat="1" hidden="1" x14ac:dyDescent="0.35"/>
    <row r="9910" customFormat="1" hidden="1" x14ac:dyDescent="0.35"/>
    <row r="9911" customFormat="1" hidden="1" x14ac:dyDescent="0.35"/>
    <row r="9912" customFormat="1" hidden="1" x14ac:dyDescent="0.35"/>
    <row r="9913" customFormat="1" hidden="1" x14ac:dyDescent="0.35"/>
    <row r="9914" customFormat="1" hidden="1" x14ac:dyDescent="0.35"/>
    <row r="9915" customFormat="1" hidden="1" x14ac:dyDescent="0.35"/>
    <row r="9916" customFormat="1" hidden="1" x14ac:dyDescent="0.35"/>
    <row r="9917" customFormat="1" hidden="1" x14ac:dyDescent="0.35"/>
    <row r="9918" customFormat="1" hidden="1" x14ac:dyDescent="0.35"/>
    <row r="9919" customFormat="1" hidden="1" x14ac:dyDescent="0.35"/>
    <row r="9920" customFormat="1" hidden="1" x14ac:dyDescent="0.35"/>
    <row r="9921" customFormat="1" hidden="1" x14ac:dyDescent="0.35"/>
    <row r="9922" customFormat="1" hidden="1" x14ac:dyDescent="0.35"/>
    <row r="9923" customFormat="1" hidden="1" x14ac:dyDescent="0.35"/>
    <row r="9924" customFormat="1" hidden="1" x14ac:dyDescent="0.35"/>
    <row r="9925" customFormat="1" hidden="1" x14ac:dyDescent="0.35"/>
    <row r="9926" customFormat="1" hidden="1" x14ac:dyDescent="0.35"/>
    <row r="9927" customFormat="1" hidden="1" x14ac:dyDescent="0.35"/>
    <row r="9928" customFormat="1" hidden="1" x14ac:dyDescent="0.35"/>
    <row r="9929" customFormat="1" hidden="1" x14ac:dyDescent="0.35"/>
    <row r="9930" customFormat="1" hidden="1" x14ac:dyDescent="0.35"/>
    <row r="9931" customFormat="1" hidden="1" x14ac:dyDescent="0.35"/>
    <row r="9932" customFormat="1" hidden="1" x14ac:dyDescent="0.35"/>
    <row r="9933" customFormat="1" hidden="1" x14ac:dyDescent="0.35"/>
    <row r="9934" customFormat="1" hidden="1" x14ac:dyDescent="0.35"/>
    <row r="9935" customFormat="1" hidden="1" x14ac:dyDescent="0.35"/>
    <row r="9936" customFormat="1" hidden="1" x14ac:dyDescent="0.35"/>
    <row r="9937" customFormat="1" hidden="1" x14ac:dyDescent="0.35"/>
    <row r="9938" customFormat="1" hidden="1" x14ac:dyDescent="0.35"/>
    <row r="9939" customFormat="1" hidden="1" x14ac:dyDescent="0.35"/>
    <row r="9940" customFormat="1" hidden="1" x14ac:dyDescent="0.35"/>
    <row r="9941" customFormat="1" hidden="1" x14ac:dyDescent="0.35"/>
    <row r="9942" customFormat="1" hidden="1" x14ac:dyDescent="0.35"/>
    <row r="9943" customFormat="1" hidden="1" x14ac:dyDescent="0.35"/>
    <row r="9944" customFormat="1" hidden="1" x14ac:dyDescent="0.35"/>
    <row r="9945" customFormat="1" hidden="1" x14ac:dyDescent="0.35"/>
    <row r="9946" customFormat="1" hidden="1" x14ac:dyDescent="0.35"/>
    <row r="9947" customFormat="1" hidden="1" x14ac:dyDescent="0.35"/>
    <row r="9948" customFormat="1" hidden="1" x14ac:dyDescent="0.35"/>
    <row r="9949" customFormat="1" hidden="1" x14ac:dyDescent="0.35"/>
    <row r="9950" customFormat="1" hidden="1" x14ac:dyDescent="0.35"/>
    <row r="9951" customFormat="1" hidden="1" x14ac:dyDescent="0.35"/>
    <row r="9952" customFormat="1" hidden="1" x14ac:dyDescent="0.35"/>
    <row r="9953" customFormat="1" hidden="1" x14ac:dyDescent="0.35"/>
    <row r="9954" customFormat="1" hidden="1" x14ac:dyDescent="0.35"/>
    <row r="9955" customFormat="1" hidden="1" x14ac:dyDescent="0.35"/>
    <row r="9956" customFormat="1" hidden="1" x14ac:dyDescent="0.35"/>
    <row r="9957" customFormat="1" hidden="1" x14ac:dyDescent="0.35"/>
    <row r="9958" customFormat="1" hidden="1" x14ac:dyDescent="0.35"/>
    <row r="9959" customFormat="1" hidden="1" x14ac:dyDescent="0.35"/>
    <row r="9960" customFormat="1" hidden="1" x14ac:dyDescent="0.35"/>
    <row r="9961" customFormat="1" hidden="1" x14ac:dyDescent="0.35"/>
    <row r="9962" customFormat="1" hidden="1" x14ac:dyDescent="0.35"/>
    <row r="9963" customFormat="1" hidden="1" x14ac:dyDescent="0.35"/>
    <row r="9964" customFormat="1" hidden="1" x14ac:dyDescent="0.35"/>
    <row r="9965" customFormat="1" hidden="1" x14ac:dyDescent="0.35"/>
    <row r="9966" customFormat="1" hidden="1" x14ac:dyDescent="0.35"/>
    <row r="9967" customFormat="1" hidden="1" x14ac:dyDescent="0.35"/>
    <row r="9968" customFormat="1" hidden="1" x14ac:dyDescent="0.35"/>
    <row r="9969" customFormat="1" hidden="1" x14ac:dyDescent="0.35"/>
    <row r="9970" customFormat="1" hidden="1" x14ac:dyDescent="0.35"/>
    <row r="9971" customFormat="1" hidden="1" x14ac:dyDescent="0.35"/>
    <row r="9972" customFormat="1" hidden="1" x14ac:dyDescent="0.35"/>
    <row r="9973" customFormat="1" hidden="1" x14ac:dyDescent="0.35"/>
    <row r="9974" customFormat="1" hidden="1" x14ac:dyDescent="0.35"/>
    <row r="9975" customFormat="1" hidden="1" x14ac:dyDescent="0.35"/>
    <row r="9976" customFormat="1" hidden="1" x14ac:dyDescent="0.35"/>
    <row r="9977" customFormat="1" hidden="1" x14ac:dyDescent="0.35"/>
    <row r="9978" customFormat="1" hidden="1" x14ac:dyDescent="0.35"/>
    <row r="9979" customFormat="1" hidden="1" x14ac:dyDescent="0.35"/>
    <row r="9980" customFormat="1" hidden="1" x14ac:dyDescent="0.35"/>
    <row r="9981" customFormat="1" hidden="1" x14ac:dyDescent="0.35"/>
    <row r="9982" customFormat="1" hidden="1" x14ac:dyDescent="0.35"/>
    <row r="9983" customFormat="1" hidden="1" x14ac:dyDescent="0.35"/>
    <row r="9984" customFormat="1" hidden="1" x14ac:dyDescent="0.35"/>
    <row r="9985" customFormat="1" hidden="1" x14ac:dyDescent="0.35"/>
    <row r="9986" customFormat="1" hidden="1" x14ac:dyDescent="0.35"/>
    <row r="9987" customFormat="1" hidden="1" x14ac:dyDescent="0.35"/>
    <row r="9988" customFormat="1" hidden="1" x14ac:dyDescent="0.35"/>
    <row r="9989" customFormat="1" hidden="1" x14ac:dyDescent="0.35"/>
    <row r="9990" customFormat="1" hidden="1" x14ac:dyDescent="0.35"/>
    <row r="9991" customFormat="1" hidden="1" x14ac:dyDescent="0.35"/>
    <row r="9992" customFormat="1" hidden="1" x14ac:dyDescent="0.35"/>
    <row r="9993" customFormat="1" hidden="1" x14ac:dyDescent="0.35"/>
    <row r="9994" customFormat="1" hidden="1" x14ac:dyDescent="0.35"/>
    <row r="9995" customFormat="1" hidden="1" x14ac:dyDescent="0.35"/>
    <row r="9996" customFormat="1" hidden="1" x14ac:dyDescent="0.35"/>
    <row r="9997" customFormat="1" hidden="1" x14ac:dyDescent="0.35"/>
    <row r="9998" customFormat="1" hidden="1" x14ac:dyDescent="0.35"/>
    <row r="9999" customFormat="1" hidden="1" x14ac:dyDescent="0.35"/>
    <row r="10000" customFormat="1" hidden="1" x14ac:dyDescent="0.35"/>
    <row r="10001" customFormat="1" hidden="1" x14ac:dyDescent="0.35"/>
    <row r="10002" customFormat="1" hidden="1" x14ac:dyDescent="0.35"/>
    <row r="10003" customFormat="1" hidden="1" x14ac:dyDescent="0.35"/>
    <row r="10004" customFormat="1" hidden="1" x14ac:dyDescent="0.35"/>
    <row r="10005" customFormat="1" hidden="1" x14ac:dyDescent="0.35"/>
    <row r="10006" customFormat="1" hidden="1" x14ac:dyDescent="0.35"/>
    <row r="10007" customFormat="1" hidden="1" x14ac:dyDescent="0.35"/>
    <row r="10008" customFormat="1" hidden="1" x14ac:dyDescent="0.35"/>
    <row r="10009" customFormat="1" hidden="1" x14ac:dyDescent="0.35"/>
    <row r="10010" customFormat="1" hidden="1" x14ac:dyDescent="0.35"/>
    <row r="10011" customFormat="1" hidden="1" x14ac:dyDescent="0.35"/>
    <row r="10012" customFormat="1" hidden="1" x14ac:dyDescent="0.35"/>
    <row r="10013" customFormat="1" hidden="1" x14ac:dyDescent="0.35"/>
    <row r="10014" customFormat="1" hidden="1" x14ac:dyDescent="0.35"/>
    <row r="10015" customFormat="1" hidden="1" x14ac:dyDescent="0.35"/>
    <row r="10016" customFormat="1" hidden="1" x14ac:dyDescent="0.35"/>
    <row r="10017" customFormat="1" hidden="1" x14ac:dyDescent="0.35"/>
    <row r="10018" customFormat="1" hidden="1" x14ac:dyDescent="0.35"/>
    <row r="10019" customFormat="1" hidden="1" x14ac:dyDescent="0.35"/>
    <row r="10020" customFormat="1" hidden="1" x14ac:dyDescent="0.35"/>
    <row r="10021" customFormat="1" hidden="1" x14ac:dyDescent="0.35"/>
    <row r="10022" customFormat="1" hidden="1" x14ac:dyDescent="0.35"/>
    <row r="10023" customFormat="1" hidden="1" x14ac:dyDescent="0.35"/>
    <row r="10024" customFormat="1" hidden="1" x14ac:dyDescent="0.35"/>
    <row r="10025" customFormat="1" hidden="1" x14ac:dyDescent="0.35"/>
    <row r="10026" customFormat="1" hidden="1" x14ac:dyDescent="0.35"/>
    <row r="10027" customFormat="1" hidden="1" x14ac:dyDescent="0.35"/>
    <row r="10028" customFormat="1" hidden="1" x14ac:dyDescent="0.35"/>
    <row r="10029" customFormat="1" hidden="1" x14ac:dyDescent="0.35"/>
    <row r="10030" customFormat="1" hidden="1" x14ac:dyDescent="0.35"/>
    <row r="10031" customFormat="1" hidden="1" x14ac:dyDescent="0.35"/>
    <row r="10032" customFormat="1" hidden="1" x14ac:dyDescent="0.35"/>
    <row r="10033" customFormat="1" hidden="1" x14ac:dyDescent="0.35"/>
    <row r="10034" customFormat="1" hidden="1" x14ac:dyDescent="0.35"/>
    <row r="10035" customFormat="1" hidden="1" x14ac:dyDescent="0.35"/>
    <row r="10036" customFormat="1" hidden="1" x14ac:dyDescent="0.35"/>
    <row r="10037" customFormat="1" hidden="1" x14ac:dyDescent="0.35"/>
    <row r="10038" customFormat="1" hidden="1" x14ac:dyDescent="0.35"/>
    <row r="10039" customFormat="1" hidden="1" x14ac:dyDescent="0.35"/>
    <row r="10040" customFormat="1" hidden="1" x14ac:dyDescent="0.35"/>
    <row r="10041" customFormat="1" hidden="1" x14ac:dyDescent="0.35"/>
    <row r="10042" customFormat="1" hidden="1" x14ac:dyDescent="0.35"/>
    <row r="10043" customFormat="1" hidden="1" x14ac:dyDescent="0.35"/>
    <row r="10044" customFormat="1" hidden="1" x14ac:dyDescent="0.35"/>
    <row r="10045" customFormat="1" hidden="1" x14ac:dyDescent="0.35"/>
    <row r="10046" customFormat="1" hidden="1" x14ac:dyDescent="0.35"/>
    <row r="10047" customFormat="1" hidden="1" x14ac:dyDescent="0.35"/>
    <row r="10048" customFormat="1" hidden="1" x14ac:dyDescent="0.35"/>
    <row r="10049" customFormat="1" hidden="1" x14ac:dyDescent="0.35"/>
    <row r="10050" customFormat="1" hidden="1" x14ac:dyDescent="0.35"/>
    <row r="10051" customFormat="1" hidden="1" x14ac:dyDescent="0.35"/>
    <row r="10052" customFormat="1" hidden="1" x14ac:dyDescent="0.35"/>
    <row r="10053" customFormat="1" hidden="1" x14ac:dyDescent="0.35"/>
    <row r="10054" customFormat="1" hidden="1" x14ac:dyDescent="0.35"/>
    <row r="10055" customFormat="1" hidden="1" x14ac:dyDescent="0.35"/>
    <row r="10056" customFormat="1" hidden="1" x14ac:dyDescent="0.35"/>
    <row r="10057" customFormat="1" hidden="1" x14ac:dyDescent="0.35"/>
    <row r="10058" customFormat="1" hidden="1" x14ac:dyDescent="0.35"/>
    <row r="10059" customFormat="1" hidden="1" x14ac:dyDescent="0.35"/>
    <row r="10060" customFormat="1" hidden="1" x14ac:dyDescent="0.35"/>
    <row r="10061" customFormat="1" hidden="1" x14ac:dyDescent="0.35"/>
    <row r="10062" customFormat="1" hidden="1" x14ac:dyDescent="0.35"/>
    <row r="10063" customFormat="1" hidden="1" x14ac:dyDescent="0.35"/>
    <row r="10064" customFormat="1" hidden="1" x14ac:dyDescent="0.35"/>
    <row r="10065" customFormat="1" hidden="1" x14ac:dyDescent="0.35"/>
    <row r="10066" customFormat="1" hidden="1" x14ac:dyDescent="0.35"/>
    <row r="10067" customFormat="1" hidden="1" x14ac:dyDescent="0.35"/>
    <row r="10068" customFormat="1" hidden="1" x14ac:dyDescent="0.35"/>
    <row r="10069" customFormat="1" hidden="1" x14ac:dyDescent="0.35"/>
    <row r="10070" customFormat="1" hidden="1" x14ac:dyDescent="0.35"/>
    <row r="10071" customFormat="1" hidden="1" x14ac:dyDescent="0.35"/>
    <row r="10072" customFormat="1" hidden="1" x14ac:dyDescent="0.35"/>
    <row r="10073" customFormat="1" hidden="1" x14ac:dyDescent="0.35"/>
    <row r="10074" customFormat="1" hidden="1" x14ac:dyDescent="0.35"/>
    <row r="10075" customFormat="1" hidden="1" x14ac:dyDescent="0.35"/>
    <row r="10076" customFormat="1" hidden="1" x14ac:dyDescent="0.35"/>
    <row r="10077" customFormat="1" hidden="1" x14ac:dyDescent="0.35"/>
    <row r="10078" customFormat="1" hidden="1" x14ac:dyDescent="0.35"/>
    <row r="10079" customFormat="1" hidden="1" x14ac:dyDescent="0.35"/>
    <row r="10080" customFormat="1" hidden="1" x14ac:dyDescent="0.35"/>
    <row r="10081" customFormat="1" hidden="1" x14ac:dyDescent="0.35"/>
    <row r="10082" customFormat="1" hidden="1" x14ac:dyDescent="0.35"/>
    <row r="10083" customFormat="1" hidden="1" x14ac:dyDescent="0.35"/>
    <row r="10084" customFormat="1" hidden="1" x14ac:dyDescent="0.35"/>
    <row r="10085" customFormat="1" hidden="1" x14ac:dyDescent="0.35"/>
    <row r="10086" customFormat="1" hidden="1" x14ac:dyDescent="0.35"/>
    <row r="10087" customFormat="1" hidden="1" x14ac:dyDescent="0.35"/>
    <row r="10088" customFormat="1" hidden="1" x14ac:dyDescent="0.35"/>
    <row r="10089" customFormat="1" hidden="1" x14ac:dyDescent="0.35"/>
    <row r="10090" customFormat="1" hidden="1" x14ac:dyDescent="0.35"/>
    <row r="10091" customFormat="1" hidden="1" x14ac:dyDescent="0.35"/>
    <row r="10092" customFormat="1" hidden="1" x14ac:dyDescent="0.35"/>
    <row r="10093" customFormat="1" hidden="1" x14ac:dyDescent="0.35"/>
    <row r="10094" customFormat="1" hidden="1" x14ac:dyDescent="0.35"/>
    <row r="10095" customFormat="1" hidden="1" x14ac:dyDescent="0.35"/>
    <row r="10096" customFormat="1" hidden="1" x14ac:dyDescent="0.35"/>
    <row r="10097" customFormat="1" hidden="1" x14ac:dyDescent="0.35"/>
    <row r="10098" customFormat="1" hidden="1" x14ac:dyDescent="0.35"/>
    <row r="10099" customFormat="1" hidden="1" x14ac:dyDescent="0.35"/>
    <row r="10100" customFormat="1" hidden="1" x14ac:dyDescent="0.35"/>
    <row r="10101" customFormat="1" hidden="1" x14ac:dyDescent="0.35"/>
    <row r="10102" customFormat="1" hidden="1" x14ac:dyDescent="0.35"/>
    <row r="10103" customFormat="1" hidden="1" x14ac:dyDescent="0.35"/>
    <row r="10104" customFormat="1" hidden="1" x14ac:dyDescent="0.35"/>
    <row r="10105" customFormat="1" hidden="1" x14ac:dyDescent="0.35"/>
    <row r="10106" customFormat="1" hidden="1" x14ac:dyDescent="0.35"/>
    <row r="10107" customFormat="1" hidden="1" x14ac:dyDescent="0.35"/>
    <row r="10108" customFormat="1" hidden="1" x14ac:dyDescent="0.35"/>
    <row r="10109" customFormat="1" hidden="1" x14ac:dyDescent="0.35"/>
    <row r="10110" customFormat="1" hidden="1" x14ac:dyDescent="0.35"/>
    <row r="10111" customFormat="1" hidden="1" x14ac:dyDescent="0.35"/>
    <row r="10112" customFormat="1" hidden="1" x14ac:dyDescent="0.35"/>
    <row r="10113" customFormat="1" hidden="1" x14ac:dyDescent="0.35"/>
    <row r="10114" customFormat="1" hidden="1" x14ac:dyDescent="0.35"/>
    <row r="10115" customFormat="1" hidden="1" x14ac:dyDescent="0.35"/>
    <row r="10116" customFormat="1" hidden="1" x14ac:dyDescent="0.35"/>
    <row r="10117" customFormat="1" hidden="1" x14ac:dyDescent="0.35"/>
    <row r="10118" customFormat="1" hidden="1" x14ac:dyDescent="0.35"/>
    <row r="10119" customFormat="1" hidden="1" x14ac:dyDescent="0.35"/>
    <row r="10120" customFormat="1" hidden="1" x14ac:dyDescent="0.35"/>
    <row r="10121" customFormat="1" hidden="1" x14ac:dyDescent="0.35"/>
    <row r="10122" customFormat="1" hidden="1" x14ac:dyDescent="0.35"/>
    <row r="10123" customFormat="1" hidden="1" x14ac:dyDescent="0.35"/>
    <row r="10124" customFormat="1" hidden="1" x14ac:dyDescent="0.35"/>
    <row r="10125" customFormat="1" hidden="1" x14ac:dyDescent="0.35"/>
    <row r="10126" customFormat="1" hidden="1" x14ac:dyDescent="0.35"/>
    <row r="10127" customFormat="1" hidden="1" x14ac:dyDescent="0.35"/>
    <row r="10128" customFormat="1" hidden="1" x14ac:dyDescent="0.35"/>
    <row r="10129" customFormat="1" hidden="1" x14ac:dyDescent="0.35"/>
    <row r="10130" customFormat="1" hidden="1" x14ac:dyDescent="0.35"/>
    <row r="10131" customFormat="1" hidden="1" x14ac:dyDescent="0.35"/>
    <row r="10132" customFormat="1" hidden="1" x14ac:dyDescent="0.35"/>
    <row r="10133" customFormat="1" hidden="1" x14ac:dyDescent="0.35"/>
    <row r="10134" customFormat="1" hidden="1" x14ac:dyDescent="0.35"/>
    <row r="10135" customFormat="1" hidden="1" x14ac:dyDescent="0.35"/>
    <row r="10136" customFormat="1" hidden="1" x14ac:dyDescent="0.35"/>
    <row r="10137" customFormat="1" hidden="1" x14ac:dyDescent="0.35"/>
    <row r="10138" customFormat="1" hidden="1" x14ac:dyDescent="0.35"/>
    <row r="10139" customFormat="1" hidden="1" x14ac:dyDescent="0.35"/>
    <row r="10140" customFormat="1" hidden="1" x14ac:dyDescent="0.35"/>
    <row r="10141" customFormat="1" hidden="1" x14ac:dyDescent="0.35"/>
    <row r="10142" customFormat="1" hidden="1" x14ac:dyDescent="0.35"/>
    <row r="10143" customFormat="1" hidden="1" x14ac:dyDescent="0.35"/>
    <row r="10144" customFormat="1" hidden="1" x14ac:dyDescent="0.35"/>
    <row r="10145" customFormat="1" hidden="1" x14ac:dyDescent="0.35"/>
    <row r="10146" customFormat="1" hidden="1" x14ac:dyDescent="0.35"/>
    <row r="10147" customFormat="1" hidden="1" x14ac:dyDescent="0.35"/>
    <row r="10148" customFormat="1" hidden="1" x14ac:dyDescent="0.35"/>
    <row r="10149" customFormat="1" hidden="1" x14ac:dyDescent="0.35"/>
    <row r="10150" customFormat="1" hidden="1" x14ac:dyDescent="0.35"/>
    <row r="10151" customFormat="1" hidden="1" x14ac:dyDescent="0.35"/>
    <row r="10152" customFormat="1" hidden="1" x14ac:dyDescent="0.35"/>
    <row r="10153" customFormat="1" hidden="1" x14ac:dyDescent="0.35"/>
    <row r="10154" customFormat="1" hidden="1" x14ac:dyDescent="0.35"/>
    <row r="10155" customFormat="1" hidden="1" x14ac:dyDescent="0.35"/>
    <row r="10156" customFormat="1" hidden="1" x14ac:dyDescent="0.35"/>
    <row r="10157" customFormat="1" hidden="1" x14ac:dyDescent="0.35"/>
    <row r="10158" customFormat="1" hidden="1" x14ac:dyDescent="0.35"/>
    <row r="10159" customFormat="1" hidden="1" x14ac:dyDescent="0.35"/>
    <row r="10160" customFormat="1" hidden="1" x14ac:dyDescent="0.35"/>
    <row r="10161" customFormat="1" hidden="1" x14ac:dyDescent="0.35"/>
    <row r="10162" customFormat="1" hidden="1" x14ac:dyDescent="0.35"/>
    <row r="10163" customFormat="1" hidden="1" x14ac:dyDescent="0.35"/>
    <row r="10164" customFormat="1" hidden="1" x14ac:dyDescent="0.35"/>
    <row r="10165" customFormat="1" hidden="1" x14ac:dyDescent="0.35"/>
    <row r="10166" customFormat="1" hidden="1" x14ac:dyDescent="0.35"/>
    <row r="10167" customFormat="1" hidden="1" x14ac:dyDescent="0.35"/>
    <row r="10168" customFormat="1" hidden="1" x14ac:dyDescent="0.35"/>
    <row r="10169" customFormat="1" hidden="1" x14ac:dyDescent="0.35"/>
    <row r="10170" customFormat="1" hidden="1" x14ac:dyDescent="0.35"/>
    <row r="10171" customFormat="1" hidden="1" x14ac:dyDescent="0.35"/>
    <row r="10172" customFormat="1" hidden="1" x14ac:dyDescent="0.35"/>
    <row r="10173" customFormat="1" hidden="1" x14ac:dyDescent="0.35"/>
    <row r="10174" customFormat="1" hidden="1" x14ac:dyDescent="0.35"/>
    <row r="10175" customFormat="1" hidden="1" x14ac:dyDescent="0.35"/>
    <row r="10176" customFormat="1" hidden="1" x14ac:dyDescent="0.35"/>
    <row r="10177" customFormat="1" hidden="1" x14ac:dyDescent="0.35"/>
    <row r="10178" customFormat="1" hidden="1" x14ac:dyDescent="0.35"/>
    <row r="10179" customFormat="1" hidden="1" x14ac:dyDescent="0.35"/>
    <row r="10180" customFormat="1" hidden="1" x14ac:dyDescent="0.35"/>
    <row r="10181" customFormat="1" hidden="1" x14ac:dyDescent="0.35"/>
    <row r="10182" customFormat="1" hidden="1" x14ac:dyDescent="0.35"/>
    <row r="10183" customFormat="1" hidden="1" x14ac:dyDescent="0.35"/>
    <row r="10184" customFormat="1" hidden="1" x14ac:dyDescent="0.35"/>
    <row r="10185" customFormat="1" hidden="1" x14ac:dyDescent="0.35"/>
    <row r="10186" customFormat="1" hidden="1" x14ac:dyDescent="0.35"/>
    <row r="10187" customFormat="1" hidden="1" x14ac:dyDescent="0.35"/>
    <row r="10188" customFormat="1" hidden="1" x14ac:dyDescent="0.35"/>
    <row r="10189" customFormat="1" hidden="1" x14ac:dyDescent="0.35"/>
    <row r="10190" customFormat="1" hidden="1" x14ac:dyDescent="0.35"/>
    <row r="10191" customFormat="1" hidden="1" x14ac:dyDescent="0.35"/>
    <row r="10192" customFormat="1" hidden="1" x14ac:dyDescent="0.35"/>
    <row r="10193" customFormat="1" hidden="1" x14ac:dyDescent="0.35"/>
    <row r="10194" customFormat="1" hidden="1" x14ac:dyDescent="0.35"/>
    <row r="10195" customFormat="1" hidden="1" x14ac:dyDescent="0.35"/>
    <row r="10196" customFormat="1" hidden="1" x14ac:dyDescent="0.35"/>
    <row r="10197" customFormat="1" hidden="1" x14ac:dyDescent="0.35"/>
    <row r="10198" customFormat="1" hidden="1" x14ac:dyDescent="0.35"/>
    <row r="10199" customFormat="1" hidden="1" x14ac:dyDescent="0.35"/>
    <row r="10200" customFormat="1" hidden="1" x14ac:dyDescent="0.35"/>
    <row r="10201" customFormat="1" hidden="1" x14ac:dyDescent="0.35"/>
    <row r="10202" customFormat="1" hidden="1" x14ac:dyDescent="0.35"/>
    <row r="10203" customFormat="1" hidden="1" x14ac:dyDescent="0.35"/>
    <row r="10204" customFormat="1" hidden="1" x14ac:dyDescent="0.35"/>
    <row r="10205" customFormat="1" hidden="1" x14ac:dyDescent="0.35"/>
    <row r="10206" customFormat="1" hidden="1" x14ac:dyDescent="0.35"/>
    <row r="10207" customFormat="1" hidden="1" x14ac:dyDescent="0.35"/>
    <row r="10208" customFormat="1" hidden="1" x14ac:dyDescent="0.35"/>
    <row r="10209" customFormat="1" hidden="1" x14ac:dyDescent="0.35"/>
    <row r="10210" customFormat="1" hidden="1" x14ac:dyDescent="0.35"/>
    <row r="10211" customFormat="1" hidden="1" x14ac:dyDescent="0.35"/>
    <row r="10212" customFormat="1" hidden="1" x14ac:dyDescent="0.35"/>
    <row r="10213" customFormat="1" hidden="1" x14ac:dyDescent="0.35"/>
    <row r="10214" customFormat="1" hidden="1" x14ac:dyDescent="0.35"/>
  </sheetData>
  <autoFilter ref="A1:E10214" xr:uid="{BC9B76D0-0AE5-4C52-A381-5E5A413CAE62}">
    <filterColumn colId="0">
      <filters>
        <filter val="successful"/>
      </filters>
    </filterColumn>
    <filterColumn colId="3">
      <filters>
        <filter val="fail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User</cp:lastModifiedBy>
  <dcterms:created xsi:type="dcterms:W3CDTF">2021-09-29T18:52:28Z</dcterms:created>
  <dcterms:modified xsi:type="dcterms:W3CDTF">2023-06-15T00:39:10Z</dcterms:modified>
</cp:coreProperties>
</file>